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ubravkob\Desktop\"/>
    </mc:Choice>
  </mc:AlternateContent>
  <bookViews>
    <workbookView xWindow="360" yWindow="7275" windowWidth="16440" windowHeight="3915" tabRatio="741" activeTab="3"/>
  </bookViews>
  <sheets>
    <sheet name="Popis natječaja" sheetId="13" r:id="rId1"/>
    <sheet name="Plan 2018-2021" sheetId="31" r:id="rId2"/>
    <sheet name="Projekti" sheetId="35" r:id="rId3"/>
    <sheet name="EU Projekti 06-2019" sheetId="36" r:id="rId4"/>
    <sheet name="EU Projekti 06-2019 (2)" sheetId="37" r:id="rId5"/>
    <sheet name="List1" sheetId="34" r:id="rId6"/>
  </sheets>
  <definedNames>
    <definedName name="_xlnm._FilterDatabase" localSheetId="3" hidden="1">'EU Projekti 06-2019'!$A$1:$L$101</definedName>
    <definedName name="_xlnm._FilterDatabase" localSheetId="4" hidden="1">'EU Projekti 06-2019 (2)'!$A$1:$L$101</definedName>
    <definedName name="_xlnm._FilterDatabase" localSheetId="5" hidden="1">List1!$A$1:$A$99</definedName>
    <definedName name="_xlnm._FilterDatabase" localSheetId="0">'Popis natječaja'!$A$3:$X$8</definedName>
    <definedName name="_xlnm._FilterDatabase" localSheetId="2" hidden="1">Projekti!$A$1:$L$73</definedName>
    <definedName name="iz_rate" localSheetId="0">'Popis natječaja'!#REF!</definedName>
    <definedName name="_xlnm.Print_Area" localSheetId="3">'EU Projekti 06-2019'!$A$1:$L$109</definedName>
    <definedName name="_xlnm.Print_Area" localSheetId="4">'EU Projekti 06-2019 (2)'!$A$1:$L$109</definedName>
    <definedName name="_xlnm.Print_Area" localSheetId="1">'Plan 2018-2021'!$A$1:$BE$1973</definedName>
    <definedName name="_xlnm.Print_Area" localSheetId="0">'Popis natječaja'!$A$1:$L$47</definedName>
    <definedName name="_xlnm.Print_Titles" localSheetId="3">'EU Projekti 06-2019'!$1:$1</definedName>
    <definedName name="_xlnm.Print_Titles" localSheetId="4">'EU Projekti 06-2019 (2)'!$1:$1</definedName>
    <definedName name="_xlnm.Print_Titles" localSheetId="1">'Plan 2018-2021'!$1:$2</definedName>
    <definedName name="_xlnm.Print_Titles" localSheetId="0">'Popis natječaja'!$1:$2</definedName>
    <definedName name="_xlnm.Print_Titles" localSheetId="2">Projekti!$1:$1</definedName>
  </definedNames>
  <calcPr calcId="162913"/>
</workbook>
</file>

<file path=xl/calcChain.xml><?xml version="1.0" encoding="utf-8"?>
<calcChain xmlns="http://schemas.openxmlformats.org/spreadsheetml/2006/main">
  <c r="H91" i="37" l="1"/>
  <c r="D40" i="37"/>
  <c r="D39" i="37"/>
  <c r="D38" i="37"/>
  <c r="H40" i="37"/>
  <c r="D26" i="37"/>
  <c r="D27" i="37" s="1"/>
  <c r="F27" i="37"/>
  <c r="D106" i="37"/>
  <c r="G105" i="37"/>
  <c r="F105" i="37"/>
  <c r="E105" i="37"/>
  <c r="G104" i="37"/>
  <c r="F104" i="37"/>
  <c r="E104" i="37"/>
  <c r="H103" i="37"/>
  <c r="G103" i="37"/>
  <c r="G106" i="37" s="1"/>
  <c r="F103" i="37"/>
  <c r="F106" i="37" s="1"/>
  <c r="E103" i="37"/>
  <c r="D102" i="37"/>
  <c r="H102" i="37" s="1"/>
  <c r="M102" i="37" s="1"/>
  <c r="D101" i="37"/>
  <c r="H101" i="37" s="1"/>
  <c r="M101" i="37" s="1"/>
  <c r="D100" i="37"/>
  <c r="G99" i="37"/>
  <c r="F99" i="37"/>
  <c r="E99" i="37"/>
  <c r="G98" i="37"/>
  <c r="F98" i="37"/>
  <c r="E98" i="37"/>
  <c r="G97" i="37"/>
  <c r="F97" i="37"/>
  <c r="E97" i="37"/>
  <c r="D95" i="37"/>
  <c r="H95" i="37" s="1"/>
  <c r="G94" i="37"/>
  <c r="F94" i="37"/>
  <c r="E94" i="37"/>
  <c r="D92" i="37"/>
  <c r="D93" i="37" s="1"/>
  <c r="G91" i="37"/>
  <c r="F91" i="37"/>
  <c r="E91" i="37"/>
  <c r="D90" i="37"/>
  <c r="D89" i="37"/>
  <c r="D88" i="37"/>
  <c r="G87" i="37"/>
  <c r="F87" i="37"/>
  <c r="G86" i="37"/>
  <c r="F86" i="37"/>
  <c r="G85" i="37"/>
  <c r="G88" i="37" s="1"/>
  <c r="F85" i="37"/>
  <c r="H83" i="37"/>
  <c r="D83" i="37"/>
  <c r="E83" i="37" s="1"/>
  <c r="E86" i="37" s="1"/>
  <c r="H82" i="37"/>
  <c r="G82" i="37"/>
  <c r="F82" i="37"/>
  <c r="F88" i="37" s="1"/>
  <c r="E82" i="37"/>
  <c r="H80" i="37"/>
  <c r="M80" i="37" s="1"/>
  <c r="D80" i="37"/>
  <c r="D86" i="37" s="1"/>
  <c r="D79" i="37"/>
  <c r="G78" i="37"/>
  <c r="F78" i="37"/>
  <c r="E78" i="37"/>
  <c r="G77" i="37"/>
  <c r="F77" i="37"/>
  <c r="E77" i="37"/>
  <c r="G76" i="37"/>
  <c r="F76" i="37"/>
  <c r="E76" i="37"/>
  <c r="H75" i="37"/>
  <c r="M75" i="37" s="1"/>
  <c r="H74" i="37"/>
  <c r="M74" i="37" s="1"/>
  <c r="D74" i="37"/>
  <c r="G73" i="37"/>
  <c r="F73" i="37"/>
  <c r="F79" i="37" s="1"/>
  <c r="E73" i="37"/>
  <c r="E79" i="37" s="1"/>
  <c r="D71" i="37"/>
  <c r="D70" i="37"/>
  <c r="G69" i="37"/>
  <c r="F69" i="37"/>
  <c r="G68" i="37"/>
  <c r="F68" i="37"/>
  <c r="E68" i="37"/>
  <c r="G67" i="37"/>
  <c r="F67" i="37"/>
  <c r="E67" i="37"/>
  <c r="H67" i="37" s="1"/>
  <c r="E66" i="37"/>
  <c r="E69" i="37" s="1"/>
  <c r="D65" i="37"/>
  <c r="H65" i="37" s="1"/>
  <c r="M65" i="37" s="1"/>
  <c r="G64" i="37"/>
  <c r="F64" i="37"/>
  <c r="E64" i="37"/>
  <c r="H64" i="37" s="1"/>
  <c r="D62" i="37"/>
  <c r="D63" i="37" s="1"/>
  <c r="H63" i="37" s="1"/>
  <c r="G61" i="37"/>
  <c r="F61" i="37"/>
  <c r="F70" i="37" s="1"/>
  <c r="E61" i="37"/>
  <c r="D60" i="37"/>
  <c r="D59" i="37"/>
  <c r="F58" i="37"/>
  <c r="E58" i="37"/>
  <c r="D58" i="37"/>
  <c r="G57" i="37"/>
  <c r="F57" i="37"/>
  <c r="E57" i="37"/>
  <c r="G56" i="37"/>
  <c r="F56" i="37"/>
  <c r="E56" i="37"/>
  <c r="G55" i="37"/>
  <c r="G58" i="37" s="1"/>
  <c r="F55" i="37"/>
  <c r="E55" i="37"/>
  <c r="D53" i="37"/>
  <c r="H53" i="37" s="1"/>
  <c r="G51" i="37"/>
  <c r="F51" i="37"/>
  <c r="E51" i="37"/>
  <c r="D51" i="37"/>
  <c r="H51" i="37" s="1"/>
  <c r="G50" i="37"/>
  <c r="F50" i="37"/>
  <c r="E50" i="37"/>
  <c r="G49" i="37"/>
  <c r="F49" i="37"/>
  <c r="E49" i="37"/>
  <c r="D48" i="37"/>
  <c r="M48" i="37" s="1"/>
  <c r="D47" i="37"/>
  <c r="M47" i="37" s="1"/>
  <c r="G46" i="37"/>
  <c r="F46" i="37"/>
  <c r="E46" i="37"/>
  <c r="H45" i="37"/>
  <c r="M45" i="37" s="1"/>
  <c r="D44" i="37"/>
  <c r="E43" i="37"/>
  <c r="D43" i="37"/>
  <c r="G42" i="37"/>
  <c r="F42" i="37"/>
  <c r="E42" i="37"/>
  <c r="G41" i="37"/>
  <c r="F41" i="37"/>
  <c r="E41" i="37"/>
  <c r="G40" i="37"/>
  <c r="G43" i="37" s="1"/>
  <c r="F40" i="37"/>
  <c r="F43" i="37" s="1"/>
  <c r="E40" i="37"/>
  <c r="G36" i="37"/>
  <c r="F36" i="37"/>
  <c r="E36" i="37"/>
  <c r="G35" i="37"/>
  <c r="F35" i="37"/>
  <c r="G34" i="37"/>
  <c r="F34" i="37"/>
  <c r="E34" i="37"/>
  <c r="D33" i="37"/>
  <c r="D32" i="37"/>
  <c r="G31" i="37"/>
  <c r="F31" i="37"/>
  <c r="E31" i="37"/>
  <c r="D30" i="37"/>
  <c r="H30" i="37" s="1"/>
  <c r="H31" i="37" s="1"/>
  <c r="H29" i="37"/>
  <c r="M29" i="37" s="1"/>
  <c r="D29" i="37"/>
  <c r="G28" i="37"/>
  <c r="F28" i="37"/>
  <c r="E28" i="37"/>
  <c r="H28" i="37"/>
  <c r="M26" i="37"/>
  <c r="H25" i="37"/>
  <c r="G25" i="37"/>
  <c r="F25" i="37"/>
  <c r="E25" i="37"/>
  <c r="D24" i="37"/>
  <c r="M24" i="37" s="1"/>
  <c r="M23" i="37"/>
  <c r="D23" i="37"/>
  <c r="G22" i="37"/>
  <c r="F22" i="37"/>
  <c r="H21" i="37"/>
  <c r="M21" i="37" s="1"/>
  <c r="D20" i="37"/>
  <c r="E20" i="37" s="1"/>
  <c r="H19" i="37"/>
  <c r="G19" i="37"/>
  <c r="F19" i="37"/>
  <c r="E19" i="37"/>
  <c r="D18" i="37"/>
  <c r="D17" i="37"/>
  <c r="M17" i="37" s="1"/>
  <c r="D16" i="37"/>
  <c r="G15" i="37"/>
  <c r="F15" i="37"/>
  <c r="E15" i="37"/>
  <c r="G14" i="37"/>
  <c r="F14" i="37"/>
  <c r="E14" i="37"/>
  <c r="G13" i="37"/>
  <c r="G16" i="37" s="1"/>
  <c r="F13" i="37"/>
  <c r="F16" i="37" s="1"/>
  <c r="E13" i="37"/>
  <c r="E16" i="37" s="1"/>
  <c r="D11" i="37"/>
  <c r="D14" i="37" s="1"/>
  <c r="D10" i="37"/>
  <c r="G9" i="37"/>
  <c r="G8" i="37"/>
  <c r="F8" i="37"/>
  <c r="E8" i="37"/>
  <c r="G7" i="37"/>
  <c r="F7" i="37"/>
  <c r="E7" i="37"/>
  <c r="D5" i="37"/>
  <c r="H5" i="37" s="1"/>
  <c r="G4" i="37"/>
  <c r="F3" i="37"/>
  <c r="F9" i="37" s="1"/>
  <c r="E3" i="37"/>
  <c r="E4" i="37" s="1"/>
  <c r="D2" i="37"/>
  <c r="D8" i="37" s="1"/>
  <c r="G37" i="37" l="1"/>
  <c r="G52" i="37"/>
  <c r="F4" i="37"/>
  <c r="F10" i="37" s="1"/>
  <c r="G107" i="37"/>
  <c r="E70" i="37"/>
  <c r="H62" i="37"/>
  <c r="D81" i="37"/>
  <c r="G100" i="37"/>
  <c r="M103" i="37"/>
  <c r="D104" i="37"/>
  <c r="H104" i="37" s="1"/>
  <c r="D105" i="37"/>
  <c r="H105" i="37" s="1"/>
  <c r="M105" i="37" s="1"/>
  <c r="M64" i="37"/>
  <c r="E10" i="37"/>
  <c r="F37" i="37"/>
  <c r="F52" i="37"/>
  <c r="D49" i="37"/>
  <c r="G70" i="37"/>
  <c r="D66" i="37"/>
  <c r="E100" i="37"/>
  <c r="D96" i="37"/>
  <c r="H96" i="37" s="1"/>
  <c r="H73" i="37"/>
  <c r="H76" i="37"/>
  <c r="M76" i="37" s="1"/>
  <c r="H43" i="37"/>
  <c r="M43" i="37" s="1"/>
  <c r="D36" i="37"/>
  <c r="H36" i="37" s="1"/>
  <c r="M36" i="37" s="1"/>
  <c r="F108" i="37"/>
  <c r="H14" i="37"/>
  <c r="M14" i="37" s="1"/>
  <c r="M31" i="37"/>
  <c r="M16" i="37"/>
  <c r="E35" i="37"/>
  <c r="E22" i="37"/>
  <c r="H8" i="37"/>
  <c r="M8" i="37" s="1"/>
  <c r="E107" i="37"/>
  <c r="H16" i="37"/>
  <c r="M18" i="37"/>
  <c r="D25" i="37"/>
  <c r="M25" i="37" s="1"/>
  <c r="M28" i="37"/>
  <c r="M30" i="37"/>
  <c r="F107" i="37"/>
  <c r="G108" i="37"/>
  <c r="E37" i="37"/>
  <c r="M20" i="37"/>
  <c r="H20" i="37"/>
  <c r="H22" i="37" s="1"/>
  <c r="D34" i="37"/>
  <c r="E52" i="37"/>
  <c r="M51" i="37"/>
  <c r="H58" i="37"/>
  <c r="M58" i="37" s="1"/>
  <c r="D68" i="37"/>
  <c r="M59" i="37"/>
  <c r="H59" i="37"/>
  <c r="H61" i="37"/>
  <c r="M63" i="37"/>
  <c r="H86" i="37"/>
  <c r="M86" i="37" s="1"/>
  <c r="M82" i="37"/>
  <c r="M83" i="37"/>
  <c r="H93" i="37"/>
  <c r="M93" i="37" s="1"/>
  <c r="M95" i="37"/>
  <c r="H97" i="37"/>
  <c r="D50" i="37"/>
  <c r="D46" i="37"/>
  <c r="H44" i="37"/>
  <c r="M44" i="37" s="1"/>
  <c r="D69" i="37"/>
  <c r="G10" i="37"/>
  <c r="M27" i="37"/>
  <c r="H49" i="37"/>
  <c r="M49" i="37" s="1"/>
  <c r="H55" i="37"/>
  <c r="M55" i="37" s="1"/>
  <c r="H60" i="37"/>
  <c r="M60" i="37" s="1"/>
  <c r="M67" i="37"/>
  <c r="M97" i="37"/>
  <c r="H11" i="37"/>
  <c r="D6" i="37"/>
  <c r="M5" i="37"/>
  <c r="D12" i="37"/>
  <c r="M40" i="37"/>
  <c r="D56" i="37"/>
  <c r="D54" i="37"/>
  <c r="M53" i="37"/>
  <c r="D72" i="37"/>
  <c r="D77" i="37"/>
  <c r="H71" i="37"/>
  <c r="M71" i="37" s="1"/>
  <c r="G79" i="37"/>
  <c r="H106" i="37"/>
  <c r="M106" i="37" s="1"/>
  <c r="M96" i="37"/>
  <c r="D99" i="37"/>
  <c r="F100" i="37"/>
  <c r="M104" i="37"/>
  <c r="E106" i="37"/>
  <c r="D3" i="37"/>
  <c r="E9" i="37"/>
  <c r="D19" i="37"/>
  <c r="D35" i="37"/>
  <c r="M62" i="37"/>
  <c r="H79" i="37"/>
  <c r="H92" i="37"/>
  <c r="H94" i="37" s="1"/>
  <c r="M61" i="37"/>
  <c r="H70" i="37"/>
  <c r="M70" i="37" s="1"/>
  <c r="M73" i="37"/>
  <c r="D84" i="37"/>
  <c r="D98" i="37"/>
  <c r="M91" i="37"/>
  <c r="D20" i="36"/>
  <c r="E20" i="36" l="1"/>
  <c r="M79" i="37"/>
  <c r="H66" i="37"/>
  <c r="M66" i="37" s="1"/>
  <c r="H81" i="37"/>
  <c r="M81" i="37"/>
  <c r="D87" i="37"/>
  <c r="H4" i="37"/>
  <c r="M22" i="37"/>
  <c r="M4" i="37"/>
  <c r="H100" i="37"/>
  <c r="M100" i="37" s="1"/>
  <c r="H99" i="37"/>
  <c r="M99" i="37" s="1"/>
  <c r="M90" i="37"/>
  <c r="H35" i="37"/>
  <c r="M35" i="37" s="1"/>
  <c r="H77" i="37"/>
  <c r="M77" i="37" s="1"/>
  <c r="H69" i="37"/>
  <c r="M69" i="37" s="1"/>
  <c r="H68" i="37"/>
  <c r="M68" i="37" s="1"/>
  <c r="H34" i="37"/>
  <c r="M34" i="37" s="1"/>
  <c r="M92" i="37"/>
  <c r="M19" i="37"/>
  <c r="D37" i="37"/>
  <c r="M89" i="37"/>
  <c r="D57" i="37"/>
  <c r="M54" i="37"/>
  <c r="H54" i="37"/>
  <c r="M11" i="37"/>
  <c r="E84" i="37"/>
  <c r="H84" i="37"/>
  <c r="D78" i="37"/>
  <c r="H72" i="37"/>
  <c r="M72" i="37" s="1"/>
  <c r="H56" i="37"/>
  <c r="M56" i="37"/>
  <c r="H2" i="37"/>
  <c r="M2" i="37" s="1"/>
  <c r="H98" i="37"/>
  <c r="M98" i="37" s="1"/>
  <c r="M94" i="37"/>
  <c r="F109" i="37"/>
  <c r="F112" i="37" s="1"/>
  <c r="D9" i="37"/>
  <c r="H6" i="37"/>
  <c r="H7" i="37" s="1"/>
  <c r="M7" i="37" s="1"/>
  <c r="H10" i="37"/>
  <c r="M10" i="37" s="1"/>
  <c r="D52" i="37"/>
  <c r="H46" i="37"/>
  <c r="M46" i="37" s="1"/>
  <c r="D15" i="37"/>
  <c r="H12" i="37"/>
  <c r="M12" i="37" s="1"/>
  <c r="G109" i="37"/>
  <c r="G112" i="37" s="1"/>
  <c r="H50" i="37"/>
  <c r="M50" i="37" s="1"/>
  <c r="D44" i="36"/>
  <c r="D46" i="36" s="1"/>
  <c r="D48" i="36"/>
  <c r="M48" i="36" s="1"/>
  <c r="E97" i="36"/>
  <c r="F97" i="36"/>
  <c r="G97" i="36"/>
  <c r="E94" i="36"/>
  <c r="F94" i="36"/>
  <c r="G94" i="36"/>
  <c r="D92" i="36"/>
  <c r="G91" i="36"/>
  <c r="F91" i="36"/>
  <c r="D29" i="36"/>
  <c r="E31" i="36"/>
  <c r="F31" i="36"/>
  <c r="G31" i="36"/>
  <c r="E22" i="36"/>
  <c r="F22" i="36"/>
  <c r="G22" i="36"/>
  <c r="H26" i="36"/>
  <c r="M26" i="36" s="1"/>
  <c r="E28" i="36"/>
  <c r="F28" i="36"/>
  <c r="G28" i="36"/>
  <c r="D24" i="36"/>
  <c r="M24" i="36" s="1"/>
  <c r="E25" i="36"/>
  <c r="F25" i="36"/>
  <c r="G25" i="36"/>
  <c r="H25" i="36"/>
  <c r="D23" i="36"/>
  <c r="M23" i="36" s="1"/>
  <c r="H19" i="36"/>
  <c r="G19" i="36"/>
  <c r="F19" i="36"/>
  <c r="E19" i="36"/>
  <c r="E34" i="36"/>
  <c r="F34" i="36"/>
  <c r="G34" i="36"/>
  <c r="D33" i="36"/>
  <c r="D32" i="36"/>
  <c r="E61" i="36"/>
  <c r="F61" i="36"/>
  <c r="G61" i="36"/>
  <c r="D62" i="36"/>
  <c r="G64" i="36"/>
  <c r="F64" i="36"/>
  <c r="E64" i="36"/>
  <c r="G67" i="36"/>
  <c r="D65" i="36"/>
  <c r="E66" i="36"/>
  <c r="D5" i="36"/>
  <c r="D11" i="36"/>
  <c r="G13" i="36"/>
  <c r="F13" i="36"/>
  <c r="E13" i="36"/>
  <c r="G7" i="36"/>
  <c r="F7" i="36"/>
  <c r="E7" i="36"/>
  <c r="D2" i="36"/>
  <c r="F3" i="36"/>
  <c r="F4" i="36" s="1"/>
  <c r="E3" i="36"/>
  <c r="E4" i="36" s="1"/>
  <c r="G4" i="36"/>
  <c r="G55" i="36"/>
  <c r="F55" i="36"/>
  <c r="F40" i="36"/>
  <c r="E40" i="36"/>
  <c r="G46" i="36"/>
  <c r="F46" i="36"/>
  <c r="E46" i="36"/>
  <c r="G103" i="36"/>
  <c r="F103" i="36"/>
  <c r="E103" i="36"/>
  <c r="G82" i="36"/>
  <c r="F82" i="36"/>
  <c r="E82" i="36"/>
  <c r="D74" i="36"/>
  <c r="G76" i="36"/>
  <c r="F76" i="36"/>
  <c r="E76" i="36"/>
  <c r="D106" i="36"/>
  <c r="D88" i="36"/>
  <c r="D79" i="36"/>
  <c r="D70" i="36"/>
  <c r="D58" i="36"/>
  <c r="D43" i="36"/>
  <c r="D100" i="36"/>
  <c r="D16" i="36"/>
  <c r="D10" i="36"/>
  <c r="D101" i="36"/>
  <c r="D83" i="36"/>
  <c r="D80" i="36"/>
  <c r="D71" i="36"/>
  <c r="D59" i="36"/>
  <c r="D53" i="36"/>
  <c r="D38" i="36"/>
  <c r="D95" i="36"/>
  <c r="D89" i="36"/>
  <c r="D27" i="36"/>
  <c r="H21" i="36"/>
  <c r="M21" i="36" s="1"/>
  <c r="D12" i="36"/>
  <c r="D6" i="36"/>
  <c r="H6" i="36" l="1"/>
  <c r="M6" i="36"/>
  <c r="D90" i="36"/>
  <c r="D60" i="36"/>
  <c r="D102" i="36"/>
  <c r="D15" i="36"/>
  <c r="M12" i="36"/>
  <c r="D96" i="36"/>
  <c r="D72" i="36"/>
  <c r="H11" i="36"/>
  <c r="M11" i="36"/>
  <c r="D63" i="36"/>
  <c r="D34" i="36"/>
  <c r="H92" i="36"/>
  <c r="M92" i="36"/>
  <c r="M84" i="37"/>
  <c r="H5" i="36"/>
  <c r="H7" i="36" s="1"/>
  <c r="M7" i="36" s="1"/>
  <c r="M5" i="36"/>
  <c r="D39" i="36"/>
  <c r="D81" i="36"/>
  <c r="H27" i="36"/>
  <c r="M27" i="36" s="1"/>
  <c r="D54" i="36"/>
  <c r="D84" i="36"/>
  <c r="H52" i="37"/>
  <c r="M52" i="37" s="1"/>
  <c r="H57" i="37"/>
  <c r="M57" i="37" s="1"/>
  <c r="H9" i="37"/>
  <c r="M9" i="37" s="1"/>
  <c r="H15" i="37"/>
  <c r="M15" i="37" s="1"/>
  <c r="H3" i="37"/>
  <c r="M3" i="37" s="1"/>
  <c r="H37" i="37"/>
  <c r="M37" i="37" s="1"/>
  <c r="D109" i="37"/>
  <c r="H32" i="37"/>
  <c r="M32" i="37" s="1"/>
  <c r="H33" i="37"/>
  <c r="M33" i="37" s="1"/>
  <c r="H78" i="37"/>
  <c r="M78" i="37" s="1"/>
  <c r="E87" i="37"/>
  <c r="E85" i="37"/>
  <c r="H13" i="37"/>
  <c r="M13" i="37" s="1"/>
  <c r="M6" i="37"/>
  <c r="H95" i="36"/>
  <c r="D93" i="36"/>
  <c r="H20" i="36"/>
  <c r="H22" i="36" s="1"/>
  <c r="M22" i="36" s="1"/>
  <c r="H12" i="36"/>
  <c r="H13" i="36" s="1"/>
  <c r="M13" i="36" s="1"/>
  <c r="D25" i="36"/>
  <c r="M25" i="36" s="1"/>
  <c r="E83" i="36"/>
  <c r="D3" i="36"/>
  <c r="D78" i="36"/>
  <c r="D99" i="36"/>
  <c r="D51" i="36"/>
  <c r="D8" i="36"/>
  <c r="D98" i="36"/>
  <c r="D68" i="36"/>
  <c r="D56" i="36"/>
  <c r="D104" i="36"/>
  <c r="D14" i="36"/>
  <c r="D86" i="36"/>
  <c r="D41" i="36"/>
  <c r="D77" i="36"/>
  <c r="I68" i="35"/>
  <c r="F49" i="35"/>
  <c r="I73" i="35"/>
  <c r="I72" i="35"/>
  <c r="I71" i="35"/>
  <c r="I70" i="35"/>
  <c r="I69" i="35"/>
  <c r="I67" i="35"/>
  <c r="I65" i="35"/>
  <c r="I64" i="35"/>
  <c r="I63" i="35"/>
  <c r="I60" i="35"/>
  <c r="I59" i="35"/>
  <c r="I56" i="35"/>
  <c r="I54" i="35"/>
  <c r="I52" i="35"/>
  <c r="I51" i="35"/>
  <c r="I48" i="35"/>
  <c r="I47" i="35"/>
  <c r="I45" i="35"/>
  <c r="I44" i="35"/>
  <c r="I43" i="35"/>
  <c r="I42" i="35"/>
  <c r="I40" i="35"/>
  <c r="I39" i="35"/>
  <c r="I38" i="35"/>
  <c r="I35" i="35"/>
  <c r="I34" i="35"/>
  <c r="I33" i="35"/>
  <c r="I32" i="35"/>
  <c r="I31" i="35"/>
  <c r="I30" i="35"/>
  <c r="I29" i="35"/>
  <c r="I28" i="35"/>
  <c r="I27" i="35"/>
  <c r="I25" i="35"/>
  <c r="I24" i="35"/>
  <c r="I22" i="35"/>
  <c r="I21" i="35"/>
  <c r="I20" i="35"/>
  <c r="I19" i="35"/>
  <c r="I17" i="35"/>
  <c r="I16" i="35"/>
  <c r="I15" i="35"/>
  <c r="I14" i="35"/>
  <c r="I13" i="35"/>
  <c r="I12" i="35"/>
  <c r="I11" i="35"/>
  <c r="I10" i="35"/>
  <c r="I9" i="35"/>
  <c r="I8" i="35"/>
  <c r="I7" i="35"/>
  <c r="I6" i="35"/>
  <c r="I5" i="35"/>
  <c r="I4" i="35"/>
  <c r="I3" i="35"/>
  <c r="I2" i="35"/>
  <c r="F36" i="35"/>
  <c r="I36" i="35" s="1"/>
  <c r="H93" i="36" l="1"/>
  <c r="M93" i="36"/>
  <c r="D42" i="36"/>
  <c r="H28" i="36"/>
  <c r="M28" i="36" s="1"/>
  <c r="D57" i="36"/>
  <c r="M95" i="36"/>
  <c r="M20" i="36"/>
  <c r="E84" i="36"/>
  <c r="E85" i="36" s="1"/>
  <c r="D87" i="36"/>
  <c r="D9" i="36"/>
  <c r="H96" i="36"/>
  <c r="M96" i="36" s="1"/>
  <c r="D105" i="36"/>
  <c r="H87" i="37"/>
  <c r="M87" i="37" s="1"/>
  <c r="E108" i="37"/>
  <c r="H85" i="37"/>
  <c r="M85" i="37" s="1"/>
  <c r="E88" i="37"/>
  <c r="G49" i="35"/>
  <c r="I49" i="35" s="1"/>
  <c r="I18" i="35"/>
  <c r="F57" i="35"/>
  <c r="I57" i="35" s="1"/>
  <c r="F55" i="35"/>
  <c r="I55" i="35" s="1"/>
  <c r="J14" i="34"/>
  <c r="I14" i="34"/>
  <c r="H97" i="36" l="1"/>
  <c r="M97" i="36" s="1"/>
  <c r="M88" i="37"/>
  <c r="H88" i="37"/>
  <c r="E109" i="37"/>
  <c r="K81" i="35"/>
  <c r="E112" i="37" l="1"/>
  <c r="H109" i="37"/>
  <c r="D81" i="35"/>
  <c r="D80" i="35"/>
  <c r="D85" i="35"/>
  <c r="D84" i="35"/>
  <c r="M109" i="37" l="1"/>
  <c r="D23" i="35"/>
  <c r="D26" i="35"/>
  <c r="D37" i="35"/>
  <c r="D41" i="35"/>
  <c r="D46" i="35"/>
  <c r="D50" i="35"/>
  <c r="D53" i="35"/>
  <c r="D58" i="35"/>
  <c r="D61" i="35"/>
  <c r="D66" i="35"/>
  <c r="D75" i="35" s="1"/>
  <c r="K83" i="35" s="1"/>
  <c r="D74" i="35"/>
  <c r="D82" i="35"/>
  <c r="D83" i="35"/>
  <c r="D86" i="35" l="1"/>
  <c r="D62" i="35"/>
  <c r="K82" i="35" s="1"/>
  <c r="K84" i="35" s="1"/>
  <c r="BC1049" i="31"/>
  <c r="BB1049" i="31"/>
  <c r="BA1049" i="31"/>
  <c r="AZ1049" i="31"/>
  <c r="AY1049" i="31"/>
  <c r="AX1049" i="31"/>
  <c r="AW1049" i="31"/>
  <c r="AV1049" i="31"/>
  <c r="AU1049" i="31"/>
  <c r="AT1049" i="31"/>
  <c r="AS1049" i="31"/>
  <c r="AR1049" i="31"/>
  <c r="AP1049" i="31"/>
  <c r="AO1049" i="31"/>
  <c r="AN1049" i="31"/>
  <c r="AM1049" i="31"/>
  <c r="AL1049" i="31"/>
  <c r="AK1049" i="31"/>
  <c r="AJ1049" i="31"/>
  <c r="AI1049" i="31"/>
  <c r="AH1049" i="31"/>
  <c r="AG1049" i="31"/>
  <c r="AF1049" i="31"/>
  <c r="AE1049" i="31"/>
  <c r="AC1049" i="31"/>
  <c r="AB1049" i="31"/>
  <c r="AA1049" i="31"/>
  <c r="Z1049" i="31"/>
  <c r="Y1049" i="31"/>
  <c r="X1049" i="31"/>
  <c r="W1049" i="31"/>
  <c r="V1049" i="31"/>
  <c r="U1049" i="31"/>
  <c r="T1049" i="31"/>
  <c r="S1049" i="31"/>
  <c r="R1049" i="31"/>
  <c r="P1049" i="31"/>
  <c r="O1049" i="31"/>
  <c r="N1049" i="31"/>
  <c r="M1049" i="31"/>
  <c r="L1049" i="31"/>
  <c r="K1049" i="31"/>
  <c r="J1049" i="31"/>
  <c r="I1049" i="31"/>
  <c r="H1049" i="31"/>
  <c r="G1049" i="31"/>
  <c r="F1049" i="31"/>
  <c r="E1049" i="31"/>
  <c r="AJ1048" i="31"/>
  <c r="AI1048" i="31"/>
  <c r="AH1048" i="31"/>
  <c r="AG1048" i="31"/>
  <c r="AF1048" i="31"/>
  <c r="AE1048" i="31"/>
  <c r="AC1048" i="31"/>
  <c r="AB1048" i="31"/>
  <c r="AA1048" i="31"/>
  <c r="Z1048" i="31"/>
  <c r="Y1048" i="31"/>
  <c r="X1048" i="31"/>
  <c r="W1048" i="31"/>
  <c r="V1048" i="31"/>
  <c r="U1048" i="31"/>
  <c r="T1048" i="31"/>
  <c r="S1048" i="31"/>
  <c r="R1048" i="31"/>
  <c r="P1048" i="31"/>
  <c r="O1048" i="31"/>
  <c r="N1048" i="31"/>
  <c r="M1048" i="31"/>
  <c r="L1048" i="31"/>
  <c r="K1048" i="31"/>
  <c r="J1048" i="31"/>
  <c r="I1048" i="31"/>
  <c r="H1048" i="31"/>
  <c r="G1048" i="31"/>
  <c r="F1048" i="31"/>
  <c r="E1048" i="31"/>
  <c r="BC912" i="31"/>
  <c r="BB912" i="31"/>
  <c r="BA912" i="31"/>
  <c r="AZ912" i="31"/>
  <c r="AY912" i="31"/>
  <c r="AX912" i="31"/>
  <c r="AW912" i="31"/>
  <c r="AV912" i="31"/>
  <c r="AU912" i="31"/>
  <c r="AT912" i="31"/>
  <c r="AS912" i="31"/>
  <c r="AR912" i="31"/>
  <c r="AP912" i="31"/>
  <c r="AO912" i="31"/>
  <c r="AN912" i="31"/>
  <c r="AM912" i="31"/>
  <c r="AL912" i="31"/>
  <c r="AK912" i="31"/>
  <c r="AJ912" i="31"/>
  <c r="AI912" i="31"/>
  <c r="AH912" i="31"/>
  <c r="AG912" i="31"/>
  <c r="AF912" i="31"/>
  <c r="AE912" i="31"/>
  <c r="AC912" i="31"/>
  <c r="AB912" i="31"/>
  <c r="AA912" i="31"/>
  <c r="Z912" i="31"/>
  <c r="Y912" i="31"/>
  <c r="X912" i="31"/>
  <c r="W912" i="31"/>
  <c r="V912" i="31"/>
  <c r="U912" i="31"/>
  <c r="T912" i="31"/>
  <c r="S912" i="31"/>
  <c r="R912" i="31"/>
  <c r="P912" i="31"/>
  <c r="O912" i="31"/>
  <c r="N912" i="31"/>
  <c r="M912" i="31"/>
  <c r="L912" i="31"/>
  <c r="K912" i="31"/>
  <c r="J912" i="31"/>
  <c r="I912" i="31"/>
  <c r="H912" i="31"/>
  <c r="G912" i="31"/>
  <c r="F912" i="31"/>
  <c r="E912" i="31"/>
  <c r="BC911" i="31"/>
  <c r="BB911" i="31"/>
  <c r="BA911" i="31"/>
  <c r="AZ911" i="31"/>
  <c r="AY911" i="31"/>
  <c r="AX911" i="31"/>
  <c r="AW911" i="31"/>
  <c r="AV911" i="31"/>
  <c r="AU911" i="31"/>
  <c r="AT911" i="31"/>
  <c r="AS911" i="31"/>
  <c r="AR911" i="31"/>
  <c r="AP911" i="31"/>
  <c r="AO911" i="31"/>
  <c r="AN911" i="31"/>
  <c r="AM911" i="31"/>
  <c r="AL911" i="31"/>
  <c r="AK911" i="31"/>
  <c r="AJ911" i="31"/>
  <c r="AI911" i="31"/>
  <c r="AH911" i="31"/>
  <c r="AG911" i="31"/>
  <c r="AF911" i="31"/>
  <c r="AE911" i="31"/>
  <c r="AC911" i="31"/>
  <c r="AB911" i="31"/>
  <c r="AA911" i="31"/>
  <c r="Z911" i="31"/>
  <c r="Y911" i="31"/>
  <c r="X911" i="31"/>
  <c r="P911" i="31"/>
  <c r="N911" i="31"/>
  <c r="M911" i="31"/>
  <c r="L911" i="31"/>
  <c r="K911" i="31"/>
  <c r="J911" i="31"/>
  <c r="I911" i="31"/>
  <c r="H911" i="31"/>
  <c r="G911" i="31"/>
  <c r="F911" i="31"/>
  <c r="E911" i="31"/>
  <c r="BC804" i="31"/>
  <c r="BB804" i="31"/>
  <c r="BA804" i="31"/>
  <c r="AZ804" i="31"/>
  <c r="AY804" i="31"/>
  <c r="AX804" i="31"/>
  <c r="AW804" i="31"/>
  <c r="AV804" i="31"/>
  <c r="AU804" i="31"/>
  <c r="AT804" i="31"/>
  <c r="AS804" i="31"/>
  <c r="AR804" i="31"/>
  <c r="AP804" i="31"/>
  <c r="AO804" i="31"/>
  <c r="AN804" i="31"/>
  <c r="AM804" i="31"/>
  <c r="AL804" i="31"/>
  <c r="AK804" i="31"/>
  <c r="AJ804" i="31"/>
  <c r="AI804" i="31"/>
  <c r="AH804" i="31"/>
  <c r="AG804" i="31"/>
  <c r="AF804" i="31"/>
  <c r="AE804" i="31"/>
  <c r="AC804" i="31"/>
  <c r="AB804" i="31"/>
  <c r="AA804" i="31"/>
  <c r="Z804" i="31"/>
  <c r="Y804" i="31"/>
  <c r="X804" i="31"/>
  <c r="W804" i="31"/>
  <c r="V804" i="31"/>
  <c r="U804" i="31"/>
  <c r="T804" i="31"/>
  <c r="S804" i="31"/>
  <c r="R804" i="31"/>
  <c r="P804" i="31"/>
  <c r="O804" i="31"/>
  <c r="N804" i="31"/>
  <c r="M804" i="31"/>
  <c r="L804" i="31"/>
  <c r="K804" i="31"/>
  <c r="J804" i="31"/>
  <c r="I804" i="31"/>
  <c r="H804" i="31"/>
  <c r="G804" i="31"/>
  <c r="F804" i="31"/>
  <c r="E804" i="31"/>
  <c r="AC803" i="31"/>
  <c r="U803" i="31"/>
  <c r="T803" i="31"/>
  <c r="S803" i="31"/>
  <c r="R803" i="31"/>
  <c r="P803" i="31"/>
  <c r="O803" i="31"/>
  <c r="N803" i="31"/>
  <c r="M803" i="31"/>
  <c r="L803" i="31"/>
  <c r="K803" i="31"/>
  <c r="J803" i="31"/>
  <c r="I803" i="31"/>
  <c r="H803" i="31"/>
  <c r="G803" i="31"/>
  <c r="F803" i="31"/>
  <c r="E803" i="31"/>
  <c r="BC583" i="31"/>
  <c r="BB583" i="31"/>
  <c r="BB1971" i="31" s="1"/>
  <c r="BA583" i="31"/>
  <c r="AZ583" i="31"/>
  <c r="AY583" i="31"/>
  <c r="AX583" i="31"/>
  <c r="AX1971" i="31" s="1"/>
  <c r="AW583" i="31"/>
  <c r="AV583" i="31"/>
  <c r="AU583" i="31"/>
  <c r="AT583" i="31"/>
  <c r="AS583" i="31"/>
  <c r="AR583" i="31"/>
  <c r="AP583" i="31"/>
  <c r="AO583" i="31"/>
  <c r="AN583" i="31"/>
  <c r="AM583" i="31"/>
  <c r="AL583" i="31"/>
  <c r="AK583" i="31"/>
  <c r="AJ583" i="31"/>
  <c r="AI583" i="31"/>
  <c r="AH583" i="31"/>
  <c r="AG583" i="31"/>
  <c r="AF583" i="31"/>
  <c r="AE583" i="31"/>
  <c r="AC583" i="31"/>
  <c r="AB583" i="31"/>
  <c r="AA583" i="31"/>
  <c r="Z583" i="31"/>
  <c r="Y583" i="31"/>
  <c r="X583" i="31"/>
  <c r="W583" i="31"/>
  <c r="V583" i="31"/>
  <c r="U583" i="31"/>
  <c r="T583" i="31"/>
  <c r="S583" i="31"/>
  <c r="R583" i="31"/>
  <c r="P583" i="31"/>
  <c r="O583" i="31"/>
  <c r="O1971" i="31" s="1"/>
  <c r="N583" i="31"/>
  <c r="M583" i="31"/>
  <c r="L583" i="31"/>
  <c r="K583" i="31"/>
  <c r="K1971" i="31" s="1"/>
  <c r="J583" i="31"/>
  <c r="I583" i="31"/>
  <c r="H583" i="31"/>
  <c r="G583" i="31"/>
  <c r="G1971" i="31" s="1"/>
  <c r="F583" i="31"/>
  <c r="E583" i="31"/>
  <c r="BC582" i="31"/>
  <c r="BB582" i="31"/>
  <c r="Y582" i="31"/>
  <c r="X582" i="31"/>
  <c r="W582" i="31"/>
  <c r="V582" i="31"/>
  <c r="U582" i="31"/>
  <c r="T582" i="31"/>
  <c r="S582" i="31"/>
  <c r="R582" i="31"/>
  <c r="P582" i="31"/>
  <c r="O582" i="31"/>
  <c r="N582" i="31"/>
  <c r="M582" i="31"/>
  <c r="L582" i="31"/>
  <c r="K582" i="31"/>
  <c r="J582" i="31"/>
  <c r="I582" i="31"/>
  <c r="H582" i="31"/>
  <c r="G582" i="31"/>
  <c r="F582" i="31"/>
  <c r="E582" i="31"/>
  <c r="BC527" i="31"/>
  <c r="BB527" i="31"/>
  <c r="BA527" i="31"/>
  <c r="AZ527" i="31"/>
  <c r="AY527" i="31"/>
  <c r="AX527" i="31"/>
  <c r="AW527" i="31"/>
  <c r="AV527" i="31"/>
  <c r="AU527" i="31"/>
  <c r="AT527" i="31"/>
  <c r="AS527" i="31"/>
  <c r="AR527" i="31"/>
  <c r="AP527" i="31"/>
  <c r="AO527" i="31"/>
  <c r="AN527" i="31"/>
  <c r="AM527" i="31"/>
  <c r="AL527" i="31"/>
  <c r="AK527" i="31"/>
  <c r="AJ527" i="31"/>
  <c r="AI527" i="31"/>
  <c r="AH527" i="31"/>
  <c r="AG527" i="31"/>
  <c r="AF527" i="31"/>
  <c r="AE527" i="31"/>
  <c r="AC527" i="31"/>
  <c r="AB527" i="31"/>
  <c r="AA527" i="31"/>
  <c r="Z527" i="31"/>
  <c r="Y527" i="31"/>
  <c r="X527" i="31"/>
  <c r="W527" i="31"/>
  <c r="V527" i="31"/>
  <c r="U527" i="31"/>
  <c r="T527" i="31"/>
  <c r="S527" i="31"/>
  <c r="R527" i="31"/>
  <c r="P527" i="31"/>
  <c r="O527" i="31"/>
  <c r="N527" i="31"/>
  <c r="M527" i="31"/>
  <c r="L527" i="31"/>
  <c r="K527" i="31"/>
  <c r="J527" i="31"/>
  <c r="I527" i="31"/>
  <c r="H527" i="31"/>
  <c r="G527" i="31"/>
  <c r="F527" i="31"/>
  <c r="E527" i="31"/>
  <c r="BC526" i="31"/>
  <c r="BB526" i="31"/>
  <c r="BA526" i="31"/>
  <c r="AZ526" i="31"/>
  <c r="AY526" i="31"/>
  <c r="AX526" i="31"/>
  <c r="AW526" i="31"/>
  <c r="AV526" i="31"/>
  <c r="AU526" i="31"/>
  <c r="AT526" i="31"/>
  <c r="AS526" i="31"/>
  <c r="AR526" i="31"/>
  <c r="AP526" i="31"/>
  <c r="AO526" i="31"/>
  <c r="AN526" i="31"/>
  <c r="AM526" i="31"/>
  <c r="AL526" i="31"/>
  <c r="AK526" i="31"/>
  <c r="AJ526" i="31"/>
  <c r="AI526" i="31"/>
  <c r="AH526" i="31"/>
  <c r="AG526" i="31"/>
  <c r="AF526" i="31"/>
  <c r="AE526" i="31"/>
  <c r="AC526" i="31"/>
  <c r="AB526" i="31"/>
  <c r="AA526" i="31"/>
  <c r="Z526" i="31"/>
  <c r="Y526" i="31"/>
  <c r="X526" i="31"/>
  <c r="W526" i="31"/>
  <c r="V526" i="31"/>
  <c r="U526" i="31"/>
  <c r="T526" i="31"/>
  <c r="S526" i="31"/>
  <c r="R526" i="31"/>
  <c r="P526" i="31"/>
  <c r="O526" i="31"/>
  <c r="N526" i="31"/>
  <c r="M526" i="31"/>
  <c r="L526" i="31"/>
  <c r="K526" i="31"/>
  <c r="J526" i="31"/>
  <c r="I526" i="31"/>
  <c r="H526" i="31"/>
  <c r="G526" i="31"/>
  <c r="F526" i="31"/>
  <c r="E526" i="31"/>
  <c r="BC473" i="31"/>
  <c r="BB473" i="31"/>
  <c r="BA473" i="31"/>
  <c r="AZ473" i="31"/>
  <c r="AY473" i="31"/>
  <c r="AX473" i="31"/>
  <c r="AW473" i="31"/>
  <c r="AV473" i="31"/>
  <c r="AU473" i="31"/>
  <c r="AT473" i="31"/>
  <c r="AS473" i="31"/>
  <c r="AR473" i="31"/>
  <c r="AP473" i="31"/>
  <c r="AO473" i="31"/>
  <c r="AN473" i="31"/>
  <c r="AM473" i="31"/>
  <c r="AL473" i="31"/>
  <c r="AK473" i="31"/>
  <c r="AJ473" i="31"/>
  <c r="AI473" i="31"/>
  <c r="AH473" i="31"/>
  <c r="AG473" i="31"/>
  <c r="AF473" i="31"/>
  <c r="AE473" i="31"/>
  <c r="AC473" i="31"/>
  <c r="AB473" i="31"/>
  <c r="AA473" i="31"/>
  <c r="Z473" i="31"/>
  <c r="Y473" i="31"/>
  <c r="X473" i="31"/>
  <c r="W473" i="31"/>
  <c r="V473" i="31"/>
  <c r="U473" i="31"/>
  <c r="T473" i="31"/>
  <c r="S473" i="31"/>
  <c r="R473" i="31"/>
  <c r="P473" i="31"/>
  <c r="O473" i="31"/>
  <c r="N473" i="31"/>
  <c r="M473" i="31"/>
  <c r="L473" i="31"/>
  <c r="K473" i="31"/>
  <c r="J473" i="31"/>
  <c r="I473" i="31"/>
  <c r="H473" i="31"/>
  <c r="G473" i="31"/>
  <c r="F473" i="31"/>
  <c r="E473" i="31"/>
  <c r="BC472" i="31"/>
  <c r="BB472" i="31"/>
  <c r="BA472" i="31"/>
  <c r="AZ472" i="31"/>
  <c r="AY472" i="31"/>
  <c r="AX472" i="31"/>
  <c r="AW472" i="31"/>
  <c r="AV472" i="31"/>
  <c r="AU472" i="31"/>
  <c r="AT472" i="31"/>
  <c r="AS472" i="31"/>
  <c r="AR472" i="31"/>
  <c r="P472" i="31"/>
  <c r="BC365" i="31"/>
  <c r="BB365" i="31"/>
  <c r="BA365" i="31"/>
  <c r="AZ365" i="31"/>
  <c r="AY365" i="31"/>
  <c r="AX365" i="31"/>
  <c r="AW365" i="31"/>
  <c r="AV365" i="31"/>
  <c r="AU365" i="31"/>
  <c r="AT365" i="31"/>
  <c r="AS365" i="31"/>
  <c r="AR365" i="31"/>
  <c r="AP365" i="31"/>
  <c r="AO365" i="31"/>
  <c r="AN365" i="31"/>
  <c r="AM365" i="31"/>
  <c r="AL365" i="31"/>
  <c r="AK365" i="31"/>
  <c r="AJ365" i="31"/>
  <c r="AI365" i="31"/>
  <c r="AH365" i="31"/>
  <c r="AG365" i="31"/>
  <c r="AF365" i="31"/>
  <c r="AE365" i="31"/>
  <c r="AC365" i="31"/>
  <c r="AB365" i="31"/>
  <c r="AA365" i="31"/>
  <c r="Z365" i="31"/>
  <c r="Y365" i="31"/>
  <c r="X365" i="31"/>
  <c r="W365" i="31"/>
  <c r="V365" i="31"/>
  <c r="U365" i="31"/>
  <c r="T365" i="31"/>
  <c r="S365" i="31"/>
  <c r="R365" i="31"/>
  <c r="P365" i="31"/>
  <c r="O365" i="31"/>
  <c r="N365" i="31"/>
  <c r="M365" i="31"/>
  <c r="L365" i="31"/>
  <c r="K365" i="31"/>
  <c r="J365" i="31"/>
  <c r="I365" i="31"/>
  <c r="H365" i="31"/>
  <c r="G365" i="31"/>
  <c r="F365" i="31"/>
  <c r="E365" i="31"/>
  <c r="BC364" i="31"/>
  <c r="BB364" i="31"/>
  <c r="BA364" i="31"/>
  <c r="AZ364" i="31"/>
  <c r="AY364" i="31"/>
  <c r="AX364" i="31"/>
  <c r="AW364" i="31"/>
  <c r="AV364" i="31"/>
  <c r="AU364" i="31"/>
  <c r="AT364" i="31"/>
  <c r="AS364" i="31"/>
  <c r="AR364" i="31"/>
  <c r="AP364" i="31"/>
  <c r="AO364" i="31"/>
  <c r="AN364" i="31"/>
  <c r="AM364" i="31"/>
  <c r="AL364" i="31"/>
  <c r="AK364" i="31"/>
  <c r="AJ364" i="31"/>
  <c r="AI364" i="31"/>
  <c r="AH364" i="31"/>
  <c r="AG364" i="31"/>
  <c r="AF364" i="31"/>
  <c r="AE364" i="31"/>
  <c r="AC364" i="31"/>
  <c r="AB364" i="31"/>
  <c r="AA364" i="31"/>
  <c r="Z364" i="31"/>
  <c r="Y364" i="31"/>
  <c r="X364" i="31"/>
  <c r="W364" i="31"/>
  <c r="V364" i="31"/>
  <c r="U364" i="31"/>
  <c r="T364" i="31"/>
  <c r="S364" i="31"/>
  <c r="R364" i="31"/>
  <c r="P364" i="31"/>
  <c r="O364" i="31"/>
  <c r="N364" i="31"/>
  <c r="M364" i="31"/>
  <c r="L364" i="31"/>
  <c r="K364" i="31"/>
  <c r="J364" i="31"/>
  <c r="I364" i="31"/>
  <c r="H364" i="31"/>
  <c r="G364" i="31"/>
  <c r="F364" i="31"/>
  <c r="E364" i="31"/>
  <c r="BC338" i="31"/>
  <c r="BB338" i="31"/>
  <c r="BA338" i="31"/>
  <c r="AZ338" i="31"/>
  <c r="AY338" i="31"/>
  <c r="AX338" i="31"/>
  <c r="AW338" i="31"/>
  <c r="AV338" i="31"/>
  <c r="AU338" i="31"/>
  <c r="AT338" i="31"/>
  <c r="AS338" i="31"/>
  <c r="AR338" i="31"/>
  <c r="AP338" i="31"/>
  <c r="AO338" i="31"/>
  <c r="AN338" i="31"/>
  <c r="AM338" i="31"/>
  <c r="AL338" i="31"/>
  <c r="AK338" i="31"/>
  <c r="AJ338" i="31"/>
  <c r="AI338" i="31"/>
  <c r="AH338" i="31"/>
  <c r="AG338" i="31"/>
  <c r="AF338" i="31"/>
  <c r="AE338" i="31"/>
  <c r="AC338" i="31"/>
  <c r="AB338" i="31"/>
  <c r="AA338" i="31"/>
  <c r="Z338" i="31"/>
  <c r="Y338" i="31"/>
  <c r="X338" i="31"/>
  <c r="W338" i="31"/>
  <c r="V338" i="31"/>
  <c r="U338" i="31"/>
  <c r="T338" i="31"/>
  <c r="S338" i="31"/>
  <c r="R338" i="31"/>
  <c r="P338" i="31"/>
  <c r="O338" i="31"/>
  <c r="N338" i="31"/>
  <c r="M338" i="31"/>
  <c r="L338" i="31"/>
  <c r="K338" i="31"/>
  <c r="J338" i="31"/>
  <c r="I338" i="31"/>
  <c r="H338" i="31"/>
  <c r="G338" i="31"/>
  <c r="F338" i="31"/>
  <c r="E338" i="31"/>
  <c r="P337" i="31"/>
  <c r="O337" i="31"/>
  <c r="N337" i="31"/>
  <c r="M337" i="31"/>
  <c r="L337" i="31"/>
  <c r="K337" i="31"/>
  <c r="J337" i="31"/>
  <c r="I337" i="31"/>
  <c r="H337" i="31"/>
  <c r="G337" i="31"/>
  <c r="F337" i="31"/>
  <c r="E337" i="31"/>
  <c r="BC282" i="31"/>
  <c r="BB282" i="31"/>
  <c r="BA282" i="31"/>
  <c r="AZ282" i="31"/>
  <c r="AY282" i="31"/>
  <c r="AX282" i="31"/>
  <c r="AW282" i="31"/>
  <c r="AV282" i="31"/>
  <c r="AU282" i="31"/>
  <c r="AT282" i="31"/>
  <c r="AS282" i="31"/>
  <c r="AR282" i="31"/>
  <c r="AP282" i="31"/>
  <c r="AO282" i="31"/>
  <c r="AN282" i="31"/>
  <c r="AN1971" i="31" s="1"/>
  <c r="AM282" i="31"/>
  <c r="AL282" i="31"/>
  <c r="AK282" i="31"/>
  <c r="AJ282" i="31"/>
  <c r="AJ1971" i="31" s="1"/>
  <c r="AI282" i="31"/>
  <c r="AH282" i="31"/>
  <c r="AG282" i="31"/>
  <c r="AF282" i="31"/>
  <c r="AF1971" i="31" s="1"/>
  <c r="AE282" i="31"/>
  <c r="AC282" i="31"/>
  <c r="AB282" i="31"/>
  <c r="AA282" i="31"/>
  <c r="Z282" i="31"/>
  <c r="Y282" i="31"/>
  <c r="X282" i="31"/>
  <c r="W282" i="31"/>
  <c r="W1971" i="31" s="1"/>
  <c r="V282" i="31"/>
  <c r="U282" i="31"/>
  <c r="T282" i="31"/>
  <c r="S282" i="31"/>
  <c r="S1971" i="31" s="1"/>
  <c r="R282" i="31"/>
  <c r="P282" i="31"/>
  <c r="O282" i="31"/>
  <c r="N282" i="31"/>
  <c r="M282" i="31"/>
  <c r="L282" i="31"/>
  <c r="K282" i="31"/>
  <c r="J282" i="31"/>
  <c r="I282" i="31"/>
  <c r="H282" i="31"/>
  <c r="G282" i="31"/>
  <c r="F282" i="31"/>
  <c r="E282" i="31"/>
  <c r="BC281" i="31"/>
  <c r="BA281" i="31"/>
  <c r="AZ281" i="31"/>
  <c r="AY281" i="31"/>
  <c r="AX281" i="31"/>
  <c r="AW281" i="31"/>
  <c r="AV281" i="31"/>
  <c r="AU281" i="31"/>
  <c r="AT281" i="31"/>
  <c r="AS281" i="31"/>
  <c r="AR281" i="31"/>
  <c r="AP281" i="31"/>
  <c r="AO281" i="31"/>
  <c r="AN281" i="31"/>
  <c r="AM281" i="31"/>
  <c r="AL281" i="31"/>
  <c r="AK281" i="31"/>
  <c r="AJ281" i="31"/>
  <c r="AI281" i="31"/>
  <c r="AH281" i="31"/>
  <c r="AG281" i="31"/>
  <c r="AF281" i="31"/>
  <c r="AE281" i="31"/>
  <c r="AC281" i="31"/>
  <c r="AB281" i="31"/>
  <c r="AA281" i="31"/>
  <c r="Z281" i="31"/>
  <c r="Y281" i="31"/>
  <c r="X281" i="31"/>
  <c r="W281" i="31"/>
  <c r="V281" i="31"/>
  <c r="U281" i="31"/>
  <c r="T281" i="31"/>
  <c r="S281" i="31"/>
  <c r="R281" i="31"/>
  <c r="P281" i="31"/>
  <c r="O281" i="31"/>
  <c r="N281" i="31"/>
  <c r="M281" i="31"/>
  <c r="L281" i="31"/>
  <c r="K281" i="31"/>
  <c r="J281" i="31"/>
  <c r="I281" i="31"/>
  <c r="H281" i="31"/>
  <c r="G281" i="31"/>
  <c r="F281" i="31"/>
  <c r="E281" i="31"/>
  <c r="BC255" i="31"/>
  <c r="BB255" i="31"/>
  <c r="BA255" i="31"/>
  <c r="AZ255" i="31"/>
  <c r="AZ1971" i="31" s="1"/>
  <c r="AY255" i="31"/>
  <c r="AX255" i="31"/>
  <c r="AW255" i="31"/>
  <c r="AV255" i="31"/>
  <c r="AV1971" i="31" s="1"/>
  <c r="AU255" i="31"/>
  <c r="AT255" i="31"/>
  <c r="AS255" i="31"/>
  <c r="AR255" i="31"/>
  <c r="AR1971" i="31" s="1"/>
  <c r="AP255" i="31"/>
  <c r="AO255" i="31"/>
  <c r="AN255" i="31"/>
  <c r="AM255" i="31"/>
  <c r="AL255" i="31"/>
  <c r="AK255" i="31"/>
  <c r="AJ255" i="31"/>
  <c r="AI255" i="31"/>
  <c r="AI1971" i="31" s="1"/>
  <c r="AH255" i="31"/>
  <c r="AG255" i="31"/>
  <c r="AF255" i="31"/>
  <c r="AE255" i="31"/>
  <c r="AE1971" i="31" s="1"/>
  <c r="AC255" i="31"/>
  <c r="AB255" i="31"/>
  <c r="AA255" i="31"/>
  <c r="Z255" i="31"/>
  <c r="Z1971" i="31" s="1"/>
  <c r="Y255" i="31"/>
  <c r="X255" i="31"/>
  <c r="W255" i="31"/>
  <c r="V255" i="31"/>
  <c r="U255" i="31"/>
  <c r="T255" i="31"/>
  <c r="S255" i="31"/>
  <c r="R255" i="31"/>
  <c r="R1971" i="31" s="1"/>
  <c r="P255" i="31"/>
  <c r="O255" i="31"/>
  <c r="N255" i="31"/>
  <c r="M255" i="31"/>
  <c r="M1971" i="31" s="1"/>
  <c r="L255" i="31"/>
  <c r="K255" i="31"/>
  <c r="J255" i="31"/>
  <c r="I255" i="31"/>
  <c r="I1971" i="31" s="1"/>
  <c r="H255" i="31"/>
  <c r="G255" i="31"/>
  <c r="F255" i="31"/>
  <c r="E255" i="31"/>
  <c r="E1971" i="31" s="1"/>
  <c r="BC254" i="31"/>
  <c r="BB254" i="31"/>
  <c r="BA254" i="31"/>
  <c r="AZ254" i="31"/>
  <c r="AY254" i="31"/>
  <c r="AX254" i="31"/>
  <c r="AW254" i="31"/>
  <c r="AV254" i="31"/>
  <c r="AU254" i="31"/>
  <c r="AT254" i="31"/>
  <c r="AS254" i="31"/>
  <c r="AR254" i="31"/>
  <c r="AP254" i="31"/>
  <c r="AO254" i="31"/>
  <c r="AN254" i="31"/>
  <c r="AM254" i="31"/>
  <c r="AL254" i="31"/>
  <c r="AK254" i="31"/>
  <c r="AJ254" i="31"/>
  <c r="AI254" i="31"/>
  <c r="AH254" i="31"/>
  <c r="AG254" i="31"/>
  <c r="AF254" i="31"/>
  <c r="AE254" i="31"/>
  <c r="AC254" i="31"/>
  <c r="AB254" i="31"/>
  <c r="AA254" i="31"/>
  <c r="Z254" i="31"/>
  <c r="Y254" i="31"/>
  <c r="X254" i="31"/>
  <c r="W254" i="31"/>
  <c r="V254" i="31"/>
  <c r="U254" i="31"/>
  <c r="T254" i="31"/>
  <c r="S254" i="31"/>
  <c r="R254" i="31"/>
  <c r="P254" i="31"/>
  <c r="I254" i="31"/>
  <c r="H254" i="31"/>
  <c r="BC201" i="31"/>
  <c r="BC1971" i="31" s="1"/>
  <c r="BB201" i="31"/>
  <c r="BA201" i="31"/>
  <c r="AZ201" i="31"/>
  <c r="AY201" i="31"/>
  <c r="AX201" i="31"/>
  <c r="AW201" i="31"/>
  <c r="AV201" i="31"/>
  <c r="AU201" i="31"/>
  <c r="AU1971" i="31" s="1"/>
  <c r="AT201" i="31"/>
  <c r="AS201" i="31"/>
  <c r="AR201" i="31"/>
  <c r="AP201" i="31"/>
  <c r="AP1971" i="31" s="1"/>
  <c r="AO201" i="31"/>
  <c r="AN201" i="31"/>
  <c r="AM201" i="31"/>
  <c r="AL201" i="31"/>
  <c r="AL1971" i="31" s="1"/>
  <c r="AK201" i="31"/>
  <c r="AJ201" i="31"/>
  <c r="AI201" i="31"/>
  <c r="AH201" i="31"/>
  <c r="AG201" i="31"/>
  <c r="AF201" i="31"/>
  <c r="AE201" i="31"/>
  <c r="AC201" i="31"/>
  <c r="AB201" i="31"/>
  <c r="AA201" i="31"/>
  <c r="Z201" i="31"/>
  <c r="Y201" i="31"/>
  <c r="X201" i="31"/>
  <c r="W201" i="31"/>
  <c r="V201" i="31"/>
  <c r="U201" i="31"/>
  <c r="T201" i="31"/>
  <c r="S201" i="31"/>
  <c r="R201" i="31"/>
  <c r="P201" i="31"/>
  <c r="O201" i="31"/>
  <c r="N201" i="31"/>
  <c r="M201" i="31"/>
  <c r="L201" i="31"/>
  <c r="K201" i="31"/>
  <c r="J201" i="31"/>
  <c r="I201" i="31"/>
  <c r="H201" i="31"/>
  <c r="G201" i="31"/>
  <c r="F201" i="31"/>
  <c r="E201" i="31"/>
  <c r="X200" i="31"/>
  <c r="W200" i="31"/>
  <c r="V200" i="31"/>
  <c r="U200" i="31"/>
  <c r="T200" i="31"/>
  <c r="S200" i="31"/>
  <c r="P200" i="31"/>
  <c r="O200" i="31"/>
  <c r="N200" i="31"/>
  <c r="M200" i="31"/>
  <c r="L200" i="31"/>
  <c r="K200" i="31"/>
  <c r="J200" i="31"/>
  <c r="I200" i="31"/>
  <c r="H200" i="31"/>
  <c r="G200" i="31"/>
  <c r="F200" i="31"/>
  <c r="E200" i="31"/>
  <c r="BC145" i="31"/>
  <c r="BB145" i="31"/>
  <c r="BA145" i="31"/>
  <c r="AZ145" i="31"/>
  <c r="AY145" i="31"/>
  <c r="AX145" i="31"/>
  <c r="AW145" i="31"/>
  <c r="AV145" i="31"/>
  <c r="AU145" i="31"/>
  <c r="AT145" i="31"/>
  <c r="AS145" i="31"/>
  <c r="BD145" i="31" s="1"/>
  <c r="AR145" i="31"/>
  <c r="AR144" i="31"/>
  <c r="AP145" i="31"/>
  <c r="AO145" i="31"/>
  <c r="AN145" i="31"/>
  <c r="AM145" i="31"/>
  <c r="AL145" i="31"/>
  <c r="AK145" i="31"/>
  <c r="AJ145" i="31"/>
  <c r="AI145" i="31"/>
  <c r="AH145" i="31"/>
  <c r="AG145" i="31"/>
  <c r="AF145" i="31"/>
  <c r="AE145" i="31"/>
  <c r="AP144" i="31"/>
  <c r="AO144" i="31"/>
  <c r="AN144" i="31"/>
  <c r="AL144" i="31"/>
  <c r="AC145" i="31"/>
  <c r="AB145" i="31"/>
  <c r="AB1971" i="31" s="1"/>
  <c r="AA145" i="31"/>
  <c r="Z145" i="31"/>
  <c r="Y145" i="31"/>
  <c r="X145" i="31"/>
  <c r="X1971" i="31" s="1"/>
  <c r="W145" i="31"/>
  <c r="V145" i="31"/>
  <c r="U145" i="31"/>
  <c r="T145" i="31"/>
  <c r="AD145" i="31" s="1"/>
  <c r="S145" i="31"/>
  <c r="R145" i="31"/>
  <c r="X144" i="31"/>
  <c r="W144" i="31"/>
  <c r="V144" i="31"/>
  <c r="U144" i="31"/>
  <c r="T144" i="31"/>
  <c r="S144" i="31"/>
  <c r="R144" i="31"/>
  <c r="P145" i="31"/>
  <c r="O145" i="31"/>
  <c r="N145" i="31"/>
  <c r="N1971" i="31" s="1"/>
  <c r="M145" i="31"/>
  <c r="L145" i="31"/>
  <c r="K145" i="31"/>
  <c r="J145" i="31"/>
  <c r="J1971" i="31" s="1"/>
  <c r="I145" i="31"/>
  <c r="H145" i="31"/>
  <c r="G145" i="31"/>
  <c r="F145" i="31"/>
  <c r="Q145" i="31" s="1"/>
  <c r="E145" i="31"/>
  <c r="P144" i="31"/>
  <c r="O144" i="31"/>
  <c r="N144" i="31"/>
  <c r="M144" i="31"/>
  <c r="L144" i="31"/>
  <c r="K144" i="31"/>
  <c r="J144" i="31"/>
  <c r="I144" i="31"/>
  <c r="H144" i="31"/>
  <c r="G144" i="31"/>
  <c r="F144" i="31"/>
  <c r="Q144" i="31" s="1"/>
  <c r="E144" i="31"/>
  <c r="BD1944" i="31"/>
  <c r="AQ1944" i="31"/>
  <c r="AD1944" i="31"/>
  <c r="Q1944" i="31"/>
  <c r="BD1943" i="31"/>
  <c r="AQ1943" i="31"/>
  <c r="AD1943" i="31"/>
  <c r="Q1943" i="31"/>
  <c r="BE1940" i="31"/>
  <c r="BC1939" i="31"/>
  <c r="BC1942" i="31" s="1"/>
  <c r="BC1946" i="31" s="1"/>
  <c r="BB1939" i="31"/>
  <c r="BB1942" i="31" s="1"/>
  <c r="BB1946" i="31" s="1"/>
  <c r="BA1939" i="31"/>
  <c r="BA1942" i="31" s="1"/>
  <c r="BA1946" i="31" s="1"/>
  <c r="AZ1939" i="31"/>
  <c r="AZ1942" i="31" s="1"/>
  <c r="AZ1946" i="31" s="1"/>
  <c r="AY1939" i="31"/>
  <c r="AY1942" i="31" s="1"/>
  <c r="AY1946" i="31" s="1"/>
  <c r="AX1939" i="31"/>
  <c r="AX1942" i="31" s="1"/>
  <c r="AX1946" i="31" s="1"/>
  <c r="AW1939" i="31"/>
  <c r="AW1942" i="31" s="1"/>
  <c r="AW1946" i="31" s="1"/>
  <c r="AV1939" i="31"/>
  <c r="AV1942" i="31" s="1"/>
  <c r="AV1946" i="31" s="1"/>
  <c r="AU1939" i="31"/>
  <c r="AU1942" i="31" s="1"/>
  <c r="AU1946" i="31" s="1"/>
  <c r="AT1939" i="31"/>
  <c r="AT1942" i="31" s="1"/>
  <c r="AT1946" i="31" s="1"/>
  <c r="AS1939" i="31"/>
  <c r="AS1942" i="31" s="1"/>
  <c r="AS1946" i="31" s="1"/>
  <c r="AR1939" i="31"/>
  <c r="AP1939" i="31"/>
  <c r="AP1942" i="31" s="1"/>
  <c r="AP1946" i="31" s="1"/>
  <c r="AO1939" i="31"/>
  <c r="AO1942" i="31" s="1"/>
  <c r="AO1946" i="31" s="1"/>
  <c r="AN1939" i="31"/>
  <c r="AN1942" i="31" s="1"/>
  <c r="AN1946" i="31" s="1"/>
  <c r="AM1939" i="31"/>
  <c r="AM1942" i="31" s="1"/>
  <c r="AM1946" i="31" s="1"/>
  <c r="AL1939" i="31"/>
  <c r="AL1942" i="31" s="1"/>
  <c r="AL1946" i="31" s="1"/>
  <c r="AK1939" i="31"/>
  <c r="AK1942" i="31" s="1"/>
  <c r="AK1946" i="31" s="1"/>
  <c r="AJ1939" i="31"/>
  <c r="AJ1942" i="31" s="1"/>
  <c r="AJ1946" i="31" s="1"/>
  <c r="AI1939" i="31"/>
  <c r="AI1942" i="31" s="1"/>
  <c r="AI1946" i="31" s="1"/>
  <c r="AH1939" i="31"/>
  <c r="AH1942" i="31" s="1"/>
  <c r="AH1946" i="31" s="1"/>
  <c r="AG1939" i="31"/>
  <c r="AG1942" i="31" s="1"/>
  <c r="AG1946" i="31" s="1"/>
  <c r="AF1939" i="31"/>
  <c r="AF1942" i="31" s="1"/>
  <c r="AF1946" i="31" s="1"/>
  <c r="AE1939" i="31"/>
  <c r="AC1939" i="31"/>
  <c r="AC1942" i="31" s="1"/>
  <c r="AC1946" i="31" s="1"/>
  <c r="AB1939" i="31"/>
  <c r="AB1942" i="31" s="1"/>
  <c r="AB1946" i="31" s="1"/>
  <c r="AA1939" i="31"/>
  <c r="AA1942" i="31" s="1"/>
  <c r="AA1946" i="31" s="1"/>
  <c r="Z1939" i="31"/>
  <c r="Z1942" i="31" s="1"/>
  <c r="Z1946" i="31" s="1"/>
  <c r="Y1939" i="31"/>
  <c r="Y1942" i="31" s="1"/>
  <c r="Y1946" i="31" s="1"/>
  <c r="X1939" i="31"/>
  <c r="X1942" i="31" s="1"/>
  <c r="X1946" i="31" s="1"/>
  <c r="W1939" i="31"/>
  <c r="W1942" i="31" s="1"/>
  <c r="W1946" i="31" s="1"/>
  <c r="V1939" i="31"/>
  <c r="V1942" i="31" s="1"/>
  <c r="V1946" i="31" s="1"/>
  <c r="U1939" i="31"/>
  <c r="U1942" i="31" s="1"/>
  <c r="U1946" i="31" s="1"/>
  <c r="T1939" i="31"/>
  <c r="T1942" i="31" s="1"/>
  <c r="T1946" i="31" s="1"/>
  <c r="S1939" i="31"/>
  <c r="S1942" i="31" s="1"/>
  <c r="S1946" i="31" s="1"/>
  <c r="R1939" i="31"/>
  <c r="P1939" i="31"/>
  <c r="P1942" i="31" s="1"/>
  <c r="P1946" i="31" s="1"/>
  <c r="O1939" i="31"/>
  <c r="O1942" i="31" s="1"/>
  <c r="O1946" i="31" s="1"/>
  <c r="N1939" i="31"/>
  <c r="N1942" i="31" s="1"/>
  <c r="N1946" i="31" s="1"/>
  <c r="M1939" i="31"/>
  <c r="M1942" i="31" s="1"/>
  <c r="M1946" i="31" s="1"/>
  <c r="L1939" i="31"/>
  <c r="L1942" i="31" s="1"/>
  <c r="L1946" i="31" s="1"/>
  <c r="K1939" i="31"/>
  <c r="K1942" i="31" s="1"/>
  <c r="K1946" i="31" s="1"/>
  <c r="J1939" i="31"/>
  <c r="J1942" i="31" s="1"/>
  <c r="J1946" i="31" s="1"/>
  <c r="I1939" i="31"/>
  <c r="I1942" i="31" s="1"/>
  <c r="I1946" i="31" s="1"/>
  <c r="H1939" i="31"/>
  <c r="H1942" i="31" s="1"/>
  <c r="H1946" i="31" s="1"/>
  <c r="G1939" i="31"/>
  <c r="G1942" i="31" s="1"/>
  <c r="G1946" i="31" s="1"/>
  <c r="F1939" i="31"/>
  <c r="F1942" i="31" s="1"/>
  <c r="F1946" i="31" s="1"/>
  <c r="E1939" i="31"/>
  <c r="E1942" i="31" s="1"/>
  <c r="BC1938" i="31"/>
  <c r="BC1941" i="31" s="1"/>
  <c r="BC1945" i="31" s="1"/>
  <c r="BB1938" i="31"/>
  <c r="BB1941" i="31" s="1"/>
  <c r="BB1945" i="31" s="1"/>
  <c r="BA1938" i="31"/>
  <c r="BA1941" i="31" s="1"/>
  <c r="BA1945" i="31" s="1"/>
  <c r="AZ1938" i="31"/>
  <c r="AZ1941" i="31" s="1"/>
  <c r="AZ1945" i="31" s="1"/>
  <c r="AY1938" i="31"/>
  <c r="AY1941" i="31" s="1"/>
  <c r="AY1945" i="31" s="1"/>
  <c r="AX1938" i="31"/>
  <c r="AX1941" i="31" s="1"/>
  <c r="AX1945" i="31" s="1"/>
  <c r="AW1938" i="31"/>
  <c r="AW1941" i="31" s="1"/>
  <c r="AW1945" i="31" s="1"/>
  <c r="AV1938" i="31"/>
  <c r="AV1941" i="31" s="1"/>
  <c r="AV1945" i="31" s="1"/>
  <c r="AU1938" i="31"/>
  <c r="AU1941" i="31" s="1"/>
  <c r="AU1945" i="31" s="1"/>
  <c r="AT1938" i="31"/>
  <c r="AT1941" i="31" s="1"/>
  <c r="AT1945" i="31" s="1"/>
  <c r="AS1938" i="31"/>
  <c r="AS1941" i="31" s="1"/>
  <c r="AS1945" i="31" s="1"/>
  <c r="AR1938" i="31"/>
  <c r="AP1938" i="31"/>
  <c r="AP1941" i="31" s="1"/>
  <c r="AP1945" i="31" s="1"/>
  <c r="AO1938" i="31"/>
  <c r="AO1941" i="31" s="1"/>
  <c r="AO1945" i="31" s="1"/>
  <c r="AN1938" i="31"/>
  <c r="AN1941" i="31" s="1"/>
  <c r="AN1945" i="31" s="1"/>
  <c r="AM1938" i="31"/>
  <c r="AM1941" i="31" s="1"/>
  <c r="AM1945" i="31" s="1"/>
  <c r="AL1938" i="31"/>
  <c r="AL1941" i="31" s="1"/>
  <c r="AL1945" i="31" s="1"/>
  <c r="AK1938" i="31"/>
  <c r="AK1941" i="31" s="1"/>
  <c r="AK1945" i="31" s="1"/>
  <c r="AJ1938" i="31"/>
  <c r="AJ1941" i="31" s="1"/>
  <c r="AJ1945" i="31" s="1"/>
  <c r="AI1938" i="31"/>
  <c r="AI1941" i="31" s="1"/>
  <c r="AI1945" i="31" s="1"/>
  <c r="AH1938" i="31"/>
  <c r="AH1941" i="31" s="1"/>
  <c r="AH1945" i="31" s="1"/>
  <c r="AG1938" i="31"/>
  <c r="AG1941" i="31" s="1"/>
  <c r="AG1945" i="31" s="1"/>
  <c r="AF1938" i="31"/>
  <c r="AF1941" i="31" s="1"/>
  <c r="AF1945" i="31" s="1"/>
  <c r="AE1938" i="31"/>
  <c r="AC1938" i="31"/>
  <c r="AC1941" i="31" s="1"/>
  <c r="AC1945" i="31" s="1"/>
  <c r="AB1938" i="31"/>
  <c r="AB1941" i="31" s="1"/>
  <c r="AB1945" i="31" s="1"/>
  <c r="AA1938" i="31"/>
  <c r="AA1941" i="31" s="1"/>
  <c r="AA1945" i="31" s="1"/>
  <c r="Z1938" i="31"/>
  <c r="Z1941" i="31" s="1"/>
  <c r="Z1945" i="31" s="1"/>
  <c r="Y1938" i="31"/>
  <c r="Y1941" i="31" s="1"/>
  <c r="Y1945" i="31" s="1"/>
  <c r="X1938" i="31"/>
  <c r="X1941" i="31" s="1"/>
  <c r="X1945" i="31" s="1"/>
  <c r="W1938" i="31"/>
  <c r="W1941" i="31" s="1"/>
  <c r="W1945" i="31" s="1"/>
  <c r="V1938" i="31"/>
  <c r="V1941" i="31" s="1"/>
  <c r="V1945" i="31" s="1"/>
  <c r="U1938" i="31"/>
  <c r="U1941" i="31" s="1"/>
  <c r="U1945" i="31" s="1"/>
  <c r="T1938" i="31"/>
  <c r="T1941" i="31" s="1"/>
  <c r="T1945" i="31" s="1"/>
  <c r="S1938" i="31"/>
  <c r="S1941" i="31" s="1"/>
  <c r="S1945" i="31" s="1"/>
  <c r="R1938" i="31"/>
  <c r="R1941" i="31" s="1"/>
  <c r="P1938" i="31"/>
  <c r="P1941" i="31" s="1"/>
  <c r="P1945" i="31" s="1"/>
  <c r="O1938" i="31"/>
  <c r="O1941" i="31" s="1"/>
  <c r="O1945" i="31" s="1"/>
  <c r="N1938" i="31"/>
  <c r="N1941" i="31" s="1"/>
  <c r="N1945" i="31" s="1"/>
  <c r="M1938" i="31"/>
  <c r="M1941" i="31" s="1"/>
  <c r="M1945" i="31" s="1"/>
  <c r="L1938" i="31"/>
  <c r="L1941" i="31" s="1"/>
  <c r="L1945" i="31" s="1"/>
  <c r="K1938" i="31"/>
  <c r="K1941" i="31" s="1"/>
  <c r="K1945" i="31" s="1"/>
  <c r="J1938" i="31"/>
  <c r="J1941" i="31" s="1"/>
  <c r="J1945" i="31" s="1"/>
  <c r="I1938" i="31"/>
  <c r="I1941" i="31" s="1"/>
  <c r="I1945" i="31" s="1"/>
  <c r="H1938" i="31"/>
  <c r="H1941" i="31" s="1"/>
  <c r="H1945" i="31" s="1"/>
  <c r="G1938" i="31"/>
  <c r="G1941" i="31" s="1"/>
  <c r="G1945" i="31" s="1"/>
  <c r="F1938" i="31"/>
  <c r="F1941" i="31" s="1"/>
  <c r="F1945" i="31" s="1"/>
  <c r="E1938" i="31"/>
  <c r="BD1917" i="31"/>
  <c r="AQ1917" i="31"/>
  <c r="AD1917" i="31"/>
  <c r="Q1917" i="31"/>
  <c r="BD1916" i="31"/>
  <c r="AQ1916" i="31"/>
  <c r="AD1916" i="31"/>
  <c r="Q1916" i="31"/>
  <c r="BE1913" i="31"/>
  <c r="BC1912" i="31"/>
  <c r="BC1915" i="31" s="1"/>
  <c r="BC1919" i="31" s="1"/>
  <c r="BB1912" i="31"/>
  <c r="BB1915" i="31" s="1"/>
  <c r="BB1919" i="31" s="1"/>
  <c r="BA1912" i="31"/>
  <c r="BA1915" i="31" s="1"/>
  <c r="BA1919" i="31" s="1"/>
  <c r="AZ1912" i="31"/>
  <c r="AZ1915" i="31" s="1"/>
  <c r="AZ1919" i="31" s="1"/>
  <c r="AY1912" i="31"/>
  <c r="AY1915" i="31" s="1"/>
  <c r="AY1919" i="31" s="1"/>
  <c r="AX1912" i="31"/>
  <c r="AX1915" i="31" s="1"/>
  <c r="AX1919" i="31" s="1"/>
  <c r="AW1912" i="31"/>
  <c r="AW1915" i="31" s="1"/>
  <c r="AW1919" i="31" s="1"/>
  <c r="AV1912" i="31"/>
  <c r="AV1915" i="31" s="1"/>
  <c r="AV1919" i="31" s="1"/>
  <c r="AU1912" i="31"/>
  <c r="AU1915" i="31" s="1"/>
  <c r="AU1919" i="31" s="1"/>
  <c r="AT1912" i="31"/>
  <c r="AT1915" i="31" s="1"/>
  <c r="AT1919" i="31" s="1"/>
  <c r="AS1912" i="31"/>
  <c r="AS1915" i="31" s="1"/>
  <c r="AS1919" i="31" s="1"/>
  <c r="AR1912" i="31"/>
  <c r="AP1912" i="31"/>
  <c r="AP1915" i="31" s="1"/>
  <c r="AP1919" i="31" s="1"/>
  <c r="AO1912" i="31"/>
  <c r="AO1915" i="31" s="1"/>
  <c r="AO1919" i="31" s="1"/>
  <c r="AN1912" i="31"/>
  <c r="AN1915" i="31" s="1"/>
  <c r="AN1919" i="31" s="1"/>
  <c r="AM1912" i="31"/>
  <c r="AM1915" i="31" s="1"/>
  <c r="AM1919" i="31" s="1"/>
  <c r="AL1912" i="31"/>
  <c r="AL1915" i="31" s="1"/>
  <c r="AL1919" i="31" s="1"/>
  <c r="AK1912" i="31"/>
  <c r="AK1915" i="31" s="1"/>
  <c r="AK1919" i="31" s="1"/>
  <c r="AJ1912" i="31"/>
  <c r="AJ1915" i="31" s="1"/>
  <c r="AJ1919" i="31" s="1"/>
  <c r="AI1912" i="31"/>
  <c r="AI1915" i="31" s="1"/>
  <c r="AI1919" i="31" s="1"/>
  <c r="AH1912" i="31"/>
  <c r="AH1915" i="31" s="1"/>
  <c r="AH1919" i="31" s="1"/>
  <c r="AG1912" i="31"/>
  <c r="AG1915" i="31" s="1"/>
  <c r="AG1919" i="31" s="1"/>
  <c r="AF1912" i="31"/>
  <c r="AF1915" i="31" s="1"/>
  <c r="AF1919" i="31" s="1"/>
  <c r="AE1912" i="31"/>
  <c r="AC1912" i="31"/>
  <c r="AC1915" i="31" s="1"/>
  <c r="AC1919" i="31" s="1"/>
  <c r="AB1912" i="31"/>
  <c r="AB1915" i="31" s="1"/>
  <c r="AB1919" i="31" s="1"/>
  <c r="AA1912" i="31"/>
  <c r="AA1915" i="31" s="1"/>
  <c r="AA1919" i="31" s="1"/>
  <c r="Z1912" i="31"/>
  <c r="Z1915" i="31" s="1"/>
  <c r="Z1919" i="31" s="1"/>
  <c r="Y1912" i="31"/>
  <c r="Y1915" i="31" s="1"/>
  <c r="Y1919" i="31" s="1"/>
  <c r="X1912" i="31"/>
  <c r="X1915" i="31" s="1"/>
  <c r="X1919" i="31" s="1"/>
  <c r="W1912" i="31"/>
  <c r="W1915" i="31" s="1"/>
  <c r="W1919" i="31" s="1"/>
  <c r="V1912" i="31"/>
  <c r="V1915" i="31" s="1"/>
  <c r="V1919" i="31" s="1"/>
  <c r="U1912" i="31"/>
  <c r="U1915" i="31" s="1"/>
  <c r="U1919" i="31" s="1"/>
  <c r="T1912" i="31"/>
  <c r="T1915" i="31" s="1"/>
  <c r="T1919" i="31" s="1"/>
  <c r="S1912" i="31"/>
  <c r="S1915" i="31" s="1"/>
  <c r="S1919" i="31" s="1"/>
  <c r="R1912" i="31"/>
  <c r="P1912" i="31"/>
  <c r="P1915" i="31" s="1"/>
  <c r="P1919" i="31" s="1"/>
  <c r="O1912" i="31"/>
  <c r="O1915" i="31" s="1"/>
  <c r="O1919" i="31" s="1"/>
  <c r="N1912" i="31"/>
  <c r="N1915" i="31" s="1"/>
  <c r="N1919" i="31" s="1"/>
  <c r="M1912" i="31"/>
  <c r="M1915" i="31" s="1"/>
  <c r="M1919" i="31" s="1"/>
  <c r="L1912" i="31"/>
  <c r="L1915" i="31" s="1"/>
  <c r="L1919" i="31" s="1"/>
  <c r="K1912" i="31"/>
  <c r="K1915" i="31" s="1"/>
  <c r="K1919" i="31" s="1"/>
  <c r="J1912" i="31"/>
  <c r="J1915" i="31" s="1"/>
  <c r="J1919" i="31" s="1"/>
  <c r="I1912" i="31"/>
  <c r="I1915" i="31" s="1"/>
  <c r="I1919" i="31" s="1"/>
  <c r="H1912" i="31"/>
  <c r="H1915" i="31" s="1"/>
  <c r="H1919" i="31" s="1"/>
  <c r="G1912" i="31"/>
  <c r="G1915" i="31" s="1"/>
  <c r="G1919" i="31" s="1"/>
  <c r="F1912" i="31"/>
  <c r="F1915" i="31" s="1"/>
  <c r="F1919" i="31" s="1"/>
  <c r="E1912" i="31"/>
  <c r="E1915" i="31" s="1"/>
  <c r="E1919" i="31" s="1"/>
  <c r="BB1911" i="31"/>
  <c r="BB1914" i="31" s="1"/>
  <c r="BB1918" i="31" s="1"/>
  <c r="BA1911" i="31"/>
  <c r="BA1914" i="31" s="1"/>
  <c r="BA1918" i="31" s="1"/>
  <c r="AZ1911" i="31"/>
  <c r="AZ1914" i="31" s="1"/>
  <c r="AZ1918" i="31" s="1"/>
  <c r="AY1911" i="31"/>
  <c r="AY1914" i="31" s="1"/>
  <c r="AY1918" i="31" s="1"/>
  <c r="AX1911" i="31"/>
  <c r="AX1914" i="31" s="1"/>
  <c r="AX1918" i="31" s="1"/>
  <c r="AW1911" i="31"/>
  <c r="AW1914" i="31" s="1"/>
  <c r="AW1918" i="31" s="1"/>
  <c r="AV1911" i="31"/>
  <c r="AV1914" i="31" s="1"/>
  <c r="AV1918" i="31" s="1"/>
  <c r="AU1911" i="31"/>
  <c r="AU1914" i="31" s="1"/>
  <c r="AU1918" i="31" s="1"/>
  <c r="AT1911" i="31"/>
  <c r="AT1914" i="31" s="1"/>
  <c r="AT1918" i="31" s="1"/>
  <c r="AS1911" i="31"/>
  <c r="AS1914" i="31" s="1"/>
  <c r="AS1918" i="31" s="1"/>
  <c r="AR1911" i="31"/>
  <c r="AO1911" i="31"/>
  <c r="AO1914" i="31" s="1"/>
  <c r="AO1918" i="31" s="1"/>
  <c r="AN1911" i="31"/>
  <c r="AN1914" i="31" s="1"/>
  <c r="AN1918" i="31" s="1"/>
  <c r="AM1911" i="31"/>
  <c r="AM1914" i="31" s="1"/>
  <c r="AM1918" i="31" s="1"/>
  <c r="AL1911" i="31"/>
  <c r="AL1914" i="31" s="1"/>
  <c r="AL1918" i="31" s="1"/>
  <c r="AK1911" i="31"/>
  <c r="AK1914" i="31" s="1"/>
  <c r="AK1918" i="31" s="1"/>
  <c r="AJ1911" i="31"/>
  <c r="AJ1914" i="31" s="1"/>
  <c r="AJ1918" i="31" s="1"/>
  <c r="AI1911" i="31"/>
  <c r="AI1914" i="31" s="1"/>
  <c r="AI1918" i="31" s="1"/>
  <c r="AH1911" i="31"/>
  <c r="AH1914" i="31" s="1"/>
  <c r="AH1918" i="31" s="1"/>
  <c r="AG1911" i="31"/>
  <c r="AG1914" i="31" s="1"/>
  <c r="AG1918" i="31" s="1"/>
  <c r="AF1911" i="31"/>
  <c r="AF1914" i="31" s="1"/>
  <c r="AF1918" i="31" s="1"/>
  <c r="AE1911" i="31"/>
  <c r="AB1911" i="31"/>
  <c r="AB1914" i="31" s="1"/>
  <c r="AB1918" i="31" s="1"/>
  <c r="AA1911" i="31"/>
  <c r="AA1914" i="31" s="1"/>
  <c r="AA1918" i="31" s="1"/>
  <c r="Z1911" i="31"/>
  <c r="Z1914" i="31" s="1"/>
  <c r="Z1918" i="31" s="1"/>
  <c r="Y1911" i="31"/>
  <c r="Y1914" i="31" s="1"/>
  <c r="Y1918" i="31" s="1"/>
  <c r="X1911" i="31"/>
  <c r="X1914" i="31" s="1"/>
  <c r="X1918" i="31" s="1"/>
  <c r="W1911" i="31"/>
  <c r="W1914" i="31" s="1"/>
  <c r="W1918" i="31" s="1"/>
  <c r="V1911" i="31"/>
  <c r="V1914" i="31" s="1"/>
  <c r="V1918" i="31" s="1"/>
  <c r="U1911" i="31"/>
  <c r="U1914" i="31" s="1"/>
  <c r="U1918" i="31" s="1"/>
  <c r="T1911" i="31"/>
  <c r="T1914" i="31" s="1"/>
  <c r="T1918" i="31" s="1"/>
  <c r="S1911" i="31"/>
  <c r="S1914" i="31" s="1"/>
  <c r="S1918" i="31" s="1"/>
  <c r="R1911" i="31"/>
  <c r="O1911" i="31"/>
  <c r="O1914" i="31" s="1"/>
  <c r="O1918" i="31" s="1"/>
  <c r="N1911" i="31"/>
  <c r="N1914" i="31" s="1"/>
  <c r="N1918" i="31" s="1"/>
  <c r="M1911" i="31"/>
  <c r="M1914" i="31" s="1"/>
  <c r="M1918" i="31" s="1"/>
  <c r="L1911" i="31"/>
  <c r="L1914" i="31" s="1"/>
  <c r="L1918" i="31" s="1"/>
  <c r="K1911" i="31"/>
  <c r="K1914" i="31" s="1"/>
  <c r="K1918" i="31" s="1"/>
  <c r="J1911" i="31"/>
  <c r="J1914" i="31" s="1"/>
  <c r="J1918" i="31" s="1"/>
  <c r="I1911" i="31"/>
  <c r="I1914" i="31" s="1"/>
  <c r="I1918" i="31" s="1"/>
  <c r="H1911" i="31"/>
  <c r="H1914" i="31" s="1"/>
  <c r="H1918" i="31" s="1"/>
  <c r="G1911" i="31"/>
  <c r="G1914" i="31" s="1"/>
  <c r="G1918" i="31" s="1"/>
  <c r="F1911" i="31"/>
  <c r="F1914" i="31" s="1"/>
  <c r="F1918" i="31" s="1"/>
  <c r="E1911" i="31"/>
  <c r="BD1888" i="31"/>
  <c r="AQ1888" i="31"/>
  <c r="AD1888" i="31"/>
  <c r="Q1888" i="31"/>
  <c r="BD1887" i="31"/>
  <c r="AQ1887" i="31"/>
  <c r="AD1887" i="31"/>
  <c r="Q1887" i="31"/>
  <c r="BE1884" i="31"/>
  <c r="BC1883" i="31"/>
  <c r="BC1886" i="31" s="1"/>
  <c r="BC1890" i="31" s="1"/>
  <c r="BB1883" i="31"/>
  <c r="BB1886" i="31" s="1"/>
  <c r="BB1890" i="31" s="1"/>
  <c r="BA1883" i="31"/>
  <c r="BA1886" i="31" s="1"/>
  <c r="BA1890" i="31" s="1"/>
  <c r="AZ1883" i="31"/>
  <c r="AZ1886" i="31" s="1"/>
  <c r="AZ1890" i="31" s="1"/>
  <c r="AY1883" i="31"/>
  <c r="AY1886" i="31" s="1"/>
  <c r="AY1890" i="31" s="1"/>
  <c r="AX1883" i="31"/>
  <c r="AX1886" i="31" s="1"/>
  <c r="AX1890" i="31" s="1"/>
  <c r="AW1883" i="31"/>
  <c r="AW1886" i="31" s="1"/>
  <c r="AW1890" i="31" s="1"/>
  <c r="AV1883" i="31"/>
  <c r="AV1886" i="31" s="1"/>
  <c r="AV1890" i="31" s="1"/>
  <c r="AU1883" i="31"/>
  <c r="AU1886" i="31" s="1"/>
  <c r="AU1890" i="31" s="1"/>
  <c r="AT1883" i="31"/>
  <c r="AT1886" i="31" s="1"/>
  <c r="AT1890" i="31" s="1"/>
  <c r="AS1883" i="31"/>
  <c r="AS1886" i="31" s="1"/>
  <c r="AS1890" i="31" s="1"/>
  <c r="AR1883" i="31"/>
  <c r="AP1883" i="31"/>
  <c r="AP1886" i="31" s="1"/>
  <c r="AP1890" i="31" s="1"/>
  <c r="AO1883" i="31"/>
  <c r="AO1886" i="31" s="1"/>
  <c r="AO1890" i="31" s="1"/>
  <c r="AN1883" i="31"/>
  <c r="AN1886" i="31" s="1"/>
  <c r="AN1890" i="31" s="1"/>
  <c r="AM1883" i="31"/>
  <c r="AM1886" i="31" s="1"/>
  <c r="AM1890" i="31" s="1"/>
  <c r="AL1883" i="31"/>
  <c r="AL1886" i="31" s="1"/>
  <c r="AL1890" i="31" s="1"/>
  <c r="AK1883" i="31"/>
  <c r="AK1886" i="31" s="1"/>
  <c r="AK1890" i="31" s="1"/>
  <c r="AJ1883" i="31"/>
  <c r="AJ1886" i="31" s="1"/>
  <c r="AJ1890" i="31" s="1"/>
  <c r="AI1883" i="31"/>
  <c r="AI1886" i="31" s="1"/>
  <c r="AI1890" i="31" s="1"/>
  <c r="AH1883" i="31"/>
  <c r="AH1886" i="31" s="1"/>
  <c r="AH1890" i="31" s="1"/>
  <c r="AG1883" i="31"/>
  <c r="AG1886" i="31" s="1"/>
  <c r="AG1890" i="31" s="1"/>
  <c r="AF1883" i="31"/>
  <c r="AF1886" i="31" s="1"/>
  <c r="AF1890" i="31" s="1"/>
  <c r="AE1883" i="31"/>
  <c r="AC1883" i="31"/>
  <c r="AC1886" i="31" s="1"/>
  <c r="AC1890" i="31" s="1"/>
  <c r="AB1883" i="31"/>
  <c r="AB1886" i="31" s="1"/>
  <c r="AB1890" i="31" s="1"/>
  <c r="AA1883" i="31"/>
  <c r="AA1886" i="31" s="1"/>
  <c r="AA1890" i="31" s="1"/>
  <c r="Z1883" i="31"/>
  <c r="Z1886" i="31" s="1"/>
  <c r="Z1890" i="31" s="1"/>
  <c r="Y1883" i="31"/>
  <c r="Y1886" i="31" s="1"/>
  <c r="Y1890" i="31" s="1"/>
  <c r="X1883" i="31"/>
  <c r="X1886" i="31" s="1"/>
  <c r="X1890" i="31" s="1"/>
  <c r="W1883" i="31"/>
  <c r="W1886" i="31" s="1"/>
  <c r="W1890" i="31" s="1"/>
  <c r="V1883" i="31"/>
  <c r="V1886" i="31" s="1"/>
  <c r="V1890" i="31" s="1"/>
  <c r="U1883" i="31"/>
  <c r="U1886" i="31" s="1"/>
  <c r="U1890" i="31" s="1"/>
  <c r="T1883" i="31"/>
  <c r="T1886" i="31" s="1"/>
  <c r="T1890" i="31" s="1"/>
  <c r="S1883" i="31"/>
  <c r="S1886" i="31" s="1"/>
  <c r="S1890" i="31" s="1"/>
  <c r="R1883" i="31"/>
  <c r="P1883" i="31"/>
  <c r="P1886" i="31" s="1"/>
  <c r="P1890" i="31" s="1"/>
  <c r="O1883" i="31"/>
  <c r="O1886" i="31" s="1"/>
  <c r="O1890" i="31" s="1"/>
  <c r="N1883" i="31"/>
  <c r="N1886" i="31" s="1"/>
  <c r="N1890" i="31" s="1"/>
  <c r="M1883" i="31"/>
  <c r="M1886" i="31" s="1"/>
  <c r="M1890" i="31" s="1"/>
  <c r="L1883" i="31"/>
  <c r="L1886" i="31" s="1"/>
  <c r="L1890" i="31" s="1"/>
  <c r="K1883" i="31"/>
  <c r="K1886" i="31" s="1"/>
  <c r="K1890" i="31" s="1"/>
  <c r="J1883" i="31"/>
  <c r="J1886" i="31" s="1"/>
  <c r="J1890" i="31" s="1"/>
  <c r="I1883" i="31"/>
  <c r="I1886" i="31" s="1"/>
  <c r="I1890" i="31" s="1"/>
  <c r="H1883" i="31"/>
  <c r="H1886" i="31" s="1"/>
  <c r="H1890" i="31" s="1"/>
  <c r="G1883" i="31"/>
  <c r="G1886" i="31" s="1"/>
  <c r="G1890" i="31" s="1"/>
  <c r="F1883" i="31"/>
  <c r="F1886" i="31" s="1"/>
  <c r="F1890" i="31" s="1"/>
  <c r="E1883" i="31"/>
  <c r="BC1882" i="31"/>
  <c r="BC1885" i="31" s="1"/>
  <c r="BC1889" i="31" s="1"/>
  <c r="BB1882" i="31"/>
  <c r="BB1885" i="31" s="1"/>
  <c r="BB1889" i="31" s="1"/>
  <c r="BA1882" i="31"/>
  <c r="BA1885" i="31" s="1"/>
  <c r="BA1889" i="31" s="1"/>
  <c r="AZ1882" i="31"/>
  <c r="AZ1885" i="31" s="1"/>
  <c r="AZ1889" i="31" s="1"/>
  <c r="AY1882" i="31"/>
  <c r="AY1885" i="31" s="1"/>
  <c r="AY1889" i="31" s="1"/>
  <c r="AX1882" i="31"/>
  <c r="AX1885" i="31" s="1"/>
  <c r="AX1889" i="31" s="1"/>
  <c r="AW1882" i="31"/>
  <c r="AW1885" i="31" s="1"/>
  <c r="AW1889" i="31" s="1"/>
  <c r="AV1882" i="31"/>
  <c r="AV1885" i="31" s="1"/>
  <c r="AV1889" i="31" s="1"/>
  <c r="AU1882" i="31"/>
  <c r="AU1885" i="31" s="1"/>
  <c r="AU1889" i="31" s="1"/>
  <c r="AT1882" i="31"/>
  <c r="AT1885" i="31" s="1"/>
  <c r="AT1889" i="31" s="1"/>
  <c r="AS1882" i="31"/>
  <c r="AS1885" i="31" s="1"/>
  <c r="AS1889" i="31" s="1"/>
  <c r="AR1882" i="31"/>
  <c r="AP1882" i="31"/>
  <c r="AP1885" i="31" s="1"/>
  <c r="AP1889" i="31" s="1"/>
  <c r="AO1882" i="31"/>
  <c r="AO1885" i="31" s="1"/>
  <c r="AO1889" i="31" s="1"/>
  <c r="AN1882" i="31"/>
  <c r="AN1885" i="31" s="1"/>
  <c r="AN1889" i="31" s="1"/>
  <c r="AB1882" i="31"/>
  <c r="AB1885" i="31" s="1"/>
  <c r="AB1889" i="31" s="1"/>
  <c r="AA1882" i="31"/>
  <c r="AA1885" i="31" s="1"/>
  <c r="AA1889" i="31" s="1"/>
  <c r="Z1882" i="31"/>
  <c r="Z1885" i="31" s="1"/>
  <c r="Z1889" i="31" s="1"/>
  <c r="Y1882" i="31"/>
  <c r="Y1885" i="31" s="1"/>
  <c r="Y1889" i="31" s="1"/>
  <c r="X1882" i="31"/>
  <c r="X1885" i="31" s="1"/>
  <c r="X1889" i="31" s="1"/>
  <c r="W1882" i="31"/>
  <c r="W1885" i="31" s="1"/>
  <c r="W1889" i="31" s="1"/>
  <c r="V1882" i="31"/>
  <c r="V1885" i="31" s="1"/>
  <c r="V1889" i="31" s="1"/>
  <c r="U1882" i="31"/>
  <c r="U1885" i="31" s="1"/>
  <c r="U1889" i="31" s="1"/>
  <c r="T1882" i="31"/>
  <c r="T1885" i="31" s="1"/>
  <c r="T1889" i="31" s="1"/>
  <c r="S1882" i="31"/>
  <c r="S1885" i="31" s="1"/>
  <c r="S1889" i="31" s="1"/>
  <c r="R1882" i="31"/>
  <c r="P1882" i="31"/>
  <c r="P1885" i="31" s="1"/>
  <c r="P1889" i="31" s="1"/>
  <c r="O1882" i="31"/>
  <c r="O1885" i="31" s="1"/>
  <c r="O1889" i="31" s="1"/>
  <c r="N1882" i="31"/>
  <c r="N1885" i="31" s="1"/>
  <c r="N1889" i="31" s="1"/>
  <c r="M1882" i="31"/>
  <c r="M1885" i="31" s="1"/>
  <c r="M1889" i="31" s="1"/>
  <c r="L1882" i="31"/>
  <c r="L1885" i="31" s="1"/>
  <c r="L1889" i="31" s="1"/>
  <c r="K1882" i="31"/>
  <c r="K1885" i="31" s="1"/>
  <c r="K1889" i="31" s="1"/>
  <c r="J1882" i="31"/>
  <c r="J1885" i="31" s="1"/>
  <c r="J1889" i="31" s="1"/>
  <c r="I1882" i="31"/>
  <c r="I1885" i="31" s="1"/>
  <c r="I1889" i="31" s="1"/>
  <c r="H1882" i="31"/>
  <c r="H1885" i="31" s="1"/>
  <c r="H1889" i="31" s="1"/>
  <c r="G1882" i="31"/>
  <c r="G1885" i="31" s="1"/>
  <c r="G1889" i="31" s="1"/>
  <c r="F1882" i="31"/>
  <c r="F1885" i="31" s="1"/>
  <c r="F1889" i="31" s="1"/>
  <c r="E1882" i="31"/>
  <c r="BD1861" i="31"/>
  <c r="AQ1861" i="31"/>
  <c r="AD1861" i="31"/>
  <c r="Q1861" i="31"/>
  <c r="BD1860" i="31"/>
  <c r="AQ1860" i="31"/>
  <c r="AD1860" i="31"/>
  <c r="Q1860" i="31"/>
  <c r="BE1857" i="31"/>
  <c r="BC1856" i="31"/>
  <c r="BC1859" i="31" s="1"/>
  <c r="BC1863" i="31" s="1"/>
  <c r="BB1856" i="31"/>
  <c r="BB1859" i="31" s="1"/>
  <c r="BB1863" i="31" s="1"/>
  <c r="BA1856" i="31"/>
  <c r="BA1859" i="31" s="1"/>
  <c r="BA1863" i="31" s="1"/>
  <c r="AZ1856" i="31"/>
  <c r="AZ1859" i="31" s="1"/>
  <c r="AZ1863" i="31" s="1"/>
  <c r="AY1856" i="31"/>
  <c r="AY1859" i="31" s="1"/>
  <c r="AY1863" i="31" s="1"/>
  <c r="AX1856" i="31"/>
  <c r="AX1859" i="31" s="1"/>
  <c r="AX1863" i="31" s="1"/>
  <c r="AW1856" i="31"/>
  <c r="AW1859" i="31" s="1"/>
  <c r="AW1863" i="31" s="1"/>
  <c r="AV1856" i="31"/>
  <c r="AV1859" i="31" s="1"/>
  <c r="AV1863" i="31" s="1"/>
  <c r="AU1856" i="31"/>
  <c r="AU1859" i="31" s="1"/>
  <c r="AU1863" i="31" s="1"/>
  <c r="AT1856" i="31"/>
  <c r="AT1859" i="31" s="1"/>
  <c r="AT1863" i="31" s="1"/>
  <c r="AS1856" i="31"/>
  <c r="AS1859" i="31" s="1"/>
  <c r="AS1863" i="31" s="1"/>
  <c r="AR1856" i="31"/>
  <c r="AR1859" i="31" s="1"/>
  <c r="AR1863" i="31" s="1"/>
  <c r="AP1856" i="31"/>
  <c r="AP1859" i="31" s="1"/>
  <c r="AP1863" i="31" s="1"/>
  <c r="AO1856" i="31"/>
  <c r="AO1859" i="31" s="1"/>
  <c r="AO1863" i="31" s="1"/>
  <c r="AN1856" i="31"/>
  <c r="AN1859" i="31" s="1"/>
  <c r="AN1863" i="31" s="1"/>
  <c r="AM1856" i="31"/>
  <c r="AM1859" i="31" s="1"/>
  <c r="AM1863" i="31" s="1"/>
  <c r="AL1856" i="31"/>
  <c r="AL1859" i="31" s="1"/>
  <c r="AL1863" i="31" s="1"/>
  <c r="AK1856" i="31"/>
  <c r="AK1859" i="31" s="1"/>
  <c r="AK1863" i="31" s="1"/>
  <c r="AJ1856" i="31"/>
  <c r="AJ1859" i="31" s="1"/>
  <c r="AJ1863" i="31" s="1"/>
  <c r="AI1856" i="31"/>
  <c r="AI1859" i="31" s="1"/>
  <c r="AI1863" i="31" s="1"/>
  <c r="AH1856" i="31"/>
  <c r="AH1859" i="31" s="1"/>
  <c r="AH1863" i="31" s="1"/>
  <c r="AG1856" i="31"/>
  <c r="AG1859" i="31" s="1"/>
  <c r="AG1863" i="31" s="1"/>
  <c r="AF1856" i="31"/>
  <c r="AF1859" i="31" s="1"/>
  <c r="AF1863" i="31" s="1"/>
  <c r="AE1856" i="31"/>
  <c r="AC1856" i="31"/>
  <c r="AC1859" i="31" s="1"/>
  <c r="AC1863" i="31" s="1"/>
  <c r="AB1856" i="31"/>
  <c r="AB1859" i="31" s="1"/>
  <c r="AB1863" i="31" s="1"/>
  <c r="AA1856" i="31"/>
  <c r="AA1859" i="31" s="1"/>
  <c r="AA1863" i="31" s="1"/>
  <c r="Z1856" i="31"/>
  <c r="Z1859" i="31" s="1"/>
  <c r="Z1863" i="31" s="1"/>
  <c r="Y1856" i="31"/>
  <c r="Y1859" i="31" s="1"/>
  <c r="Y1863" i="31" s="1"/>
  <c r="X1856" i="31"/>
  <c r="X1859" i="31" s="1"/>
  <c r="X1863" i="31" s="1"/>
  <c r="W1856" i="31"/>
  <c r="W1859" i="31" s="1"/>
  <c r="W1863" i="31" s="1"/>
  <c r="V1856" i="31"/>
  <c r="V1859" i="31" s="1"/>
  <c r="V1863" i="31" s="1"/>
  <c r="U1856" i="31"/>
  <c r="U1859" i="31" s="1"/>
  <c r="U1863" i="31" s="1"/>
  <c r="T1856" i="31"/>
  <c r="T1859" i="31" s="1"/>
  <c r="T1863" i="31" s="1"/>
  <c r="S1856" i="31"/>
  <c r="S1859" i="31" s="1"/>
  <c r="S1863" i="31" s="1"/>
  <c r="R1856" i="31"/>
  <c r="P1856" i="31"/>
  <c r="P1859" i="31" s="1"/>
  <c r="P1863" i="31" s="1"/>
  <c r="O1856" i="31"/>
  <c r="O1859" i="31" s="1"/>
  <c r="O1863" i="31" s="1"/>
  <c r="N1856" i="31"/>
  <c r="N1859" i="31" s="1"/>
  <c r="N1863" i="31" s="1"/>
  <c r="M1856" i="31"/>
  <c r="M1859" i="31" s="1"/>
  <c r="M1863" i="31" s="1"/>
  <c r="L1856" i="31"/>
  <c r="L1859" i="31" s="1"/>
  <c r="L1863" i="31" s="1"/>
  <c r="K1856" i="31"/>
  <c r="K1859" i="31" s="1"/>
  <c r="K1863" i="31" s="1"/>
  <c r="J1856" i="31"/>
  <c r="J1859" i="31" s="1"/>
  <c r="J1863" i="31" s="1"/>
  <c r="I1856" i="31"/>
  <c r="I1859" i="31" s="1"/>
  <c r="I1863" i="31" s="1"/>
  <c r="H1856" i="31"/>
  <c r="H1859" i="31" s="1"/>
  <c r="H1863" i="31" s="1"/>
  <c r="G1856" i="31"/>
  <c r="G1859" i="31" s="1"/>
  <c r="G1863" i="31" s="1"/>
  <c r="F1856" i="31"/>
  <c r="F1859" i="31" s="1"/>
  <c r="F1863" i="31" s="1"/>
  <c r="E1856" i="31"/>
  <c r="E1859" i="31" s="1"/>
  <c r="E1863" i="31" s="1"/>
  <c r="BC1855" i="31"/>
  <c r="BC1858" i="31" s="1"/>
  <c r="BC1862" i="31" s="1"/>
  <c r="BB1855" i="31"/>
  <c r="BB1858" i="31" s="1"/>
  <c r="BB1862" i="31" s="1"/>
  <c r="BA1855" i="31"/>
  <c r="BA1858" i="31" s="1"/>
  <c r="BA1862" i="31" s="1"/>
  <c r="AZ1855" i="31"/>
  <c r="AZ1858" i="31" s="1"/>
  <c r="AZ1862" i="31" s="1"/>
  <c r="AY1855" i="31"/>
  <c r="AY1858" i="31" s="1"/>
  <c r="AY1862" i="31" s="1"/>
  <c r="AX1855" i="31"/>
  <c r="AX1858" i="31" s="1"/>
  <c r="AX1862" i="31" s="1"/>
  <c r="AW1855" i="31"/>
  <c r="AW1858" i="31" s="1"/>
  <c r="AW1862" i="31" s="1"/>
  <c r="AV1855" i="31"/>
  <c r="AV1858" i="31" s="1"/>
  <c r="AV1862" i="31" s="1"/>
  <c r="AU1855" i="31"/>
  <c r="AU1858" i="31" s="1"/>
  <c r="AU1862" i="31" s="1"/>
  <c r="AT1855" i="31"/>
  <c r="AT1858" i="31" s="1"/>
  <c r="AT1862" i="31" s="1"/>
  <c r="AS1855" i="31"/>
  <c r="AS1858" i="31" s="1"/>
  <c r="AS1862" i="31" s="1"/>
  <c r="AR1855" i="31"/>
  <c r="AP1855" i="31"/>
  <c r="AP1858" i="31" s="1"/>
  <c r="AP1862" i="31" s="1"/>
  <c r="AO1855" i="31"/>
  <c r="AO1858" i="31" s="1"/>
  <c r="AO1862" i="31" s="1"/>
  <c r="AN1855" i="31"/>
  <c r="AN1858" i="31" s="1"/>
  <c r="AN1862" i="31" s="1"/>
  <c r="AM1855" i="31"/>
  <c r="AM1858" i="31" s="1"/>
  <c r="AM1862" i="31" s="1"/>
  <c r="AL1855" i="31"/>
  <c r="AL1858" i="31" s="1"/>
  <c r="AL1862" i="31" s="1"/>
  <c r="AK1855" i="31"/>
  <c r="AK1858" i="31" s="1"/>
  <c r="AK1862" i="31" s="1"/>
  <c r="AJ1855" i="31"/>
  <c r="AJ1858" i="31" s="1"/>
  <c r="AJ1862" i="31" s="1"/>
  <c r="AI1855" i="31"/>
  <c r="AI1858" i="31" s="1"/>
  <c r="AI1862" i="31" s="1"/>
  <c r="AH1855" i="31"/>
  <c r="AH1858" i="31" s="1"/>
  <c r="AH1862" i="31" s="1"/>
  <c r="AG1855" i="31"/>
  <c r="AG1858" i="31" s="1"/>
  <c r="AG1862" i="31" s="1"/>
  <c r="AF1855" i="31"/>
  <c r="AF1858" i="31" s="1"/>
  <c r="AF1862" i="31" s="1"/>
  <c r="AE1855" i="31"/>
  <c r="AC1855" i="31"/>
  <c r="AC1858" i="31" s="1"/>
  <c r="AC1862" i="31" s="1"/>
  <c r="AB1855" i="31"/>
  <c r="AB1858" i="31" s="1"/>
  <c r="AB1862" i="31" s="1"/>
  <c r="AA1855" i="31"/>
  <c r="AA1858" i="31" s="1"/>
  <c r="AA1862" i="31" s="1"/>
  <c r="Z1855" i="31"/>
  <c r="Z1858" i="31" s="1"/>
  <c r="Z1862" i="31" s="1"/>
  <c r="Y1855" i="31"/>
  <c r="Y1858" i="31" s="1"/>
  <c r="Y1862" i="31" s="1"/>
  <c r="X1855" i="31"/>
  <c r="X1858" i="31" s="1"/>
  <c r="X1862" i="31" s="1"/>
  <c r="W1855" i="31"/>
  <c r="W1858" i="31" s="1"/>
  <c r="W1862" i="31" s="1"/>
  <c r="V1855" i="31"/>
  <c r="V1858" i="31" s="1"/>
  <c r="V1862" i="31" s="1"/>
  <c r="U1855" i="31"/>
  <c r="U1858" i="31" s="1"/>
  <c r="U1862" i="31" s="1"/>
  <c r="T1855" i="31"/>
  <c r="T1858" i="31" s="1"/>
  <c r="T1862" i="31" s="1"/>
  <c r="S1855" i="31"/>
  <c r="S1858" i="31" s="1"/>
  <c r="S1862" i="31" s="1"/>
  <c r="R1855" i="31"/>
  <c r="P1855" i="31"/>
  <c r="P1858" i="31" s="1"/>
  <c r="P1862" i="31" s="1"/>
  <c r="O1855" i="31"/>
  <c r="O1858" i="31" s="1"/>
  <c r="O1862" i="31" s="1"/>
  <c r="N1855" i="31"/>
  <c r="N1858" i="31" s="1"/>
  <c r="N1862" i="31" s="1"/>
  <c r="M1855" i="31"/>
  <c r="M1858" i="31" s="1"/>
  <c r="M1862" i="31" s="1"/>
  <c r="L1855" i="31"/>
  <c r="L1858" i="31" s="1"/>
  <c r="L1862" i="31" s="1"/>
  <c r="K1855" i="31"/>
  <c r="K1858" i="31" s="1"/>
  <c r="K1862" i="31" s="1"/>
  <c r="J1855" i="31"/>
  <c r="J1858" i="31" s="1"/>
  <c r="J1862" i="31" s="1"/>
  <c r="I1855" i="31"/>
  <c r="I1858" i="31" s="1"/>
  <c r="I1862" i="31" s="1"/>
  <c r="H1855" i="31"/>
  <c r="H1858" i="31" s="1"/>
  <c r="H1862" i="31" s="1"/>
  <c r="G1855" i="31"/>
  <c r="G1858" i="31" s="1"/>
  <c r="G1862" i="31" s="1"/>
  <c r="F1855" i="31"/>
  <c r="F1858" i="31" s="1"/>
  <c r="F1862" i="31" s="1"/>
  <c r="E1855" i="31"/>
  <c r="E1858" i="31" s="1"/>
  <c r="E1862" i="31" s="1"/>
  <c r="BD1834" i="31"/>
  <c r="AQ1834" i="31"/>
  <c r="AD1834" i="31"/>
  <c r="Q1834" i="31"/>
  <c r="BD1833" i="31"/>
  <c r="AQ1833" i="31"/>
  <c r="AD1833" i="31"/>
  <c r="Q1833" i="31"/>
  <c r="BE1830" i="31"/>
  <c r="BC1829" i="31"/>
  <c r="BC1832" i="31" s="1"/>
  <c r="BC1836" i="31" s="1"/>
  <c r="BB1829" i="31"/>
  <c r="BB1832" i="31" s="1"/>
  <c r="BB1836" i="31" s="1"/>
  <c r="BA1829" i="31"/>
  <c r="BA1832" i="31" s="1"/>
  <c r="BA1836" i="31" s="1"/>
  <c r="AZ1829" i="31"/>
  <c r="AZ1832" i="31" s="1"/>
  <c r="AZ1836" i="31" s="1"/>
  <c r="AY1829" i="31"/>
  <c r="AY1832" i="31" s="1"/>
  <c r="AY1836" i="31" s="1"/>
  <c r="AX1829" i="31"/>
  <c r="AX1832" i="31" s="1"/>
  <c r="AX1836" i="31" s="1"/>
  <c r="AW1829" i="31"/>
  <c r="AW1832" i="31" s="1"/>
  <c r="AW1836" i="31" s="1"/>
  <c r="AV1829" i="31"/>
  <c r="AV1832" i="31" s="1"/>
  <c r="AV1836" i="31" s="1"/>
  <c r="AU1829" i="31"/>
  <c r="AU1832" i="31" s="1"/>
  <c r="AU1836" i="31" s="1"/>
  <c r="AT1829" i="31"/>
  <c r="AT1832" i="31" s="1"/>
  <c r="AT1836" i="31" s="1"/>
  <c r="AS1829" i="31"/>
  <c r="AS1832" i="31" s="1"/>
  <c r="AS1836" i="31" s="1"/>
  <c r="AR1829" i="31"/>
  <c r="AP1829" i="31"/>
  <c r="AP1832" i="31" s="1"/>
  <c r="AP1836" i="31" s="1"/>
  <c r="AO1829" i="31"/>
  <c r="AO1832" i="31" s="1"/>
  <c r="AO1836" i="31" s="1"/>
  <c r="AN1829" i="31"/>
  <c r="AN1832" i="31" s="1"/>
  <c r="AN1836" i="31" s="1"/>
  <c r="AM1829" i="31"/>
  <c r="AM1832" i="31" s="1"/>
  <c r="AM1836" i="31" s="1"/>
  <c r="AL1829" i="31"/>
  <c r="AL1832" i="31" s="1"/>
  <c r="AL1836" i="31" s="1"/>
  <c r="AK1829" i="31"/>
  <c r="AK1832" i="31" s="1"/>
  <c r="AK1836" i="31" s="1"/>
  <c r="AJ1829" i="31"/>
  <c r="AJ1832" i="31" s="1"/>
  <c r="AJ1836" i="31" s="1"/>
  <c r="AI1829" i="31"/>
  <c r="AI1832" i="31" s="1"/>
  <c r="AI1836" i="31" s="1"/>
  <c r="AH1829" i="31"/>
  <c r="AH1832" i="31" s="1"/>
  <c r="AH1836" i="31" s="1"/>
  <c r="AG1829" i="31"/>
  <c r="AG1832" i="31" s="1"/>
  <c r="AG1836" i="31" s="1"/>
  <c r="AF1829" i="31"/>
  <c r="AF1832" i="31" s="1"/>
  <c r="AF1836" i="31" s="1"/>
  <c r="AE1829" i="31"/>
  <c r="AC1829" i="31"/>
  <c r="AC1832" i="31" s="1"/>
  <c r="AC1836" i="31" s="1"/>
  <c r="AB1829" i="31"/>
  <c r="AB1832" i="31" s="1"/>
  <c r="AB1836" i="31" s="1"/>
  <c r="AA1829" i="31"/>
  <c r="AA1832" i="31" s="1"/>
  <c r="AA1836" i="31" s="1"/>
  <c r="Z1829" i="31"/>
  <c r="Z1832" i="31" s="1"/>
  <c r="Z1836" i="31" s="1"/>
  <c r="Y1829" i="31"/>
  <c r="Y1832" i="31" s="1"/>
  <c r="Y1836" i="31" s="1"/>
  <c r="X1829" i="31"/>
  <c r="X1832" i="31" s="1"/>
  <c r="X1836" i="31" s="1"/>
  <c r="W1829" i="31"/>
  <c r="W1832" i="31" s="1"/>
  <c r="W1836" i="31" s="1"/>
  <c r="V1829" i="31"/>
  <c r="V1832" i="31" s="1"/>
  <c r="V1836" i="31" s="1"/>
  <c r="U1829" i="31"/>
  <c r="U1832" i="31" s="1"/>
  <c r="U1836" i="31" s="1"/>
  <c r="T1829" i="31"/>
  <c r="T1832" i="31" s="1"/>
  <c r="T1836" i="31" s="1"/>
  <c r="S1829" i="31"/>
  <c r="S1832" i="31" s="1"/>
  <c r="S1836" i="31" s="1"/>
  <c r="R1829" i="31"/>
  <c r="P1829" i="31"/>
  <c r="P1832" i="31" s="1"/>
  <c r="P1836" i="31" s="1"/>
  <c r="O1829" i="31"/>
  <c r="O1832" i="31" s="1"/>
  <c r="O1836" i="31" s="1"/>
  <c r="N1829" i="31"/>
  <c r="N1832" i="31" s="1"/>
  <c r="N1836" i="31" s="1"/>
  <c r="M1829" i="31"/>
  <c r="M1832" i="31" s="1"/>
  <c r="M1836" i="31" s="1"/>
  <c r="L1829" i="31"/>
  <c r="L1832" i="31" s="1"/>
  <c r="L1836" i="31" s="1"/>
  <c r="K1829" i="31"/>
  <c r="K1832" i="31" s="1"/>
  <c r="K1836" i="31" s="1"/>
  <c r="J1829" i="31"/>
  <c r="J1832" i="31" s="1"/>
  <c r="J1836" i="31" s="1"/>
  <c r="I1829" i="31"/>
  <c r="I1832" i="31" s="1"/>
  <c r="I1836" i="31" s="1"/>
  <c r="H1829" i="31"/>
  <c r="H1832" i="31" s="1"/>
  <c r="H1836" i="31" s="1"/>
  <c r="G1829" i="31"/>
  <c r="G1832" i="31" s="1"/>
  <c r="G1836" i="31" s="1"/>
  <c r="F1829" i="31"/>
  <c r="F1832" i="31" s="1"/>
  <c r="F1836" i="31" s="1"/>
  <c r="E1829" i="31"/>
  <c r="BC1828" i="31"/>
  <c r="BC1831" i="31" s="1"/>
  <c r="BC1835" i="31" s="1"/>
  <c r="BB1828" i="31"/>
  <c r="BB1831" i="31" s="1"/>
  <c r="BB1835" i="31" s="1"/>
  <c r="BA1828" i="31"/>
  <c r="BA1831" i="31" s="1"/>
  <c r="BA1835" i="31" s="1"/>
  <c r="AZ1828" i="31"/>
  <c r="AZ1831" i="31" s="1"/>
  <c r="AZ1835" i="31" s="1"/>
  <c r="AY1828" i="31"/>
  <c r="AY1831" i="31" s="1"/>
  <c r="AY1835" i="31" s="1"/>
  <c r="AX1828" i="31"/>
  <c r="AX1831" i="31" s="1"/>
  <c r="AX1835" i="31" s="1"/>
  <c r="AW1828" i="31"/>
  <c r="AW1831" i="31" s="1"/>
  <c r="AW1835" i="31" s="1"/>
  <c r="AV1828" i="31"/>
  <c r="AV1831" i="31" s="1"/>
  <c r="AV1835" i="31" s="1"/>
  <c r="AU1828" i="31"/>
  <c r="AU1831" i="31" s="1"/>
  <c r="AU1835" i="31" s="1"/>
  <c r="AT1828" i="31"/>
  <c r="AT1831" i="31" s="1"/>
  <c r="AT1835" i="31" s="1"/>
  <c r="AS1828" i="31"/>
  <c r="AS1831" i="31" s="1"/>
  <c r="AS1835" i="31" s="1"/>
  <c r="AR1828" i="31"/>
  <c r="AP1828" i="31"/>
  <c r="AP1831" i="31" s="1"/>
  <c r="AP1835" i="31" s="1"/>
  <c r="AO1828" i="31"/>
  <c r="AO1831" i="31" s="1"/>
  <c r="AO1835" i="31" s="1"/>
  <c r="AN1828" i="31"/>
  <c r="AN1831" i="31" s="1"/>
  <c r="AN1835" i="31" s="1"/>
  <c r="AM1828" i="31"/>
  <c r="AM1831" i="31" s="1"/>
  <c r="AM1835" i="31" s="1"/>
  <c r="AL1828" i="31"/>
  <c r="AL1831" i="31" s="1"/>
  <c r="AL1835" i="31" s="1"/>
  <c r="AK1828" i="31"/>
  <c r="AK1831" i="31" s="1"/>
  <c r="AK1835" i="31" s="1"/>
  <c r="AJ1828" i="31"/>
  <c r="AJ1831" i="31" s="1"/>
  <c r="AJ1835" i="31" s="1"/>
  <c r="AI1828" i="31"/>
  <c r="AI1831" i="31" s="1"/>
  <c r="AI1835" i="31" s="1"/>
  <c r="AH1828" i="31"/>
  <c r="AH1831" i="31" s="1"/>
  <c r="AH1835" i="31" s="1"/>
  <c r="AG1828" i="31"/>
  <c r="AG1831" i="31" s="1"/>
  <c r="AG1835" i="31" s="1"/>
  <c r="AF1828" i="31"/>
  <c r="AF1831" i="31" s="1"/>
  <c r="AF1835" i="31" s="1"/>
  <c r="AE1828" i="31"/>
  <c r="AC1828" i="31"/>
  <c r="AC1831" i="31" s="1"/>
  <c r="AC1835" i="31" s="1"/>
  <c r="AB1828" i="31"/>
  <c r="AB1831" i="31" s="1"/>
  <c r="AB1835" i="31" s="1"/>
  <c r="AA1828" i="31"/>
  <c r="AA1831" i="31" s="1"/>
  <c r="AA1835" i="31" s="1"/>
  <c r="Z1828" i="31"/>
  <c r="Z1831" i="31" s="1"/>
  <c r="Z1835" i="31" s="1"/>
  <c r="Y1828" i="31"/>
  <c r="Y1831" i="31" s="1"/>
  <c r="Y1835" i="31" s="1"/>
  <c r="X1828" i="31"/>
  <c r="X1831" i="31" s="1"/>
  <c r="X1835" i="31" s="1"/>
  <c r="W1828" i="31"/>
  <c r="W1831" i="31" s="1"/>
  <c r="W1835" i="31" s="1"/>
  <c r="V1828" i="31"/>
  <c r="V1831" i="31" s="1"/>
  <c r="V1835" i="31" s="1"/>
  <c r="U1828" i="31"/>
  <c r="U1831" i="31" s="1"/>
  <c r="U1835" i="31" s="1"/>
  <c r="T1828" i="31"/>
  <c r="T1831" i="31" s="1"/>
  <c r="T1835" i="31" s="1"/>
  <c r="S1828" i="31"/>
  <c r="S1831" i="31" s="1"/>
  <c r="S1835" i="31" s="1"/>
  <c r="R1828" i="31"/>
  <c r="R1831" i="31" s="1"/>
  <c r="P1828" i="31"/>
  <c r="P1831" i="31" s="1"/>
  <c r="P1835" i="31" s="1"/>
  <c r="O1828" i="31"/>
  <c r="O1831" i="31" s="1"/>
  <c r="O1835" i="31" s="1"/>
  <c r="N1828" i="31"/>
  <c r="N1831" i="31" s="1"/>
  <c r="N1835" i="31" s="1"/>
  <c r="M1828" i="31"/>
  <c r="M1831" i="31" s="1"/>
  <c r="M1835" i="31" s="1"/>
  <c r="L1828" i="31"/>
  <c r="L1831" i="31" s="1"/>
  <c r="L1835" i="31" s="1"/>
  <c r="K1828" i="31"/>
  <c r="K1831" i="31" s="1"/>
  <c r="K1835" i="31" s="1"/>
  <c r="J1828" i="31"/>
  <c r="J1831" i="31" s="1"/>
  <c r="J1835" i="31" s="1"/>
  <c r="I1828" i="31"/>
  <c r="I1831" i="31" s="1"/>
  <c r="I1835" i="31" s="1"/>
  <c r="H1828" i="31"/>
  <c r="H1831" i="31" s="1"/>
  <c r="H1835" i="31" s="1"/>
  <c r="G1828" i="31"/>
  <c r="G1831" i="31" s="1"/>
  <c r="G1835" i="31" s="1"/>
  <c r="F1828" i="31"/>
  <c r="F1831" i="31" s="1"/>
  <c r="F1835" i="31" s="1"/>
  <c r="E1828" i="31"/>
  <c r="BD1807" i="31"/>
  <c r="AQ1807" i="31"/>
  <c r="AD1807" i="31"/>
  <c r="Q1807" i="31"/>
  <c r="BD1806" i="31"/>
  <c r="AQ1806" i="31"/>
  <c r="AD1806" i="31"/>
  <c r="Q1806" i="31"/>
  <c r="BE1803" i="31"/>
  <c r="BC1802" i="31"/>
  <c r="BC1805" i="31" s="1"/>
  <c r="BC1809" i="31" s="1"/>
  <c r="BB1802" i="31"/>
  <c r="BB1805" i="31" s="1"/>
  <c r="BB1809" i="31" s="1"/>
  <c r="BA1802" i="31"/>
  <c r="BA1805" i="31" s="1"/>
  <c r="BA1809" i="31" s="1"/>
  <c r="AZ1802" i="31"/>
  <c r="AZ1805" i="31" s="1"/>
  <c r="AZ1809" i="31" s="1"/>
  <c r="AY1802" i="31"/>
  <c r="AY1805" i="31" s="1"/>
  <c r="AY1809" i="31" s="1"/>
  <c r="AX1802" i="31"/>
  <c r="AX1805" i="31" s="1"/>
  <c r="AX1809" i="31" s="1"/>
  <c r="AW1802" i="31"/>
  <c r="AW1805" i="31" s="1"/>
  <c r="AW1809" i="31" s="1"/>
  <c r="AV1802" i="31"/>
  <c r="AV1805" i="31" s="1"/>
  <c r="AV1809" i="31" s="1"/>
  <c r="AU1802" i="31"/>
  <c r="AU1805" i="31" s="1"/>
  <c r="AU1809" i="31" s="1"/>
  <c r="AT1802" i="31"/>
  <c r="AT1805" i="31" s="1"/>
  <c r="AT1809" i="31" s="1"/>
  <c r="AS1802" i="31"/>
  <c r="AS1805" i="31" s="1"/>
  <c r="AS1809" i="31" s="1"/>
  <c r="AR1802" i="31"/>
  <c r="AR1805" i="31" s="1"/>
  <c r="AR1809" i="31" s="1"/>
  <c r="AP1802" i="31"/>
  <c r="AP1805" i="31" s="1"/>
  <c r="AP1809" i="31" s="1"/>
  <c r="AO1802" i="31"/>
  <c r="AO1805" i="31" s="1"/>
  <c r="AO1809" i="31" s="1"/>
  <c r="AN1802" i="31"/>
  <c r="AN1805" i="31" s="1"/>
  <c r="AN1809" i="31" s="1"/>
  <c r="AM1802" i="31"/>
  <c r="AM1805" i="31" s="1"/>
  <c r="AM1809" i="31" s="1"/>
  <c r="AL1802" i="31"/>
  <c r="AL1805" i="31" s="1"/>
  <c r="AL1809" i="31" s="1"/>
  <c r="AK1802" i="31"/>
  <c r="AK1805" i="31" s="1"/>
  <c r="AK1809" i="31" s="1"/>
  <c r="AJ1802" i="31"/>
  <c r="AJ1805" i="31" s="1"/>
  <c r="AJ1809" i="31" s="1"/>
  <c r="AI1802" i="31"/>
  <c r="AI1805" i="31" s="1"/>
  <c r="AI1809" i="31" s="1"/>
  <c r="AH1802" i="31"/>
  <c r="AH1805" i="31" s="1"/>
  <c r="AH1809" i="31" s="1"/>
  <c r="AG1802" i="31"/>
  <c r="AG1805" i="31" s="1"/>
  <c r="AG1809" i="31" s="1"/>
  <c r="AF1802" i="31"/>
  <c r="AF1805" i="31" s="1"/>
  <c r="AF1809" i="31" s="1"/>
  <c r="AE1802" i="31"/>
  <c r="AC1802" i="31"/>
  <c r="AC1805" i="31" s="1"/>
  <c r="AC1809" i="31" s="1"/>
  <c r="AB1802" i="31"/>
  <c r="AB1805" i="31" s="1"/>
  <c r="AB1809" i="31" s="1"/>
  <c r="AA1802" i="31"/>
  <c r="AA1805" i="31" s="1"/>
  <c r="AA1809" i="31" s="1"/>
  <c r="Z1802" i="31"/>
  <c r="Z1805" i="31" s="1"/>
  <c r="Z1809" i="31" s="1"/>
  <c r="Y1802" i="31"/>
  <c r="Y1805" i="31" s="1"/>
  <c r="Y1809" i="31" s="1"/>
  <c r="X1802" i="31"/>
  <c r="X1805" i="31" s="1"/>
  <c r="X1809" i="31" s="1"/>
  <c r="W1802" i="31"/>
  <c r="W1805" i="31" s="1"/>
  <c r="W1809" i="31" s="1"/>
  <c r="V1802" i="31"/>
  <c r="V1805" i="31" s="1"/>
  <c r="V1809" i="31" s="1"/>
  <c r="U1802" i="31"/>
  <c r="U1805" i="31" s="1"/>
  <c r="U1809" i="31" s="1"/>
  <c r="T1802" i="31"/>
  <c r="T1805" i="31" s="1"/>
  <c r="T1809" i="31" s="1"/>
  <c r="S1802" i="31"/>
  <c r="S1805" i="31" s="1"/>
  <c r="S1809" i="31" s="1"/>
  <c r="R1802" i="31"/>
  <c r="P1802" i="31"/>
  <c r="P1805" i="31" s="1"/>
  <c r="P1809" i="31" s="1"/>
  <c r="O1802" i="31"/>
  <c r="O1805" i="31" s="1"/>
  <c r="O1809" i="31" s="1"/>
  <c r="N1802" i="31"/>
  <c r="N1805" i="31" s="1"/>
  <c r="N1809" i="31" s="1"/>
  <c r="M1802" i="31"/>
  <c r="M1805" i="31" s="1"/>
  <c r="M1809" i="31" s="1"/>
  <c r="L1802" i="31"/>
  <c r="L1805" i="31" s="1"/>
  <c r="L1809" i="31" s="1"/>
  <c r="K1802" i="31"/>
  <c r="K1805" i="31" s="1"/>
  <c r="K1809" i="31" s="1"/>
  <c r="J1802" i="31"/>
  <c r="J1805" i="31" s="1"/>
  <c r="J1809" i="31" s="1"/>
  <c r="I1802" i="31"/>
  <c r="I1805" i="31" s="1"/>
  <c r="I1809" i="31" s="1"/>
  <c r="H1802" i="31"/>
  <c r="H1805" i="31" s="1"/>
  <c r="H1809" i="31" s="1"/>
  <c r="G1802" i="31"/>
  <c r="G1805" i="31" s="1"/>
  <c r="G1809" i="31" s="1"/>
  <c r="F1802" i="31"/>
  <c r="F1805" i="31" s="1"/>
  <c r="F1809" i="31" s="1"/>
  <c r="E1802" i="31"/>
  <c r="E1805" i="31" s="1"/>
  <c r="E1809" i="31" s="1"/>
  <c r="BC1801" i="31"/>
  <c r="BC1804" i="31" s="1"/>
  <c r="BC1808" i="31" s="1"/>
  <c r="BB1801" i="31"/>
  <c r="BB1804" i="31" s="1"/>
  <c r="BB1808" i="31" s="1"/>
  <c r="BA1801" i="31"/>
  <c r="BA1804" i="31" s="1"/>
  <c r="BA1808" i="31" s="1"/>
  <c r="AZ1801" i="31"/>
  <c r="AZ1804" i="31" s="1"/>
  <c r="AZ1808" i="31" s="1"/>
  <c r="AY1801" i="31"/>
  <c r="AY1804" i="31" s="1"/>
  <c r="AY1808" i="31" s="1"/>
  <c r="AX1801" i="31"/>
  <c r="AX1804" i="31" s="1"/>
  <c r="AX1808" i="31" s="1"/>
  <c r="AW1801" i="31"/>
  <c r="AW1804" i="31" s="1"/>
  <c r="AW1808" i="31" s="1"/>
  <c r="AV1801" i="31"/>
  <c r="AV1804" i="31" s="1"/>
  <c r="AV1808" i="31" s="1"/>
  <c r="AU1801" i="31"/>
  <c r="AU1804" i="31" s="1"/>
  <c r="AU1808" i="31" s="1"/>
  <c r="AT1801" i="31"/>
  <c r="AT1804" i="31" s="1"/>
  <c r="AT1808" i="31" s="1"/>
  <c r="AS1801" i="31"/>
  <c r="AS1804" i="31" s="1"/>
  <c r="AS1808" i="31" s="1"/>
  <c r="AR1801" i="31"/>
  <c r="AP1801" i="31"/>
  <c r="AP1804" i="31" s="1"/>
  <c r="AP1808" i="31" s="1"/>
  <c r="AO1801" i="31"/>
  <c r="AO1804" i="31" s="1"/>
  <c r="AO1808" i="31" s="1"/>
  <c r="AN1801" i="31"/>
  <c r="AN1804" i="31" s="1"/>
  <c r="AN1808" i="31" s="1"/>
  <c r="AM1801" i="31"/>
  <c r="AM1804" i="31" s="1"/>
  <c r="AM1808" i="31" s="1"/>
  <c r="AL1801" i="31"/>
  <c r="AL1804" i="31" s="1"/>
  <c r="AL1808" i="31" s="1"/>
  <c r="AK1801" i="31"/>
  <c r="AK1804" i="31" s="1"/>
  <c r="AK1808" i="31" s="1"/>
  <c r="AJ1801" i="31"/>
  <c r="AJ1804" i="31" s="1"/>
  <c r="AJ1808" i="31" s="1"/>
  <c r="AI1801" i="31"/>
  <c r="AI1804" i="31" s="1"/>
  <c r="AI1808" i="31" s="1"/>
  <c r="AH1801" i="31"/>
  <c r="AH1804" i="31" s="1"/>
  <c r="AH1808" i="31" s="1"/>
  <c r="AG1801" i="31"/>
  <c r="AG1804" i="31" s="1"/>
  <c r="AG1808" i="31" s="1"/>
  <c r="AF1801" i="31"/>
  <c r="AF1804" i="31" s="1"/>
  <c r="AF1808" i="31" s="1"/>
  <c r="AE1801" i="31"/>
  <c r="AC1801" i="31"/>
  <c r="AC1804" i="31" s="1"/>
  <c r="AC1808" i="31" s="1"/>
  <c r="AB1801" i="31"/>
  <c r="AB1804" i="31" s="1"/>
  <c r="AB1808" i="31" s="1"/>
  <c r="AA1801" i="31"/>
  <c r="AA1804" i="31" s="1"/>
  <c r="AA1808" i="31" s="1"/>
  <c r="Z1801" i="31"/>
  <c r="Z1804" i="31" s="1"/>
  <c r="Z1808" i="31" s="1"/>
  <c r="Y1801" i="31"/>
  <c r="Y1804" i="31" s="1"/>
  <c r="Y1808" i="31" s="1"/>
  <c r="X1801" i="31"/>
  <c r="X1804" i="31" s="1"/>
  <c r="X1808" i="31" s="1"/>
  <c r="R1801" i="31"/>
  <c r="R1804" i="31" s="1"/>
  <c r="R1808" i="31" s="1"/>
  <c r="P1801" i="31"/>
  <c r="P1804" i="31" s="1"/>
  <c r="P1808" i="31" s="1"/>
  <c r="O1801" i="31"/>
  <c r="O1804" i="31" s="1"/>
  <c r="O1808" i="31" s="1"/>
  <c r="N1801" i="31"/>
  <c r="N1804" i="31" s="1"/>
  <c r="N1808" i="31" s="1"/>
  <c r="M1801" i="31"/>
  <c r="M1804" i="31" s="1"/>
  <c r="M1808" i="31" s="1"/>
  <c r="L1801" i="31"/>
  <c r="L1804" i="31" s="1"/>
  <c r="L1808" i="31" s="1"/>
  <c r="K1801" i="31"/>
  <c r="K1804" i="31" s="1"/>
  <c r="K1808" i="31" s="1"/>
  <c r="J1801" i="31"/>
  <c r="J1804" i="31" s="1"/>
  <c r="J1808" i="31" s="1"/>
  <c r="I1801" i="31"/>
  <c r="I1804" i="31" s="1"/>
  <c r="I1808" i="31" s="1"/>
  <c r="H1801" i="31"/>
  <c r="H1804" i="31" s="1"/>
  <c r="H1808" i="31" s="1"/>
  <c r="G1801" i="31"/>
  <c r="G1804" i="31" s="1"/>
  <c r="G1808" i="31" s="1"/>
  <c r="F1801" i="31"/>
  <c r="F1804" i="31" s="1"/>
  <c r="F1808" i="31" s="1"/>
  <c r="E1801" i="31"/>
  <c r="E1804" i="31" s="1"/>
  <c r="E1808" i="31" s="1"/>
  <c r="BD1780" i="31"/>
  <c r="AQ1780" i="31"/>
  <c r="AD1780" i="31"/>
  <c r="Q1780" i="31"/>
  <c r="BD1779" i="31"/>
  <c r="AQ1779" i="31"/>
  <c r="AD1779" i="31"/>
  <c r="Q1779" i="31"/>
  <c r="BE1776" i="31"/>
  <c r="BC1775" i="31"/>
  <c r="BC1778" i="31" s="1"/>
  <c r="BC1782" i="31" s="1"/>
  <c r="BB1775" i="31"/>
  <c r="BB1778" i="31" s="1"/>
  <c r="BB1782" i="31" s="1"/>
  <c r="BA1775" i="31"/>
  <c r="BA1778" i="31" s="1"/>
  <c r="BA1782" i="31" s="1"/>
  <c r="AZ1775" i="31"/>
  <c r="AZ1778" i="31" s="1"/>
  <c r="AZ1782" i="31" s="1"/>
  <c r="AY1775" i="31"/>
  <c r="AY1778" i="31" s="1"/>
  <c r="AY1782" i="31" s="1"/>
  <c r="AX1775" i="31"/>
  <c r="AX1778" i="31" s="1"/>
  <c r="AX1782" i="31" s="1"/>
  <c r="AW1775" i="31"/>
  <c r="AW1778" i="31" s="1"/>
  <c r="AW1782" i="31" s="1"/>
  <c r="AV1775" i="31"/>
  <c r="AV1778" i="31" s="1"/>
  <c r="AV1782" i="31" s="1"/>
  <c r="AU1775" i="31"/>
  <c r="AU1778" i="31" s="1"/>
  <c r="AU1782" i="31" s="1"/>
  <c r="AT1775" i="31"/>
  <c r="AT1778" i="31" s="1"/>
  <c r="AT1782" i="31" s="1"/>
  <c r="AS1775" i="31"/>
  <c r="AS1778" i="31" s="1"/>
  <c r="AS1782" i="31" s="1"/>
  <c r="AR1775" i="31"/>
  <c r="AP1775" i="31"/>
  <c r="AP1778" i="31" s="1"/>
  <c r="AP1782" i="31" s="1"/>
  <c r="AO1775" i="31"/>
  <c r="AO1778" i="31" s="1"/>
  <c r="AO1782" i="31" s="1"/>
  <c r="AN1775" i="31"/>
  <c r="AN1778" i="31" s="1"/>
  <c r="AN1782" i="31" s="1"/>
  <c r="AM1775" i="31"/>
  <c r="AM1778" i="31" s="1"/>
  <c r="AM1782" i="31" s="1"/>
  <c r="AL1775" i="31"/>
  <c r="AL1778" i="31" s="1"/>
  <c r="AL1782" i="31" s="1"/>
  <c r="AK1775" i="31"/>
  <c r="AK1778" i="31" s="1"/>
  <c r="AK1782" i="31" s="1"/>
  <c r="AJ1775" i="31"/>
  <c r="AJ1778" i="31" s="1"/>
  <c r="AJ1782" i="31" s="1"/>
  <c r="AI1775" i="31"/>
  <c r="AI1778" i="31" s="1"/>
  <c r="AI1782" i="31" s="1"/>
  <c r="AH1775" i="31"/>
  <c r="AH1778" i="31" s="1"/>
  <c r="AH1782" i="31" s="1"/>
  <c r="AG1775" i="31"/>
  <c r="AG1778" i="31" s="1"/>
  <c r="AG1782" i="31" s="1"/>
  <c r="AF1775" i="31"/>
  <c r="AF1778" i="31" s="1"/>
  <c r="AF1782" i="31" s="1"/>
  <c r="AE1775" i="31"/>
  <c r="AC1775" i="31"/>
  <c r="AC1778" i="31" s="1"/>
  <c r="AC1782" i="31" s="1"/>
  <c r="AB1775" i="31"/>
  <c r="AB1778" i="31" s="1"/>
  <c r="AB1782" i="31" s="1"/>
  <c r="AA1775" i="31"/>
  <c r="AA1778" i="31" s="1"/>
  <c r="AA1782" i="31" s="1"/>
  <c r="Z1775" i="31"/>
  <c r="Z1778" i="31" s="1"/>
  <c r="Z1782" i="31" s="1"/>
  <c r="Y1775" i="31"/>
  <c r="Y1778" i="31" s="1"/>
  <c r="Y1782" i="31" s="1"/>
  <c r="X1775" i="31"/>
  <c r="X1778" i="31" s="1"/>
  <c r="X1782" i="31" s="1"/>
  <c r="W1775" i="31"/>
  <c r="W1778" i="31" s="1"/>
  <c r="W1782" i="31" s="1"/>
  <c r="V1775" i="31"/>
  <c r="V1778" i="31" s="1"/>
  <c r="V1782" i="31" s="1"/>
  <c r="U1775" i="31"/>
  <c r="U1778" i="31" s="1"/>
  <c r="U1782" i="31" s="1"/>
  <c r="T1775" i="31"/>
  <c r="T1778" i="31" s="1"/>
  <c r="T1782" i="31" s="1"/>
  <c r="S1775" i="31"/>
  <c r="S1778" i="31" s="1"/>
  <c r="S1782" i="31" s="1"/>
  <c r="R1775" i="31"/>
  <c r="P1775" i="31"/>
  <c r="P1778" i="31" s="1"/>
  <c r="P1782" i="31" s="1"/>
  <c r="O1775" i="31"/>
  <c r="O1778" i="31" s="1"/>
  <c r="O1782" i="31" s="1"/>
  <c r="N1775" i="31"/>
  <c r="N1778" i="31" s="1"/>
  <c r="N1782" i="31" s="1"/>
  <c r="M1775" i="31"/>
  <c r="M1778" i="31" s="1"/>
  <c r="M1782" i="31" s="1"/>
  <c r="L1775" i="31"/>
  <c r="L1778" i="31" s="1"/>
  <c r="L1782" i="31" s="1"/>
  <c r="K1775" i="31"/>
  <c r="K1778" i="31" s="1"/>
  <c r="K1782" i="31" s="1"/>
  <c r="J1775" i="31"/>
  <c r="J1778" i="31" s="1"/>
  <c r="J1782" i="31" s="1"/>
  <c r="I1775" i="31"/>
  <c r="I1778" i="31" s="1"/>
  <c r="I1782" i="31" s="1"/>
  <c r="H1775" i="31"/>
  <c r="H1778" i="31" s="1"/>
  <c r="H1782" i="31" s="1"/>
  <c r="G1775" i="31"/>
  <c r="G1778" i="31" s="1"/>
  <c r="G1782" i="31" s="1"/>
  <c r="F1775" i="31"/>
  <c r="F1778" i="31" s="1"/>
  <c r="F1782" i="31" s="1"/>
  <c r="E1775" i="31"/>
  <c r="BC1774" i="31"/>
  <c r="BC1777" i="31" s="1"/>
  <c r="BC1781" i="31" s="1"/>
  <c r="BB1774" i="31"/>
  <c r="BB1777" i="31" s="1"/>
  <c r="BB1781" i="31" s="1"/>
  <c r="BA1774" i="31"/>
  <c r="BA1777" i="31" s="1"/>
  <c r="BA1781" i="31" s="1"/>
  <c r="AZ1774" i="31"/>
  <c r="AZ1777" i="31" s="1"/>
  <c r="AZ1781" i="31" s="1"/>
  <c r="AY1774" i="31"/>
  <c r="AY1777" i="31" s="1"/>
  <c r="AY1781" i="31" s="1"/>
  <c r="AX1774" i="31"/>
  <c r="AX1777" i="31" s="1"/>
  <c r="AX1781" i="31" s="1"/>
  <c r="AW1774" i="31"/>
  <c r="AW1777" i="31" s="1"/>
  <c r="AW1781" i="31" s="1"/>
  <c r="AV1774" i="31"/>
  <c r="AV1777" i="31" s="1"/>
  <c r="AV1781" i="31" s="1"/>
  <c r="AU1774" i="31"/>
  <c r="AU1777" i="31" s="1"/>
  <c r="AU1781" i="31" s="1"/>
  <c r="AT1774" i="31"/>
  <c r="AT1777" i="31" s="1"/>
  <c r="AT1781" i="31" s="1"/>
  <c r="AS1774" i="31"/>
  <c r="AS1777" i="31" s="1"/>
  <c r="AS1781" i="31" s="1"/>
  <c r="AR1774" i="31"/>
  <c r="AP1774" i="31"/>
  <c r="AP1777" i="31" s="1"/>
  <c r="AP1781" i="31" s="1"/>
  <c r="AO1774" i="31"/>
  <c r="AO1777" i="31" s="1"/>
  <c r="AO1781" i="31" s="1"/>
  <c r="AN1774" i="31"/>
  <c r="AN1777" i="31" s="1"/>
  <c r="AN1781" i="31" s="1"/>
  <c r="AM1774" i="31"/>
  <c r="AM1777" i="31" s="1"/>
  <c r="AM1781" i="31" s="1"/>
  <c r="AL1774" i="31"/>
  <c r="AL1777" i="31" s="1"/>
  <c r="AL1781" i="31" s="1"/>
  <c r="AK1774" i="31"/>
  <c r="AK1777" i="31" s="1"/>
  <c r="AK1781" i="31" s="1"/>
  <c r="AJ1774" i="31"/>
  <c r="AJ1777" i="31" s="1"/>
  <c r="AJ1781" i="31" s="1"/>
  <c r="AI1774" i="31"/>
  <c r="AI1777" i="31" s="1"/>
  <c r="AI1781" i="31" s="1"/>
  <c r="AH1774" i="31"/>
  <c r="AH1777" i="31" s="1"/>
  <c r="AH1781" i="31" s="1"/>
  <c r="AG1774" i="31"/>
  <c r="AG1777" i="31" s="1"/>
  <c r="AG1781" i="31" s="1"/>
  <c r="AF1774" i="31"/>
  <c r="AF1777" i="31" s="1"/>
  <c r="AF1781" i="31" s="1"/>
  <c r="AE1774" i="31"/>
  <c r="AC1774" i="31"/>
  <c r="AC1777" i="31" s="1"/>
  <c r="AC1781" i="31" s="1"/>
  <c r="W1774" i="31"/>
  <c r="W1777" i="31" s="1"/>
  <c r="W1781" i="31" s="1"/>
  <c r="V1774" i="31"/>
  <c r="V1777" i="31" s="1"/>
  <c r="V1781" i="31" s="1"/>
  <c r="U1774" i="31"/>
  <c r="U1777" i="31" s="1"/>
  <c r="U1781" i="31" s="1"/>
  <c r="T1774" i="31"/>
  <c r="T1777" i="31" s="1"/>
  <c r="T1781" i="31" s="1"/>
  <c r="S1774" i="31"/>
  <c r="S1777" i="31" s="1"/>
  <c r="S1781" i="31" s="1"/>
  <c r="R1774" i="31"/>
  <c r="P1774" i="31"/>
  <c r="P1777" i="31" s="1"/>
  <c r="P1781" i="31" s="1"/>
  <c r="O1774" i="31"/>
  <c r="O1777" i="31" s="1"/>
  <c r="O1781" i="31" s="1"/>
  <c r="N1774" i="31"/>
  <c r="N1777" i="31" s="1"/>
  <c r="N1781" i="31" s="1"/>
  <c r="M1774" i="31"/>
  <c r="M1777" i="31" s="1"/>
  <c r="M1781" i="31" s="1"/>
  <c r="L1774" i="31"/>
  <c r="L1777" i="31" s="1"/>
  <c r="L1781" i="31" s="1"/>
  <c r="K1774" i="31"/>
  <c r="K1777" i="31" s="1"/>
  <c r="K1781" i="31" s="1"/>
  <c r="J1774" i="31"/>
  <c r="J1777" i="31" s="1"/>
  <c r="J1781" i="31" s="1"/>
  <c r="I1774" i="31"/>
  <c r="I1777" i="31" s="1"/>
  <c r="I1781" i="31" s="1"/>
  <c r="H1774" i="31"/>
  <c r="H1777" i="31" s="1"/>
  <c r="H1781" i="31" s="1"/>
  <c r="G1774" i="31"/>
  <c r="G1777" i="31" s="1"/>
  <c r="G1781" i="31" s="1"/>
  <c r="F1774" i="31"/>
  <c r="F1777" i="31" s="1"/>
  <c r="F1781" i="31" s="1"/>
  <c r="E1774" i="31"/>
  <c r="BD1752" i="31"/>
  <c r="AQ1752" i="31"/>
  <c r="AD1752" i="31"/>
  <c r="Q1752" i="31"/>
  <c r="BD1751" i="31"/>
  <c r="AQ1751" i="31"/>
  <c r="AD1751" i="31"/>
  <c r="Q1751" i="31"/>
  <c r="BE1748" i="31"/>
  <c r="BC1747" i="31"/>
  <c r="BC1750" i="31" s="1"/>
  <c r="BC1754" i="31" s="1"/>
  <c r="BB1747" i="31"/>
  <c r="BB1750" i="31" s="1"/>
  <c r="BB1754" i="31" s="1"/>
  <c r="BA1747" i="31"/>
  <c r="BA1750" i="31" s="1"/>
  <c r="BA1754" i="31" s="1"/>
  <c r="AZ1747" i="31"/>
  <c r="AZ1750" i="31" s="1"/>
  <c r="AZ1754" i="31" s="1"/>
  <c r="AY1747" i="31"/>
  <c r="AY1750" i="31" s="1"/>
  <c r="AY1754" i="31" s="1"/>
  <c r="AX1747" i="31"/>
  <c r="AX1750" i="31" s="1"/>
  <c r="AX1754" i="31" s="1"/>
  <c r="AW1747" i="31"/>
  <c r="AW1750" i="31" s="1"/>
  <c r="AW1754" i="31" s="1"/>
  <c r="AV1747" i="31"/>
  <c r="AV1750" i="31" s="1"/>
  <c r="AV1754" i="31" s="1"/>
  <c r="AU1747" i="31"/>
  <c r="AU1750" i="31" s="1"/>
  <c r="AU1754" i="31" s="1"/>
  <c r="AT1747" i="31"/>
  <c r="AT1750" i="31" s="1"/>
  <c r="AT1754" i="31" s="1"/>
  <c r="AS1747" i="31"/>
  <c r="AS1750" i="31" s="1"/>
  <c r="AS1754" i="31" s="1"/>
  <c r="AR1747" i="31"/>
  <c r="AR1750" i="31" s="1"/>
  <c r="AR1754" i="31" s="1"/>
  <c r="AP1747" i="31"/>
  <c r="AP1750" i="31" s="1"/>
  <c r="AP1754" i="31" s="1"/>
  <c r="AO1747" i="31"/>
  <c r="AO1750" i="31" s="1"/>
  <c r="AO1754" i="31" s="1"/>
  <c r="AN1747" i="31"/>
  <c r="AN1750" i="31" s="1"/>
  <c r="AN1754" i="31" s="1"/>
  <c r="AM1747" i="31"/>
  <c r="AM1750" i="31" s="1"/>
  <c r="AM1754" i="31" s="1"/>
  <c r="AL1747" i="31"/>
  <c r="AL1750" i="31" s="1"/>
  <c r="AL1754" i="31" s="1"/>
  <c r="AK1747" i="31"/>
  <c r="AK1750" i="31" s="1"/>
  <c r="AK1754" i="31" s="1"/>
  <c r="AJ1747" i="31"/>
  <c r="AJ1750" i="31" s="1"/>
  <c r="AJ1754" i="31" s="1"/>
  <c r="AI1747" i="31"/>
  <c r="AI1750" i="31" s="1"/>
  <c r="AI1754" i="31" s="1"/>
  <c r="AH1747" i="31"/>
  <c r="AH1750" i="31" s="1"/>
  <c r="AH1754" i="31" s="1"/>
  <c r="AG1747" i="31"/>
  <c r="AG1750" i="31" s="1"/>
  <c r="AG1754" i="31" s="1"/>
  <c r="AF1747" i="31"/>
  <c r="AF1750" i="31" s="1"/>
  <c r="AF1754" i="31" s="1"/>
  <c r="AE1747" i="31"/>
  <c r="AC1747" i="31"/>
  <c r="AC1750" i="31" s="1"/>
  <c r="AC1754" i="31" s="1"/>
  <c r="AB1747" i="31"/>
  <c r="AB1750" i="31" s="1"/>
  <c r="AB1754" i="31" s="1"/>
  <c r="AA1747" i="31"/>
  <c r="AA1750" i="31" s="1"/>
  <c r="AA1754" i="31" s="1"/>
  <c r="Z1747" i="31"/>
  <c r="Z1750" i="31" s="1"/>
  <c r="Z1754" i="31" s="1"/>
  <c r="Y1747" i="31"/>
  <c r="Y1750" i="31" s="1"/>
  <c r="Y1754" i="31" s="1"/>
  <c r="X1747" i="31"/>
  <c r="X1750" i="31" s="1"/>
  <c r="X1754" i="31" s="1"/>
  <c r="W1747" i="31"/>
  <c r="W1750" i="31" s="1"/>
  <c r="W1754" i="31" s="1"/>
  <c r="V1747" i="31"/>
  <c r="V1750" i="31" s="1"/>
  <c r="V1754" i="31" s="1"/>
  <c r="U1747" i="31"/>
  <c r="U1750" i="31" s="1"/>
  <c r="U1754" i="31" s="1"/>
  <c r="T1747" i="31"/>
  <c r="T1750" i="31" s="1"/>
  <c r="T1754" i="31" s="1"/>
  <c r="S1747" i="31"/>
  <c r="S1750" i="31" s="1"/>
  <c r="S1754" i="31" s="1"/>
  <c r="R1747" i="31"/>
  <c r="P1747" i="31"/>
  <c r="P1750" i="31" s="1"/>
  <c r="P1754" i="31" s="1"/>
  <c r="O1747" i="31"/>
  <c r="O1750" i="31" s="1"/>
  <c r="O1754" i="31" s="1"/>
  <c r="N1747" i="31"/>
  <c r="N1750" i="31" s="1"/>
  <c r="N1754" i="31" s="1"/>
  <c r="M1747" i="31"/>
  <c r="M1750" i="31" s="1"/>
  <c r="M1754" i="31" s="1"/>
  <c r="L1747" i="31"/>
  <c r="L1750" i="31" s="1"/>
  <c r="L1754" i="31" s="1"/>
  <c r="K1747" i="31"/>
  <c r="K1750" i="31" s="1"/>
  <c r="K1754" i="31" s="1"/>
  <c r="J1747" i="31"/>
  <c r="J1750" i="31" s="1"/>
  <c r="J1754" i="31" s="1"/>
  <c r="I1747" i="31"/>
  <c r="I1750" i="31" s="1"/>
  <c r="I1754" i="31" s="1"/>
  <c r="H1747" i="31"/>
  <c r="H1750" i="31" s="1"/>
  <c r="H1754" i="31" s="1"/>
  <c r="G1747" i="31"/>
  <c r="G1750" i="31" s="1"/>
  <c r="G1754" i="31" s="1"/>
  <c r="F1747" i="31"/>
  <c r="F1750" i="31" s="1"/>
  <c r="F1754" i="31" s="1"/>
  <c r="E1747" i="31"/>
  <c r="E1750" i="31" s="1"/>
  <c r="E1754" i="31" s="1"/>
  <c r="BC1746" i="31"/>
  <c r="BC1749" i="31" s="1"/>
  <c r="BC1753" i="31" s="1"/>
  <c r="BB1746" i="31"/>
  <c r="BB1749" i="31" s="1"/>
  <c r="BB1753" i="31" s="1"/>
  <c r="BA1746" i="31"/>
  <c r="BA1749" i="31" s="1"/>
  <c r="BA1753" i="31" s="1"/>
  <c r="AZ1746" i="31"/>
  <c r="AZ1749" i="31" s="1"/>
  <c r="AZ1753" i="31" s="1"/>
  <c r="AY1746" i="31"/>
  <c r="AY1749" i="31" s="1"/>
  <c r="AY1753" i="31" s="1"/>
  <c r="AX1746" i="31"/>
  <c r="AX1749" i="31" s="1"/>
  <c r="AX1753" i="31" s="1"/>
  <c r="AW1746" i="31"/>
  <c r="AW1749" i="31" s="1"/>
  <c r="AW1753" i="31" s="1"/>
  <c r="AV1746" i="31"/>
  <c r="AV1749" i="31" s="1"/>
  <c r="AV1753" i="31" s="1"/>
  <c r="AU1746" i="31"/>
  <c r="AU1749" i="31" s="1"/>
  <c r="AU1753" i="31" s="1"/>
  <c r="AT1746" i="31"/>
  <c r="AT1749" i="31" s="1"/>
  <c r="AT1753" i="31" s="1"/>
  <c r="AS1746" i="31"/>
  <c r="AS1749" i="31" s="1"/>
  <c r="AS1753" i="31" s="1"/>
  <c r="AR1746" i="31"/>
  <c r="AP1746" i="31"/>
  <c r="AP1749" i="31" s="1"/>
  <c r="AP1753" i="31" s="1"/>
  <c r="AO1746" i="31"/>
  <c r="AO1749" i="31" s="1"/>
  <c r="AO1753" i="31" s="1"/>
  <c r="AN1746" i="31"/>
  <c r="AN1749" i="31" s="1"/>
  <c r="AN1753" i="31" s="1"/>
  <c r="AM1746" i="31"/>
  <c r="AM1749" i="31" s="1"/>
  <c r="AM1753" i="31" s="1"/>
  <c r="AL1746" i="31"/>
  <c r="AL1749" i="31" s="1"/>
  <c r="AL1753" i="31" s="1"/>
  <c r="AK1746" i="31"/>
  <c r="AK1749" i="31" s="1"/>
  <c r="AK1753" i="31" s="1"/>
  <c r="AJ1746" i="31"/>
  <c r="AJ1749" i="31" s="1"/>
  <c r="AJ1753" i="31" s="1"/>
  <c r="AI1746" i="31"/>
  <c r="AI1749" i="31" s="1"/>
  <c r="AI1753" i="31" s="1"/>
  <c r="AH1746" i="31"/>
  <c r="AH1749" i="31" s="1"/>
  <c r="AH1753" i="31" s="1"/>
  <c r="AG1746" i="31"/>
  <c r="AG1749" i="31" s="1"/>
  <c r="AG1753" i="31" s="1"/>
  <c r="AF1746" i="31"/>
  <c r="AF1749" i="31" s="1"/>
  <c r="AF1753" i="31" s="1"/>
  <c r="AE1746" i="31"/>
  <c r="AC1746" i="31"/>
  <c r="AC1749" i="31" s="1"/>
  <c r="AC1753" i="31" s="1"/>
  <c r="AB1746" i="31"/>
  <c r="AB1749" i="31" s="1"/>
  <c r="AB1753" i="31" s="1"/>
  <c r="Z1746" i="31"/>
  <c r="Z1749" i="31" s="1"/>
  <c r="Z1753" i="31" s="1"/>
  <c r="Y1746" i="31"/>
  <c r="Y1749" i="31" s="1"/>
  <c r="Y1753" i="31" s="1"/>
  <c r="X1746" i="31"/>
  <c r="X1749" i="31" s="1"/>
  <c r="X1753" i="31" s="1"/>
  <c r="W1746" i="31"/>
  <c r="W1749" i="31" s="1"/>
  <c r="W1753" i="31" s="1"/>
  <c r="V1746" i="31"/>
  <c r="V1749" i="31" s="1"/>
  <c r="V1753" i="31" s="1"/>
  <c r="U1746" i="31"/>
  <c r="U1749" i="31" s="1"/>
  <c r="U1753" i="31" s="1"/>
  <c r="T1746" i="31"/>
  <c r="T1749" i="31" s="1"/>
  <c r="T1753" i="31" s="1"/>
  <c r="S1746" i="31"/>
  <c r="S1749" i="31" s="1"/>
  <c r="S1753" i="31" s="1"/>
  <c r="R1746" i="31"/>
  <c r="P1746" i="31"/>
  <c r="P1749" i="31" s="1"/>
  <c r="P1753" i="31" s="1"/>
  <c r="O1746" i="31"/>
  <c r="O1749" i="31" s="1"/>
  <c r="O1753" i="31" s="1"/>
  <c r="N1746" i="31"/>
  <c r="N1749" i="31" s="1"/>
  <c r="N1753" i="31" s="1"/>
  <c r="M1746" i="31"/>
  <c r="M1749" i="31" s="1"/>
  <c r="M1753" i="31" s="1"/>
  <c r="L1746" i="31"/>
  <c r="L1749" i="31" s="1"/>
  <c r="L1753" i="31" s="1"/>
  <c r="K1746" i="31"/>
  <c r="K1749" i="31" s="1"/>
  <c r="K1753" i="31" s="1"/>
  <c r="J1746" i="31"/>
  <c r="J1749" i="31" s="1"/>
  <c r="J1753" i="31" s="1"/>
  <c r="I1746" i="31"/>
  <c r="I1749" i="31" s="1"/>
  <c r="I1753" i="31" s="1"/>
  <c r="H1746" i="31"/>
  <c r="H1749" i="31" s="1"/>
  <c r="H1753" i="31" s="1"/>
  <c r="G1746" i="31"/>
  <c r="G1749" i="31" s="1"/>
  <c r="G1753" i="31" s="1"/>
  <c r="F1746" i="31"/>
  <c r="F1749" i="31" s="1"/>
  <c r="F1753" i="31" s="1"/>
  <c r="E1746" i="31"/>
  <c r="BD1725" i="31"/>
  <c r="AQ1725" i="31"/>
  <c r="AD1725" i="31"/>
  <c r="Q1725" i="31"/>
  <c r="BD1724" i="31"/>
  <c r="AQ1724" i="31"/>
  <c r="AD1724" i="31"/>
  <c r="Q1724" i="31"/>
  <c r="BE1721" i="31"/>
  <c r="BC1720" i="31"/>
  <c r="BC1723" i="31" s="1"/>
  <c r="BC1727" i="31" s="1"/>
  <c r="BB1720" i="31"/>
  <c r="BB1723" i="31" s="1"/>
  <c r="BB1727" i="31" s="1"/>
  <c r="BA1720" i="31"/>
  <c r="BA1723" i="31" s="1"/>
  <c r="BA1727" i="31" s="1"/>
  <c r="AZ1720" i="31"/>
  <c r="AZ1723" i="31" s="1"/>
  <c r="AZ1727" i="31" s="1"/>
  <c r="AY1720" i="31"/>
  <c r="AY1723" i="31" s="1"/>
  <c r="AY1727" i="31" s="1"/>
  <c r="AX1720" i="31"/>
  <c r="AX1723" i="31" s="1"/>
  <c r="AX1727" i="31" s="1"/>
  <c r="AW1720" i="31"/>
  <c r="AW1723" i="31" s="1"/>
  <c r="AW1727" i="31" s="1"/>
  <c r="AV1720" i="31"/>
  <c r="AV1723" i="31" s="1"/>
  <c r="AV1727" i="31" s="1"/>
  <c r="AU1720" i="31"/>
  <c r="AU1723" i="31" s="1"/>
  <c r="AU1727" i="31" s="1"/>
  <c r="AT1720" i="31"/>
  <c r="AT1723" i="31" s="1"/>
  <c r="AT1727" i="31" s="1"/>
  <c r="AS1720" i="31"/>
  <c r="AS1723" i="31" s="1"/>
  <c r="AS1727" i="31" s="1"/>
  <c r="AR1720" i="31"/>
  <c r="AP1720" i="31"/>
  <c r="AP1723" i="31" s="1"/>
  <c r="AP1727" i="31" s="1"/>
  <c r="AO1720" i="31"/>
  <c r="AO1723" i="31" s="1"/>
  <c r="AO1727" i="31" s="1"/>
  <c r="AN1720" i="31"/>
  <c r="AN1723" i="31" s="1"/>
  <c r="AN1727" i="31" s="1"/>
  <c r="AM1720" i="31"/>
  <c r="AM1723" i="31" s="1"/>
  <c r="AM1727" i="31" s="1"/>
  <c r="AL1720" i="31"/>
  <c r="AL1723" i="31" s="1"/>
  <c r="AL1727" i="31" s="1"/>
  <c r="AK1720" i="31"/>
  <c r="AK1723" i="31" s="1"/>
  <c r="AK1727" i="31" s="1"/>
  <c r="AJ1720" i="31"/>
  <c r="AJ1723" i="31" s="1"/>
  <c r="AJ1727" i="31" s="1"/>
  <c r="AI1720" i="31"/>
  <c r="AI1723" i="31" s="1"/>
  <c r="AI1727" i="31" s="1"/>
  <c r="AH1720" i="31"/>
  <c r="AH1723" i="31" s="1"/>
  <c r="AH1727" i="31" s="1"/>
  <c r="AG1720" i="31"/>
  <c r="AG1723" i="31" s="1"/>
  <c r="AG1727" i="31" s="1"/>
  <c r="AF1720" i="31"/>
  <c r="AF1723" i="31" s="1"/>
  <c r="AF1727" i="31" s="1"/>
  <c r="AE1720" i="31"/>
  <c r="AC1720" i="31"/>
  <c r="AC1723" i="31" s="1"/>
  <c r="AC1727" i="31" s="1"/>
  <c r="AB1720" i="31"/>
  <c r="AB1723" i="31" s="1"/>
  <c r="AB1727" i="31" s="1"/>
  <c r="AA1720" i="31"/>
  <c r="AA1723" i="31" s="1"/>
  <c r="AA1727" i="31" s="1"/>
  <c r="Z1720" i="31"/>
  <c r="Z1723" i="31" s="1"/>
  <c r="Z1727" i="31" s="1"/>
  <c r="Y1720" i="31"/>
  <c r="Y1723" i="31" s="1"/>
  <c r="Y1727" i="31" s="1"/>
  <c r="X1720" i="31"/>
  <c r="X1723" i="31" s="1"/>
  <c r="X1727" i="31" s="1"/>
  <c r="W1720" i="31"/>
  <c r="W1723" i="31" s="1"/>
  <c r="W1727" i="31" s="1"/>
  <c r="V1720" i="31"/>
  <c r="V1723" i="31" s="1"/>
  <c r="V1727" i="31" s="1"/>
  <c r="U1720" i="31"/>
  <c r="U1723" i="31" s="1"/>
  <c r="U1727" i="31" s="1"/>
  <c r="T1720" i="31"/>
  <c r="T1723" i="31" s="1"/>
  <c r="T1727" i="31" s="1"/>
  <c r="S1720" i="31"/>
  <c r="S1723" i="31" s="1"/>
  <c r="S1727" i="31" s="1"/>
  <c r="R1720" i="31"/>
  <c r="P1720" i="31"/>
  <c r="P1723" i="31" s="1"/>
  <c r="P1727" i="31" s="1"/>
  <c r="O1720" i="31"/>
  <c r="O1723" i="31" s="1"/>
  <c r="O1727" i="31" s="1"/>
  <c r="N1720" i="31"/>
  <c r="N1723" i="31" s="1"/>
  <c r="N1727" i="31" s="1"/>
  <c r="M1720" i="31"/>
  <c r="M1723" i="31" s="1"/>
  <c r="M1727" i="31" s="1"/>
  <c r="L1720" i="31"/>
  <c r="L1723" i="31" s="1"/>
  <c r="L1727" i="31" s="1"/>
  <c r="K1720" i="31"/>
  <c r="K1723" i="31" s="1"/>
  <c r="K1727" i="31" s="1"/>
  <c r="J1720" i="31"/>
  <c r="J1723" i="31" s="1"/>
  <c r="J1727" i="31" s="1"/>
  <c r="I1720" i="31"/>
  <c r="I1723" i="31" s="1"/>
  <c r="I1727" i="31" s="1"/>
  <c r="H1720" i="31"/>
  <c r="H1723" i="31" s="1"/>
  <c r="H1727" i="31" s="1"/>
  <c r="G1720" i="31"/>
  <c r="G1723" i="31" s="1"/>
  <c r="G1727" i="31" s="1"/>
  <c r="F1720" i="31"/>
  <c r="F1723" i="31" s="1"/>
  <c r="F1727" i="31" s="1"/>
  <c r="E1720" i="31"/>
  <c r="BC1719" i="31"/>
  <c r="BC1722" i="31" s="1"/>
  <c r="BC1726" i="31" s="1"/>
  <c r="BB1719" i="31"/>
  <c r="BB1722" i="31" s="1"/>
  <c r="BB1726" i="31" s="1"/>
  <c r="BA1719" i="31"/>
  <c r="BA1722" i="31" s="1"/>
  <c r="BA1726" i="31" s="1"/>
  <c r="AZ1719" i="31"/>
  <c r="AZ1722" i="31" s="1"/>
  <c r="AZ1726" i="31" s="1"/>
  <c r="AY1719" i="31"/>
  <c r="AY1722" i="31" s="1"/>
  <c r="AY1726" i="31" s="1"/>
  <c r="AX1719" i="31"/>
  <c r="AX1722" i="31" s="1"/>
  <c r="AX1726" i="31" s="1"/>
  <c r="AW1719" i="31"/>
  <c r="AW1722" i="31" s="1"/>
  <c r="AW1726" i="31" s="1"/>
  <c r="AV1719" i="31"/>
  <c r="AV1722" i="31" s="1"/>
  <c r="AV1726" i="31" s="1"/>
  <c r="AU1719" i="31"/>
  <c r="AU1722" i="31" s="1"/>
  <c r="AU1726" i="31" s="1"/>
  <c r="AT1719" i="31"/>
  <c r="AT1722" i="31" s="1"/>
  <c r="AT1726" i="31" s="1"/>
  <c r="AS1719" i="31"/>
  <c r="AS1722" i="31" s="1"/>
  <c r="AS1726" i="31" s="1"/>
  <c r="AR1719" i="31"/>
  <c r="AP1719" i="31"/>
  <c r="AP1722" i="31" s="1"/>
  <c r="AP1726" i="31" s="1"/>
  <c r="AO1719" i="31"/>
  <c r="AO1722" i="31" s="1"/>
  <c r="AO1726" i="31" s="1"/>
  <c r="AN1719" i="31"/>
  <c r="AN1722" i="31" s="1"/>
  <c r="AN1726" i="31" s="1"/>
  <c r="AM1719" i="31"/>
  <c r="AM1722" i="31" s="1"/>
  <c r="AM1726" i="31" s="1"/>
  <c r="AL1719" i="31"/>
  <c r="AL1722" i="31" s="1"/>
  <c r="AL1726" i="31" s="1"/>
  <c r="AK1719" i="31"/>
  <c r="AK1722" i="31" s="1"/>
  <c r="AK1726" i="31" s="1"/>
  <c r="AJ1719" i="31"/>
  <c r="AJ1722" i="31" s="1"/>
  <c r="AJ1726" i="31" s="1"/>
  <c r="AI1719" i="31"/>
  <c r="AI1722" i="31" s="1"/>
  <c r="AI1726" i="31" s="1"/>
  <c r="AH1719" i="31"/>
  <c r="AH1722" i="31" s="1"/>
  <c r="AH1726" i="31" s="1"/>
  <c r="AG1719" i="31"/>
  <c r="AG1722" i="31" s="1"/>
  <c r="AG1726" i="31" s="1"/>
  <c r="AF1719" i="31"/>
  <c r="AF1722" i="31" s="1"/>
  <c r="AF1726" i="31" s="1"/>
  <c r="AE1719" i="31"/>
  <c r="R1719" i="31"/>
  <c r="R1722" i="31" s="1"/>
  <c r="R1726" i="31" s="1"/>
  <c r="P1719" i="31"/>
  <c r="P1722" i="31" s="1"/>
  <c r="P1726" i="31" s="1"/>
  <c r="O1719" i="31"/>
  <c r="O1722" i="31" s="1"/>
  <c r="O1726" i="31" s="1"/>
  <c r="N1719" i="31"/>
  <c r="N1722" i="31" s="1"/>
  <c r="N1726" i="31" s="1"/>
  <c r="M1719" i="31"/>
  <c r="M1722" i="31" s="1"/>
  <c r="M1726" i="31" s="1"/>
  <c r="L1719" i="31"/>
  <c r="L1722" i="31" s="1"/>
  <c r="L1726" i="31" s="1"/>
  <c r="K1719" i="31"/>
  <c r="K1722" i="31" s="1"/>
  <c r="K1726" i="31" s="1"/>
  <c r="J1719" i="31"/>
  <c r="J1722" i="31" s="1"/>
  <c r="J1726" i="31" s="1"/>
  <c r="I1719" i="31"/>
  <c r="I1722" i="31" s="1"/>
  <c r="I1726" i="31" s="1"/>
  <c r="H1719" i="31"/>
  <c r="H1722" i="31" s="1"/>
  <c r="H1726" i="31" s="1"/>
  <c r="G1719" i="31"/>
  <c r="G1722" i="31" s="1"/>
  <c r="G1726" i="31" s="1"/>
  <c r="F1719" i="31"/>
  <c r="F1722" i="31" s="1"/>
  <c r="F1726" i="31" s="1"/>
  <c r="E1719" i="31"/>
  <c r="BD1698" i="31"/>
  <c r="AQ1698" i="31"/>
  <c r="AD1698" i="31"/>
  <c r="Q1698" i="31"/>
  <c r="BD1697" i="31"/>
  <c r="AQ1697" i="31"/>
  <c r="AD1697" i="31"/>
  <c r="Q1697" i="31"/>
  <c r="BE1694" i="31"/>
  <c r="BC1693" i="31"/>
  <c r="BC1696" i="31" s="1"/>
  <c r="BC1700" i="31" s="1"/>
  <c r="BB1693" i="31"/>
  <c r="BB1696" i="31" s="1"/>
  <c r="BB1700" i="31" s="1"/>
  <c r="BA1693" i="31"/>
  <c r="BA1696" i="31" s="1"/>
  <c r="BA1700" i="31" s="1"/>
  <c r="AZ1693" i="31"/>
  <c r="AZ1696" i="31" s="1"/>
  <c r="AZ1700" i="31" s="1"/>
  <c r="AY1693" i="31"/>
  <c r="AY1696" i="31" s="1"/>
  <c r="AY1700" i="31" s="1"/>
  <c r="AX1693" i="31"/>
  <c r="AX1696" i="31" s="1"/>
  <c r="AX1700" i="31" s="1"/>
  <c r="AW1693" i="31"/>
  <c r="AW1696" i="31" s="1"/>
  <c r="AW1700" i="31" s="1"/>
  <c r="AV1693" i="31"/>
  <c r="AV1696" i="31" s="1"/>
  <c r="AV1700" i="31" s="1"/>
  <c r="AU1693" i="31"/>
  <c r="AU1696" i="31" s="1"/>
  <c r="AU1700" i="31" s="1"/>
  <c r="AT1693" i="31"/>
  <c r="AT1696" i="31" s="1"/>
  <c r="AT1700" i="31" s="1"/>
  <c r="AS1693" i="31"/>
  <c r="AS1696" i="31" s="1"/>
  <c r="AS1700" i="31" s="1"/>
  <c r="AR1693" i="31"/>
  <c r="AR1696" i="31" s="1"/>
  <c r="AR1700" i="31" s="1"/>
  <c r="AP1693" i="31"/>
  <c r="AP1696" i="31" s="1"/>
  <c r="AP1700" i="31" s="1"/>
  <c r="AO1693" i="31"/>
  <c r="AO1696" i="31" s="1"/>
  <c r="AO1700" i="31" s="1"/>
  <c r="AN1693" i="31"/>
  <c r="AN1696" i="31" s="1"/>
  <c r="AN1700" i="31" s="1"/>
  <c r="AM1693" i="31"/>
  <c r="AM1696" i="31" s="1"/>
  <c r="AM1700" i="31" s="1"/>
  <c r="AL1693" i="31"/>
  <c r="AL1696" i="31" s="1"/>
  <c r="AL1700" i="31" s="1"/>
  <c r="AK1693" i="31"/>
  <c r="AK1696" i="31" s="1"/>
  <c r="AK1700" i="31" s="1"/>
  <c r="AJ1693" i="31"/>
  <c r="AJ1696" i="31" s="1"/>
  <c r="AJ1700" i="31" s="1"/>
  <c r="AI1693" i="31"/>
  <c r="AI1696" i="31" s="1"/>
  <c r="AI1700" i="31" s="1"/>
  <c r="AH1693" i="31"/>
  <c r="AH1696" i="31" s="1"/>
  <c r="AH1700" i="31" s="1"/>
  <c r="AG1693" i="31"/>
  <c r="AG1696" i="31" s="1"/>
  <c r="AG1700" i="31" s="1"/>
  <c r="AF1693" i="31"/>
  <c r="AF1696" i="31" s="1"/>
  <c r="AF1700" i="31" s="1"/>
  <c r="AE1693" i="31"/>
  <c r="AC1693" i="31"/>
  <c r="AC1696" i="31" s="1"/>
  <c r="AC1700" i="31" s="1"/>
  <c r="AB1693" i="31"/>
  <c r="AB1696" i="31" s="1"/>
  <c r="AB1700" i="31" s="1"/>
  <c r="AA1693" i="31"/>
  <c r="AA1696" i="31" s="1"/>
  <c r="AA1700" i="31" s="1"/>
  <c r="Z1693" i="31"/>
  <c r="Z1696" i="31" s="1"/>
  <c r="Z1700" i="31" s="1"/>
  <c r="Y1693" i="31"/>
  <c r="Y1696" i="31" s="1"/>
  <c r="Y1700" i="31" s="1"/>
  <c r="X1693" i="31"/>
  <c r="X1696" i="31" s="1"/>
  <c r="X1700" i="31" s="1"/>
  <c r="W1693" i="31"/>
  <c r="W1696" i="31" s="1"/>
  <c r="W1700" i="31" s="1"/>
  <c r="V1693" i="31"/>
  <c r="V1696" i="31" s="1"/>
  <c r="V1700" i="31" s="1"/>
  <c r="U1693" i="31"/>
  <c r="U1696" i="31" s="1"/>
  <c r="U1700" i="31" s="1"/>
  <c r="T1693" i="31"/>
  <c r="T1696" i="31" s="1"/>
  <c r="T1700" i="31" s="1"/>
  <c r="S1693" i="31"/>
  <c r="S1696" i="31" s="1"/>
  <c r="S1700" i="31" s="1"/>
  <c r="R1693" i="31"/>
  <c r="R1696" i="31" s="1"/>
  <c r="R1700" i="31" s="1"/>
  <c r="P1693" i="31"/>
  <c r="P1696" i="31" s="1"/>
  <c r="P1700" i="31" s="1"/>
  <c r="O1693" i="31"/>
  <c r="O1696" i="31" s="1"/>
  <c r="O1700" i="31" s="1"/>
  <c r="N1693" i="31"/>
  <c r="N1696" i="31" s="1"/>
  <c r="N1700" i="31" s="1"/>
  <c r="M1693" i="31"/>
  <c r="M1696" i="31" s="1"/>
  <c r="M1700" i="31" s="1"/>
  <c r="L1693" i="31"/>
  <c r="L1696" i="31" s="1"/>
  <c r="L1700" i="31" s="1"/>
  <c r="K1693" i="31"/>
  <c r="K1696" i="31" s="1"/>
  <c r="K1700" i="31" s="1"/>
  <c r="J1693" i="31"/>
  <c r="J1696" i="31" s="1"/>
  <c r="J1700" i="31" s="1"/>
  <c r="I1693" i="31"/>
  <c r="I1696" i="31" s="1"/>
  <c r="I1700" i="31" s="1"/>
  <c r="H1693" i="31"/>
  <c r="H1696" i="31" s="1"/>
  <c r="H1700" i="31" s="1"/>
  <c r="G1693" i="31"/>
  <c r="G1696" i="31" s="1"/>
  <c r="G1700" i="31" s="1"/>
  <c r="F1693" i="31"/>
  <c r="F1696" i="31" s="1"/>
  <c r="F1700" i="31" s="1"/>
  <c r="E1693" i="31"/>
  <c r="E1696" i="31" s="1"/>
  <c r="BC1692" i="31"/>
  <c r="BC1695" i="31" s="1"/>
  <c r="BC1699" i="31" s="1"/>
  <c r="BB1692" i="31"/>
  <c r="BB1695" i="31" s="1"/>
  <c r="BB1699" i="31" s="1"/>
  <c r="BA1692" i="31"/>
  <c r="BA1695" i="31" s="1"/>
  <c r="BA1699" i="31" s="1"/>
  <c r="AZ1692" i="31"/>
  <c r="AZ1695" i="31" s="1"/>
  <c r="AZ1699" i="31" s="1"/>
  <c r="AY1692" i="31"/>
  <c r="AY1695" i="31" s="1"/>
  <c r="AY1699" i="31" s="1"/>
  <c r="AX1692" i="31"/>
  <c r="AX1695" i="31" s="1"/>
  <c r="AX1699" i="31" s="1"/>
  <c r="AW1692" i="31"/>
  <c r="AW1695" i="31" s="1"/>
  <c r="AW1699" i="31" s="1"/>
  <c r="AV1692" i="31"/>
  <c r="AV1695" i="31" s="1"/>
  <c r="AV1699" i="31" s="1"/>
  <c r="AU1692" i="31"/>
  <c r="AU1695" i="31" s="1"/>
  <c r="AU1699" i="31" s="1"/>
  <c r="AT1692" i="31"/>
  <c r="AT1695" i="31" s="1"/>
  <c r="AT1699" i="31" s="1"/>
  <c r="AS1692" i="31"/>
  <c r="AS1695" i="31" s="1"/>
  <c r="AS1699" i="31" s="1"/>
  <c r="AR1692" i="31"/>
  <c r="AE1692" i="31"/>
  <c r="AC1692" i="31"/>
  <c r="AC1695" i="31" s="1"/>
  <c r="AC1699" i="31" s="1"/>
  <c r="AB1692" i="31"/>
  <c r="AB1695" i="31" s="1"/>
  <c r="AB1699" i="31" s="1"/>
  <c r="AA1692" i="31"/>
  <c r="AA1695" i="31" s="1"/>
  <c r="AA1699" i="31" s="1"/>
  <c r="Z1692" i="31"/>
  <c r="Z1695" i="31" s="1"/>
  <c r="Z1699" i="31" s="1"/>
  <c r="Y1692" i="31"/>
  <c r="Y1695" i="31" s="1"/>
  <c r="Y1699" i="31" s="1"/>
  <c r="X1692" i="31"/>
  <c r="X1695" i="31" s="1"/>
  <c r="X1699" i="31" s="1"/>
  <c r="W1692" i="31"/>
  <c r="W1695" i="31" s="1"/>
  <c r="W1699" i="31" s="1"/>
  <c r="V1692" i="31"/>
  <c r="V1695" i="31" s="1"/>
  <c r="V1699" i="31" s="1"/>
  <c r="U1692" i="31"/>
  <c r="U1695" i="31" s="1"/>
  <c r="U1699" i="31" s="1"/>
  <c r="T1692" i="31"/>
  <c r="T1695" i="31" s="1"/>
  <c r="T1699" i="31" s="1"/>
  <c r="S1692" i="31"/>
  <c r="S1695" i="31" s="1"/>
  <c r="S1699" i="31" s="1"/>
  <c r="R1692" i="31"/>
  <c r="R1695" i="31" s="1"/>
  <c r="P1692" i="31"/>
  <c r="P1695" i="31" s="1"/>
  <c r="P1699" i="31" s="1"/>
  <c r="O1692" i="31"/>
  <c r="O1695" i="31" s="1"/>
  <c r="O1699" i="31" s="1"/>
  <c r="N1692" i="31"/>
  <c r="N1695" i="31" s="1"/>
  <c r="N1699" i="31" s="1"/>
  <c r="M1692" i="31"/>
  <c r="M1695" i="31" s="1"/>
  <c r="M1699" i="31" s="1"/>
  <c r="L1692" i="31"/>
  <c r="L1695" i="31" s="1"/>
  <c r="L1699" i="31" s="1"/>
  <c r="K1692" i="31"/>
  <c r="K1695" i="31" s="1"/>
  <c r="K1699" i="31" s="1"/>
  <c r="J1692" i="31"/>
  <c r="J1695" i="31" s="1"/>
  <c r="J1699" i="31" s="1"/>
  <c r="I1692" i="31"/>
  <c r="I1695" i="31" s="1"/>
  <c r="I1699" i="31" s="1"/>
  <c r="H1692" i="31"/>
  <c r="H1695" i="31" s="1"/>
  <c r="H1699" i="31" s="1"/>
  <c r="G1692" i="31"/>
  <c r="G1695" i="31" s="1"/>
  <c r="G1699" i="31" s="1"/>
  <c r="F1692" i="31"/>
  <c r="F1695" i="31" s="1"/>
  <c r="F1699" i="31" s="1"/>
  <c r="E1692" i="31"/>
  <c r="BD1671" i="31"/>
  <c r="AQ1671" i="31"/>
  <c r="AD1671" i="31"/>
  <c r="Q1671" i="31"/>
  <c r="BD1670" i="31"/>
  <c r="AQ1670" i="31"/>
  <c r="AD1670" i="31"/>
  <c r="Q1670" i="31"/>
  <c r="BE1667" i="31"/>
  <c r="BC1666" i="31"/>
  <c r="BC1669" i="31" s="1"/>
  <c r="BC1673" i="31" s="1"/>
  <c r="BB1666" i="31"/>
  <c r="BB1669" i="31" s="1"/>
  <c r="BB1673" i="31" s="1"/>
  <c r="BA1666" i="31"/>
  <c r="BA1669" i="31" s="1"/>
  <c r="BA1673" i="31" s="1"/>
  <c r="AZ1666" i="31"/>
  <c r="AZ1669" i="31" s="1"/>
  <c r="AZ1673" i="31" s="1"/>
  <c r="AY1666" i="31"/>
  <c r="AY1669" i="31" s="1"/>
  <c r="AY1673" i="31" s="1"/>
  <c r="AX1666" i="31"/>
  <c r="AX1669" i="31" s="1"/>
  <c r="AX1673" i="31" s="1"/>
  <c r="AW1666" i="31"/>
  <c r="AW1669" i="31" s="1"/>
  <c r="AW1673" i="31" s="1"/>
  <c r="AV1666" i="31"/>
  <c r="AV1669" i="31" s="1"/>
  <c r="AV1673" i="31" s="1"/>
  <c r="AU1666" i="31"/>
  <c r="AU1669" i="31" s="1"/>
  <c r="AU1673" i="31" s="1"/>
  <c r="AT1666" i="31"/>
  <c r="AT1669" i="31" s="1"/>
  <c r="AT1673" i="31" s="1"/>
  <c r="AS1666" i="31"/>
  <c r="AS1669" i="31" s="1"/>
  <c r="AS1673" i="31" s="1"/>
  <c r="AR1666" i="31"/>
  <c r="AR1669" i="31" s="1"/>
  <c r="AR1673" i="31" s="1"/>
  <c r="AP1666" i="31"/>
  <c r="AP1669" i="31" s="1"/>
  <c r="AP1673" i="31" s="1"/>
  <c r="AO1666" i="31"/>
  <c r="AO1669" i="31" s="1"/>
  <c r="AO1673" i="31" s="1"/>
  <c r="AN1666" i="31"/>
  <c r="AN1669" i="31" s="1"/>
  <c r="AN1673" i="31" s="1"/>
  <c r="AM1666" i="31"/>
  <c r="AM1669" i="31" s="1"/>
  <c r="AM1673" i="31" s="1"/>
  <c r="AL1666" i="31"/>
  <c r="AL1669" i="31" s="1"/>
  <c r="AL1673" i="31" s="1"/>
  <c r="AK1666" i="31"/>
  <c r="AK1669" i="31" s="1"/>
  <c r="AK1673" i="31" s="1"/>
  <c r="AJ1666" i="31"/>
  <c r="AJ1669" i="31" s="1"/>
  <c r="AJ1673" i="31" s="1"/>
  <c r="AI1666" i="31"/>
  <c r="AI1669" i="31" s="1"/>
  <c r="AI1673" i="31" s="1"/>
  <c r="AH1666" i="31"/>
  <c r="AH1669" i="31" s="1"/>
  <c r="AH1673" i="31" s="1"/>
  <c r="AG1666" i="31"/>
  <c r="AG1669" i="31" s="1"/>
  <c r="AG1673" i="31" s="1"/>
  <c r="AF1666" i="31"/>
  <c r="AF1669" i="31" s="1"/>
  <c r="AF1673" i="31" s="1"/>
  <c r="AE1666" i="31"/>
  <c r="AC1666" i="31"/>
  <c r="AC1669" i="31" s="1"/>
  <c r="AC1673" i="31" s="1"/>
  <c r="AB1666" i="31"/>
  <c r="AB1669" i="31" s="1"/>
  <c r="AB1673" i="31" s="1"/>
  <c r="AA1666" i="31"/>
  <c r="AA1669" i="31" s="1"/>
  <c r="AA1673" i="31" s="1"/>
  <c r="Z1666" i="31"/>
  <c r="Z1669" i="31" s="1"/>
  <c r="Z1673" i="31" s="1"/>
  <c r="Y1666" i="31"/>
  <c r="Y1669" i="31" s="1"/>
  <c r="Y1673" i="31" s="1"/>
  <c r="X1666" i="31"/>
  <c r="X1669" i="31" s="1"/>
  <c r="X1673" i="31" s="1"/>
  <c r="W1666" i="31"/>
  <c r="W1669" i="31" s="1"/>
  <c r="W1673" i="31" s="1"/>
  <c r="V1666" i="31"/>
  <c r="V1669" i="31" s="1"/>
  <c r="V1673" i="31" s="1"/>
  <c r="U1666" i="31"/>
  <c r="U1669" i="31" s="1"/>
  <c r="U1673" i="31" s="1"/>
  <c r="T1666" i="31"/>
  <c r="T1669" i="31" s="1"/>
  <c r="T1673" i="31" s="1"/>
  <c r="S1666" i="31"/>
  <c r="S1669" i="31" s="1"/>
  <c r="S1673" i="31" s="1"/>
  <c r="R1666" i="31"/>
  <c r="P1666" i="31"/>
  <c r="P1669" i="31" s="1"/>
  <c r="P1673" i="31" s="1"/>
  <c r="O1666" i="31"/>
  <c r="O1669" i="31" s="1"/>
  <c r="O1673" i="31" s="1"/>
  <c r="N1666" i="31"/>
  <c r="N1669" i="31" s="1"/>
  <c r="N1673" i="31" s="1"/>
  <c r="M1666" i="31"/>
  <c r="M1669" i="31" s="1"/>
  <c r="M1673" i="31" s="1"/>
  <c r="L1666" i="31"/>
  <c r="L1669" i="31" s="1"/>
  <c r="L1673" i="31" s="1"/>
  <c r="K1666" i="31"/>
  <c r="K1669" i="31" s="1"/>
  <c r="K1673" i="31" s="1"/>
  <c r="J1666" i="31"/>
  <c r="J1669" i="31" s="1"/>
  <c r="J1673" i="31" s="1"/>
  <c r="I1666" i="31"/>
  <c r="I1669" i="31" s="1"/>
  <c r="I1673" i="31" s="1"/>
  <c r="H1666" i="31"/>
  <c r="H1669" i="31" s="1"/>
  <c r="H1673" i="31" s="1"/>
  <c r="G1666" i="31"/>
  <c r="G1669" i="31" s="1"/>
  <c r="G1673" i="31" s="1"/>
  <c r="F1666" i="31"/>
  <c r="F1669" i="31" s="1"/>
  <c r="F1673" i="31" s="1"/>
  <c r="E1666" i="31"/>
  <c r="E1669" i="31" s="1"/>
  <c r="E1673" i="31" s="1"/>
  <c r="BC1665" i="31"/>
  <c r="BC1668" i="31" s="1"/>
  <c r="BC1672" i="31" s="1"/>
  <c r="BB1665" i="31"/>
  <c r="BB1668" i="31" s="1"/>
  <c r="BB1672" i="31" s="1"/>
  <c r="BA1665" i="31"/>
  <c r="BA1668" i="31" s="1"/>
  <c r="BA1672" i="31" s="1"/>
  <c r="AZ1665" i="31"/>
  <c r="AZ1668" i="31" s="1"/>
  <c r="AZ1672" i="31" s="1"/>
  <c r="AY1665" i="31"/>
  <c r="AY1668" i="31" s="1"/>
  <c r="AY1672" i="31" s="1"/>
  <c r="AX1665" i="31"/>
  <c r="AX1668" i="31" s="1"/>
  <c r="AX1672" i="31" s="1"/>
  <c r="AW1665" i="31"/>
  <c r="AW1668" i="31" s="1"/>
  <c r="AW1672" i="31" s="1"/>
  <c r="AV1665" i="31"/>
  <c r="AV1668" i="31" s="1"/>
  <c r="AV1672" i="31" s="1"/>
  <c r="AU1665" i="31"/>
  <c r="AU1668" i="31" s="1"/>
  <c r="AU1672" i="31" s="1"/>
  <c r="AT1665" i="31"/>
  <c r="AT1668" i="31" s="1"/>
  <c r="AT1672" i="31" s="1"/>
  <c r="AS1665" i="31"/>
  <c r="AS1668" i="31" s="1"/>
  <c r="AS1672" i="31" s="1"/>
  <c r="AR1665" i="31"/>
  <c r="AP1665" i="31"/>
  <c r="AP1668" i="31" s="1"/>
  <c r="AP1672" i="31" s="1"/>
  <c r="AO1665" i="31"/>
  <c r="AO1668" i="31" s="1"/>
  <c r="AO1672" i="31" s="1"/>
  <c r="AN1665" i="31"/>
  <c r="AN1668" i="31" s="1"/>
  <c r="AN1672" i="31" s="1"/>
  <c r="AM1665" i="31"/>
  <c r="AM1668" i="31" s="1"/>
  <c r="AM1672" i="31" s="1"/>
  <c r="AL1665" i="31"/>
  <c r="AL1668" i="31" s="1"/>
  <c r="AL1672" i="31" s="1"/>
  <c r="AK1665" i="31"/>
  <c r="AK1668" i="31" s="1"/>
  <c r="AK1672" i="31" s="1"/>
  <c r="AJ1665" i="31"/>
  <c r="AJ1668" i="31" s="1"/>
  <c r="AJ1672" i="31" s="1"/>
  <c r="AI1665" i="31"/>
  <c r="AI1668" i="31" s="1"/>
  <c r="AI1672" i="31" s="1"/>
  <c r="AH1665" i="31"/>
  <c r="AH1668" i="31" s="1"/>
  <c r="AH1672" i="31" s="1"/>
  <c r="AG1665" i="31"/>
  <c r="AG1668" i="31" s="1"/>
  <c r="AG1672" i="31" s="1"/>
  <c r="AF1665" i="31"/>
  <c r="AF1668" i="31" s="1"/>
  <c r="AF1672" i="31" s="1"/>
  <c r="AE1665" i="31"/>
  <c r="AC1665" i="31"/>
  <c r="AC1668" i="31" s="1"/>
  <c r="AC1672" i="31" s="1"/>
  <c r="AB1665" i="31"/>
  <c r="AB1668" i="31" s="1"/>
  <c r="AB1672" i="31" s="1"/>
  <c r="AA1665" i="31"/>
  <c r="AA1668" i="31" s="1"/>
  <c r="AA1672" i="31" s="1"/>
  <c r="Z1665" i="31"/>
  <c r="Z1668" i="31" s="1"/>
  <c r="Z1672" i="31" s="1"/>
  <c r="Y1665" i="31"/>
  <c r="Y1668" i="31" s="1"/>
  <c r="Y1672" i="31" s="1"/>
  <c r="X1665" i="31"/>
  <c r="X1668" i="31" s="1"/>
  <c r="X1672" i="31" s="1"/>
  <c r="W1665" i="31"/>
  <c r="W1668" i="31" s="1"/>
  <c r="W1672" i="31" s="1"/>
  <c r="V1665" i="31"/>
  <c r="V1668" i="31" s="1"/>
  <c r="V1672" i="31" s="1"/>
  <c r="U1665" i="31"/>
  <c r="U1668" i="31" s="1"/>
  <c r="U1672" i="31" s="1"/>
  <c r="T1665" i="31"/>
  <c r="T1668" i="31" s="1"/>
  <c r="T1672" i="31" s="1"/>
  <c r="S1665" i="31"/>
  <c r="S1668" i="31" s="1"/>
  <c r="S1672" i="31" s="1"/>
  <c r="R1665" i="31"/>
  <c r="R1668" i="31" s="1"/>
  <c r="R1672" i="31" s="1"/>
  <c r="P1665" i="31"/>
  <c r="P1668" i="31" s="1"/>
  <c r="P1672" i="31" s="1"/>
  <c r="O1665" i="31"/>
  <c r="O1668" i="31" s="1"/>
  <c r="O1672" i="31" s="1"/>
  <c r="N1665" i="31"/>
  <c r="N1668" i="31" s="1"/>
  <c r="N1672" i="31" s="1"/>
  <c r="M1665" i="31"/>
  <c r="M1668" i="31" s="1"/>
  <c r="M1672" i="31" s="1"/>
  <c r="L1665" i="31"/>
  <c r="L1668" i="31" s="1"/>
  <c r="L1672" i="31" s="1"/>
  <c r="K1665" i="31"/>
  <c r="K1668" i="31" s="1"/>
  <c r="K1672" i="31" s="1"/>
  <c r="J1665" i="31"/>
  <c r="J1668" i="31" s="1"/>
  <c r="J1672" i="31" s="1"/>
  <c r="I1665" i="31"/>
  <c r="I1668" i="31" s="1"/>
  <c r="I1672" i="31" s="1"/>
  <c r="H1665" i="31"/>
  <c r="H1668" i="31" s="1"/>
  <c r="H1672" i="31" s="1"/>
  <c r="G1665" i="31"/>
  <c r="G1668" i="31" s="1"/>
  <c r="G1672" i="31" s="1"/>
  <c r="F1665" i="31"/>
  <c r="F1668" i="31" s="1"/>
  <c r="F1672" i="31" s="1"/>
  <c r="E1665" i="31"/>
  <c r="E1668" i="31" s="1"/>
  <c r="E1672" i="31" s="1"/>
  <c r="BD1644" i="31"/>
  <c r="AQ1644" i="31"/>
  <c r="AD1644" i="31"/>
  <c r="Q1644" i="31"/>
  <c r="BD1643" i="31"/>
  <c r="AQ1643" i="31"/>
  <c r="AD1643" i="31"/>
  <c r="Q1643" i="31"/>
  <c r="BE1640" i="31"/>
  <c r="BC1639" i="31"/>
  <c r="BC1642" i="31" s="1"/>
  <c r="BC1646" i="31" s="1"/>
  <c r="BB1639" i="31"/>
  <c r="BB1642" i="31" s="1"/>
  <c r="BB1646" i="31" s="1"/>
  <c r="BA1639" i="31"/>
  <c r="BA1642" i="31" s="1"/>
  <c r="BA1646" i="31" s="1"/>
  <c r="AZ1639" i="31"/>
  <c r="AZ1642" i="31" s="1"/>
  <c r="AZ1646" i="31" s="1"/>
  <c r="AY1639" i="31"/>
  <c r="AY1642" i="31" s="1"/>
  <c r="AY1646" i="31" s="1"/>
  <c r="AX1639" i="31"/>
  <c r="AX1642" i="31" s="1"/>
  <c r="AX1646" i="31" s="1"/>
  <c r="AW1639" i="31"/>
  <c r="AW1642" i="31" s="1"/>
  <c r="AW1646" i="31" s="1"/>
  <c r="AV1639" i="31"/>
  <c r="AV1642" i="31" s="1"/>
  <c r="AV1646" i="31" s="1"/>
  <c r="AU1639" i="31"/>
  <c r="AU1642" i="31" s="1"/>
  <c r="AU1646" i="31" s="1"/>
  <c r="AT1639" i="31"/>
  <c r="AT1642" i="31" s="1"/>
  <c r="AT1646" i="31" s="1"/>
  <c r="AS1639" i="31"/>
  <c r="AS1642" i="31" s="1"/>
  <c r="AS1646" i="31" s="1"/>
  <c r="AR1639" i="31"/>
  <c r="AR1642" i="31" s="1"/>
  <c r="AR1646" i="31" s="1"/>
  <c r="AP1639" i="31"/>
  <c r="AP1642" i="31" s="1"/>
  <c r="AP1646" i="31" s="1"/>
  <c r="AO1639" i="31"/>
  <c r="AO1642" i="31" s="1"/>
  <c r="AO1646" i="31" s="1"/>
  <c r="AN1639" i="31"/>
  <c r="AN1642" i="31" s="1"/>
  <c r="AN1646" i="31" s="1"/>
  <c r="AM1639" i="31"/>
  <c r="AM1642" i="31" s="1"/>
  <c r="AM1646" i="31" s="1"/>
  <c r="AL1639" i="31"/>
  <c r="AL1642" i="31" s="1"/>
  <c r="AL1646" i="31" s="1"/>
  <c r="AK1639" i="31"/>
  <c r="AK1642" i="31" s="1"/>
  <c r="AK1646" i="31" s="1"/>
  <c r="AJ1639" i="31"/>
  <c r="AJ1642" i="31" s="1"/>
  <c r="AJ1646" i="31" s="1"/>
  <c r="AI1639" i="31"/>
  <c r="AI1642" i="31" s="1"/>
  <c r="AI1646" i="31" s="1"/>
  <c r="AH1639" i="31"/>
  <c r="AH1642" i="31" s="1"/>
  <c r="AH1646" i="31" s="1"/>
  <c r="AG1639" i="31"/>
  <c r="AG1642" i="31" s="1"/>
  <c r="AG1646" i="31" s="1"/>
  <c r="AF1639" i="31"/>
  <c r="AF1642" i="31" s="1"/>
  <c r="AF1646" i="31" s="1"/>
  <c r="AE1639" i="31"/>
  <c r="AC1639" i="31"/>
  <c r="AC1642" i="31" s="1"/>
  <c r="AC1646" i="31" s="1"/>
  <c r="AB1639" i="31"/>
  <c r="AB1642" i="31" s="1"/>
  <c r="AB1646" i="31" s="1"/>
  <c r="AA1639" i="31"/>
  <c r="AA1642" i="31" s="1"/>
  <c r="AA1646" i="31" s="1"/>
  <c r="Z1639" i="31"/>
  <c r="Z1642" i="31" s="1"/>
  <c r="Z1646" i="31" s="1"/>
  <c r="Y1639" i="31"/>
  <c r="Y1642" i="31" s="1"/>
  <c r="Y1646" i="31" s="1"/>
  <c r="X1639" i="31"/>
  <c r="X1642" i="31" s="1"/>
  <c r="X1646" i="31" s="1"/>
  <c r="W1639" i="31"/>
  <c r="W1642" i="31" s="1"/>
  <c r="W1646" i="31" s="1"/>
  <c r="V1639" i="31"/>
  <c r="V1642" i="31" s="1"/>
  <c r="V1646" i="31" s="1"/>
  <c r="U1639" i="31"/>
  <c r="U1642" i="31" s="1"/>
  <c r="U1646" i="31" s="1"/>
  <c r="T1639" i="31"/>
  <c r="T1642" i="31" s="1"/>
  <c r="T1646" i="31" s="1"/>
  <c r="S1639" i="31"/>
  <c r="S1642" i="31" s="1"/>
  <c r="S1646" i="31" s="1"/>
  <c r="R1639" i="31"/>
  <c r="P1639" i="31"/>
  <c r="P1642" i="31" s="1"/>
  <c r="P1646" i="31" s="1"/>
  <c r="O1639" i="31"/>
  <c r="O1642" i="31" s="1"/>
  <c r="O1646" i="31" s="1"/>
  <c r="N1639" i="31"/>
  <c r="N1642" i="31" s="1"/>
  <c r="N1646" i="31" s="1"/>
  <c r="M1639" i="31"/>
  <c r="M1642" i="31" s="1"/>
  <c r="M1646" i="31" s="1"/>
  <c r="L1639" i="31"/>
  <c r="L1642" i="31" s="1"/>
  <c r="L1646" i="31" s="1"/>
  <c r="K1639" i="31"/>
  <c r="K1642" i="31" s="1"/>
  <c r="K1646" i="31" s="1"/>
  <c r="J1639" i="31"/>
  <c r="J1642" i="31" s="1"/>
  <c r="J1646" i="31" s="1"/>
  <c r="I1639" i="31"/>
  <c r="I1642" i="31" s="1"/>
  <c r="I1646" i="31" s="1"/>
  <c r="H1639" i="31"/>
  <c r="H1642" i="31" s="1"/>
  <c r="H1646" i="31" s="1"/>
  <c r="G1639" i="31"/>
  <c r="G1642" i="31" s="1"/>
  <c r="G1646" i="31" s="1"/>
  <c r="F1639" i="31"/>
  <c r="F1642" i="31" s="1"/>
  <c r="F1646" i="31" s="1"/>
  <c r="E1639" i="31"/>
  <c r="E1642" i="31" s="1"/>
  <c r="E1646" i="31" s="1"/>
  <c r="BC1638" i="31"/>
  <c r="BC1641" i="31" s="1"/>
  <c r="BC1645" i="31" s="1"/>
  <c r="BB1638" i="31"/>
  <c r="BB1641" i="31" s="1"/>
  <c r="BB1645" i="31" s="1"/>
  <c r="BA1638" i="31"/>
  <c r="BA1641" i="31" s="1"/>
  <c r="BA1645" i="31" s="1"/>
  <c r="AZ1638" i="31"/>
  <c r="AZ1641" i="31" s="1"/>
  <c r="AZ1645" i="31" s="1"/>
  <c r="AY1638" i="31"/>
  <c r="AY1641" i="31" s="1"/>
  <c r="AY1645" i="31" s="1"/>
  <c r="AX1638" i="31"/>
  <c r="AX1641" i="31" s="1"/>
  <c r="AX1645" i="31" s="1"/>
  <c r="AW1638" i="31"/>
  <c r="AW1641" i="31" s="1"/>
  <c r="AW1645" i="31" s="1"/>
  <c r="AV1638" i="31"/>
  <c r="AV1641" i="31" s="1"/>
  <c r="AV1645" i="31" s="1"/>
  <c r="AU1638" i="31"/>
  <c r="AU1641" i="31" s="1"/>
  <c r="AU1645" i="31" s="1"/>
  <c r="AT1638" i="31"/>
  <c r="AT1641" i="31" s="1"/>
  <c r="AT1645" i="31" s="1"/>
  <c r="AS1638" i="31"/>
  <c r="AS1641" i="31" s="1"/>
  <c r="AS1645" i="31" s="1"/>
  <c r="AR1638" i="31"/>
  <c r="AP1638" i="31"/>
  <c r="AP1641" i="31" s="1"/>
  <c r="AP1645" i="31" s="1"/>
  <c r="AO1638" i="31"/>
  <c r="AO1641" i="31" s="1"/>
  <c r="AO1645" i="31" s="1"/>
  <c r="AN1638" i="31"/>
  <c r="AN1641" i="31" s="1"/>
  <c r="AN1645" i="31" s="1"/>
  <c r="AM1638" i="31"/>
  <c r="AM1641" i="31" s="1"/>
  <c r="AM1645" i="31" s="1"/>
  <c r="AL1638" i="31"/>
  <c r="AL1641" i="31" s="1"/>
  <c r="AL1645" i="31" s="1"/>
  <c r="AK1638" i="31"/>
  <c r="AK1641" i="31" s="1"/>
  <c r="AK1645" i="31" s="1"/>
  <c r="AJ1638" i="31"/>
  <c r="AJ1641" i="31" s="1"/>
  <c r="AJ1645" i="31" s="1"/>
  <c r="AI1638" i="31"/>
  <c r="AI1641" i="31" s="1"/>
  <c r="AI1645" i="31" s="1"/>
  <c r="AH1638" i="31"/>
  <c r="AH1641" i="31" s="1"/>
  <c r="AH1645" i="31" s="1"/>
  <c r="AG1638" i="31"/>
  <c r="AG1641" i="31" s="1"/>
  <c r="AG1645" i="31" s="1"/>
  <c r="AF1638" i="31"/>
  <c r="AF1641" i="31" s="1"/>
  <c r="AF1645" i="31" s="1"/>
  <c r="AE1638" i="31"/>
  <c r="AC1638" i="31"/>
  <c r="AC1641" i="31" s="1"/>
  <c r="AC1645" i="31" s="1"/>
  <c r="AB1638" i="31"/>
  <c r="AB1641" i="31" s="1"/>
  <c r="AB1645" i="31" s="1"/>
  <c r="AA1638" i="31"/>
  <c r="AA1641" i="31" s="1"/>
  <c r="AA1645" i="31" s="1"/>
  <c r="Z1638" i="31"/>
  <c r="Z1641" i="31" s="1"/>
  <c r="Z1645" i="31" s="1"/>
  <c r="Y1638" i="31"/>
  <c r="Y1641" i="31" s="1"/>
  <c r="Y1645" i="31" s="1"/>
  <c r="X1638" i="31"/>
  <c r="X1641" i="31" s="1"/>
  <c r="X1645" i="31" s="1"/>
  <c r="W1638" i="31"/>
  <c r="W1641" i="31" s="1"/>
  <c r="W1645" i="31" s="1"/>
  <c r="V1638" i="31"/>
  <c r="V1641" i="31" s="1"/>
  <c r="V1645" i="31" s="1"/>
  <c r="U1638" i="31"/>
  <c r="U1641" i="31" s="1"/>
  <c r="U1645" i="31" s="1"/>
  <c r="T1638" i="31"/>
  <c r="T1641" i="31" s="1"/>
  <c r="T1645" i="31" s="1"/>
  <c r="S1638" i="31"/>
  <c r="S1641" i="31" s="1"/>
  <c r="S1645" i="31" s="1"/>
  <c r="R1638" i="31"/>
  <c r="R1641" i="31" s="1"/>
  <c r="P1638" i="31"/>
  <c r="P1641" i="31" s="1"/>
  <c r="P1645" i="31" s="1"/>
  <c r="O1638" i="31"/>
  <c r="O1641" i="31" s="1"/>
  <c r="O1645" i="31" s="1"/>
  <c r="N1638" i="31"/>
  <c r="N1641" i="31" s="1"/>
  <c r="N1645" i="31" s="1"/>
  <c r="M1638" i="31"/>
  <c r="M1641" i="31" s="1"/>
  <c r="M1645" i="31" s="1"/>
  <c r="L1638" i="31"/>
  <c r="L1641" i="31" s="1"/>
  <c r="L1645" i="31" s="1"/>
  <c r="K1638" i="31"/>
  <c r="K1641" i="31" s="1"/>
  <c r="K1645" i="31" s="1"/>
  <c r="J1638" i="31"/>
  <c r="J1641" i="31" s="1"/>
  <c r="J1645" i="31" s="1"/>
  <c r="I1638" i="31"/>
  <c r="I1641" i="31" s="1"/>
  <c r="I1645" i="31" s="1"/>
  <c r="H1638" i="31"/>
  <c r="H1641" i="31" s="1"/>
  <c r="H1645" i="31" s="1"/>
  <c r="G1638" i="31"/>
  <c r="G1641" i="31" s="1"/>
  <c r="G1645" i="31" s="1"/>
  <c r="F1638" i="31"/>
  <c r="F1641" i="31" s="1"/>
  <c r="F1645" i="31" s="1"/>
  <c r="E1638" i="31"/>
  <c r="BD1617" i="31"/>
  <c r="AQ1617" i="31"/>
  <c r="AD1617" i="31"/>
  <c r="Q1617" i="31"/>
  <c r="BD1616" i="31"/>
  <c r="AQ1616" i="31"/>
  <c r="AD1616" i="31"/>
  <c r="Q1616" i="31"/>
  <c r="BE1613" i="31"/>
  <c r="BC1612" i="31"/>
  <c r="BC1615" i="31" s="1"/>
  <c r="BC1619" i="31" s="1"/>
  <c r="BB1612" i="31"/>
  <c r="BB1615" i="31" s="1"/>
  <c r="BB1619" i="31" s="1"/>
  <c r="BA1612" i="31"/>
  <c r="BA1615" i="31" s="1"/>
  <c r="BA1619" i="31" s="1"/>
  <c r="AZ1612" i="31"/>
  <c r="AZ1615" i="31" s="1"/>
  <c r="AZ1619" i="31" s="1"/>
  <c r="AY1612" i="31"/>
  <c r="AY1615" i="31" s="1"/>
  <c r="AY1619" i="31" s="1"/>
  <c r="AX1612" i="31"/>
  <c r="AX1615" i="31" s="1"/>
  <c r="AX1619" i="31" s="1"/>
  <c r="AW1612" i="31"/>
  <c r="AW1615" i="31" s="1"/>
  <c r="AW1619" i="31" s="1"/>
  <c r="AV1612" i="31"/>
  <c r="AV1615" i="31" s="1"/>
  <c r="AV1619" i="31" s="1"/>
  <c r="AU1612" i="31"/>
  <c r="AU1615" i="31" s="1"/>
  <c r="AU1619" i="31" s="1"/>
  <c r="AT1612" i="31"/>
  <c r="AT1615" i="31" s="1"/>
  <c r="AT1619" i="31" s="1"/>
  <c r="AS1612" i="31"/>
  <c r="AS1615" i="31" s="1"/>
  <c r="AS1619" i="31" s="1"/>
  <c r="AR1612" i="31"/>
  <c r="AR1615" i="31" s="1"/>
  <c r="AR1619" i="31" s="1"/>
  <c r="AP1612" i="31"/>
  <c r="AP1615" i="31" s="1"/>
  <c r="AP1619" i="31" s="1"/>
  <c r="AO1612" i="31"/>
  <c r="AO1615" i="31" s="1"/>
  <c r="AO1619" i="31" s="1"/>
  <c r="AN1612" i="31"/>
  <c r="AN1615" i="31" s="1"/>
  <c r="AN1619" i="31" s="1"/>
  <c r="AM1612" i="31"/>
  <c r="AM1615" i="31" s="1"/>
  <c r="AM1619" i="31" s="1"/>
  <c r="AL1612" i="31"/>
  <c r="AL1615" i="31" s="1"/>
  <c r="AL1619" i="31" s="1"/>
  <c r="AK1612" i="31"/>
  <c r="AK1615" i="31" s="1"/>
  <c r="AK1619" i="31" s="1"/>
  <c r="AJ1612" i="31"/>
  <c r="AJ1615" i="31" s="1"/>
  <c r="AJ1619" i="31" s="1"/>
  <c r="AI1612" i="31"/>
  <c r="AI1615" i="31" s="1"/>
  <c r="AI1619" i="31" s="1"/>
  <c r="AH1612" i="31"/>
  <c r="AH1615" i="31" s="1"/>
  <c r="AH1619" i="31" s="1"/>
  <c r="AG1612" i="31"/>
  <c r="AG1615" i="31" s="1"/>
  <c r="AG1619" i="31" s="1"/>
  <c r="AF1612" i="31"/>
  <c r="AF1615" i="31" s="1"/>
  <c r="AF1619" i="31" s="1"/>
  <c r="AE1612" i="31"/>
  <c r="AC1612" i="31"/>
  <c r="AC1615" i="31" s="1"/>
  <c r="AC1619" i="31" s="1"/>
  <c r="AB1612" i="31"/>
  <c r="AB1615" i="31" s="1"/>
  <c r="AB1619" i="31" s="1"/>
  <c r="AA1612" i="31"/>
  <c r="AA1615" i="31" s="1"/>
  <c r="AA1619" i="31" s="1"/>
  <c r="Z1612" i="31"/>
  <c r="Z1615" i="31" s="1"/>
  <c r="Z1619" i="31" s="1"/>
  <c r="Y1612" i="31"/>
  <c r="Y1615" i="31" s="1"/>
  <c r="Y1619" i="31" s="1"/>
  <c r="X1612" i="31"/>
  <c r="X1615" i="31" s="1"/>
  <c r="X1619" i="31" s="1"/>
  <c r="W1612" i="31"/>
  <c r="W1615" i="31" s="1"/>
  <c r="W1619" i="31" s="1"/>
  <c r="V1612" i="31"/>
  <c r="V1615" i="31" s="1"/>
  <c r="V1619" i="31" s="1"/>
  <c r="U1612" i="31"/>
  <c r="U1615" i="31" s="1"/>
  <c r="U1619" i="31" s="1"/>
  <c r="T1612" i="31"/>
  <c r="T1615" i="31" s="1"/>
  <c r="T1619" i="31" s="1"/>
  <c r="S1612" i="31"/>
  <c r="S1615" i="31" s="1"/>
  <c r="S1619" i="31" s="1"/>
  <c r="R1612" i="31"/>
  <c r="P1612" i="31"/>
  <c r="P1615" i="31" s="1"/>
  <c r="P1619" i="31" s="1"/>
  <c r="O1612" i="31"/>
  <c r="O1615" i="31" s="1"/>
  <c r="O1619" i="31" s="1"/>
  <c r="N1612" i="31"/>
  <c r="N1615" i="31" s="1"/>
  <c r="N1619" i="31" s="1"/>
  <c r="M1612" i="31"/>
  <c r="M1615" i="31" s="1"/>
  <c r="M1619" i="31" s="1"/>
  <c r="L1612" i="31"/>
  <c r="L1615" i="31" s="1"/>
  <c r="L1619" i="31" s="1"/>
  <c r="K1612" i="31"/>
  <c r="K1615" i="31" s="1"/>
  <c r="K1619" i="31" s="1"/>
  <c r="J1612" i="31"/>
  <c r="J1615" i="31" s="1"/>
  <c r="J1619" i="31" s="1"/>
  <c r="I1612" i="31"/>
  <c r="I1615" i="31" s="1"/>
  <c r="I1619" i="31" s="1"/>
  <c r="H1612" i="31"/>
  <c r="H1615" i="31" s="1"/>
  <c r="H1619" i="31" s="1"/>
  <c r="G1612" i="31"/>
  <c r="G1615" i="31" s="1"/>
  <c r="G1619" i="31" s="1"/>
  <c r="F1612" i="31"/>
  <c r="F1615" i="31" s="1"/>
  <c r="F1619" i="31" s="1"/>
  <c r="E1612" i="31"/>
  <c r="E1615" i="31" s="1"/>
  <c r="E1619" i="31" s="1"/>
  <c r="AX1611" i="31"/>
  <c r="AX1614" i="31" s="1"/>
  <c r="AX1618" i="31" s="1"/>
  <c r="AW1611" i="31"/>
  <c r="AW1614" i="31" s="1"/>
  <c r="AW1618" i="31" s="1"/>
  <c r="AV1611" i="31"/>
  <c r="AV1614" i="31" s="1"/>
  <c r="AV1618" i="31" s="1"/>
  <c r="AU1611" i="31"/>
  <c r="AU1614" i="31" s="1"/>
  <c r="AU1618" i="31" s="1"/>
  <c r="AT1611" i="31"/>
  <c r="AT1614" i="31" s="1"/>
  <c r="AT1618" i="31" s="1"/>
  <c r="AS1611" i="31"/>
  <c r="AS1614" i="31" s="1"/>
  <c r="AS1618" i="31" s="1"/>
  <c r="AR1611" i="31"/>
  <c r="P1611" i="31"/>
  <c r="P1614" i="31" s="1"/>
  <c r="P1618" i="31" s="1"/>
  <c r="K1611" i="31"/>
  <c r="K1614" i="31" s="1"/>
  <c r="K1618" i="31" s="1"/>
  <c r="J1611" i="31"/>
  <c r="J1614" i="31" s="1"/>
  <c r="J1618" i="31" s="1"/>
  <c r="I1611" i="31"/>
  <c r="I1614" i="31" s="1"/>
  <c r="I1618" i="31" s="1"/>
  <c r="H1611" i="31"/>
  <c r="H1614" i="31" s="1"/>
  <c r="H1618" i="31" s="1"/>
  <c r="G1611" i="31"/>
  <c r="G1614" i="31" s="1"/>
  <c r="G1618" i="31" s="1"/>
  <c r="F1611" i="31"/>
  <c r="F1614" i="31" s="1"/>
  <c r="F1618" i="31" s="1"/>
  <c r="E1611" i="31"/>
  <c r="E1614" i="31" s="1"/>
  <c r="E1618" i="31" s="1"/>
  <c r="BD1589" i="31"/>
  <c r="AQ1589" i="31"/>
  <c r="AD1589" i="31"/>
  <c r="Q1589" i="31"/>
  <c r="BD1588" i="31"/>
  <c r="AQ1588" i="31"/>
  <c r="AD1588" i="31"/>
  <c r="Q1588" i="31"/>
  <c r="BE1585" i="31"/>
  <c r="BC1584" i="31"/>
  <c r="BC1587" i="31" s="1"/>
  <c r="BC1591" i="31" s="1"/>
  <c r="BB1584" i="31"/>
  <c r="BB1587" i="31" s="1"/>
  <c r="BB1591" i="31" s="1"/>
  <c r="BA1584" i="31"/>
  <c r="BA1587" i="31" s="1"/>
  <c r="BA1591" i="31" s="1"/>
  <c r="AZ1584" i="31"/>
  <c r="AZ1587" i="31" s="1"/>
  <c r="AZ1591" i="31" s="1"/>
  <c r="AY1584" i="31"/>
  <c r="AY1587" i="31" s="1"/>
  <c r="AY1591" i="31" s="1"/>
  <c r="AX1584" i="31"/>
  <c r="AX1587" i="31" s="1"/>
  <c r="AX1591" i="31" s="1"/>
  <c r="AW1584" i="31"/>
  <c r="AW1587" i="31" s="1"/>
  <c r="AW1591" i="31" s="1"/>
  <c r="AV1584" i="31"/>
  <c r="AV1587" i="31" s="1"/>
  <c r="AV1591" i="31" s="1"/>
  <c r="AU1584" i="31"/>
  <c r="AU1587" i="31" s="1"/>
  <c r="AU1591" i="31" s="1"/>
  <c r="AT1584" i="31"/>
  <c r="AT1587" i="31" s="1"/>
  <c r="AT1591" i="31" s="1"/>
  <c r="AS1584" i="31"/>
  <c r="AS1587" i="31" s="1"/>
  <c r="AS1591" i="31" s="1"/>
  <c r="AR1584" i="31"/>
  <c r="AR1587" i="31" s="1"/>
  <c r="AR1591" i="31" s="1"/>
  <c r="AP1584" i="31"/>
  <c r="AP1587" i="31" s="1"/>
  <c r="AP1591" i="31" s="1"/>
  <c r="AO1584" i="31"/>
  <c r="AO1587" i="31" s="1"/>
  <c r="AO1591" i="31" s="1"/>
  <c r="AN1584" i="31"/>
  <c r="AN1587" i="31" s="1"/>
  <c r="AN1591" i="31" s="1"/>
  <c r="AM1584" i="31"/>
  <c r="AM1587" i="31" s="1"/>
  <c r="AM1591" i="31" s="1"/>
  <c r="AL1584" i="31"/>
  <c r="AL1587" i="31" s="1"/>
  <c r="AL1591" i="31" s="1"/>
  <c r="AK1584" i="31"/>
  <c r="AK1587" i="31" s="1"/>
  <c r="AK1591" i="31" s="1"/>
  <c r="AJ1584" i="31"/>
  <c r="AJ1587" i="31" s="1"/>
  <c r="AJ1591" i="31" s="1"/>
  <c r="AI1584" i="31"/>
  <c r="AI1587" i="31" s="1"/>
  <c r="AI1591" i="31" s="1"/>
  <c r="AH1584" i="31"/>
  <c r="AH1587" i="31" s="1"/>
  <c r="AH1591" i="31" s="1"/>
  <c r="AG1584" i="31"/>
  <c r="AG1587" i="31" s="1"/>
  <c r="AG1591" i="31" s="1"/>
  <c r="AF1584" i="31"/>
  <c r="AF1587" i="31" s="1"/>
  <c r="AF1591" i="31" s="1"/>
  <c r="AE1584" i="31"/>
  <c r="AC1584" i="31"/>
  <c r="AC1587" i="31" s="1"/>
  <c r="AC1591" i="31" s="1"/>
  <c r="AB1584" i="31"/>
  <c r="AB1587" i="31" s="1"/>
  <c r="AB1591" i="31" s="1"/>
  <c r="AA1584" i="31"/>
  <c r="AA1587" i="31" s="1"/>
  <c r="AA1591" i="31" s="1"/>
  <c r="Z1584" i="31"/>
  <c r="Z1587" i="31" s="1"/>
  <c r="Z1591" i="31" s="1"/>
  <c r="Y1584" i="31"/>
  <c r="Y1587" i="31" s="1"/>
  <c r="Y1591" i="31" s="1"/>
  <c r="X1584" i="31"/>
  <c r="X1587" i="31" s="1"/>
  <c r="X1591" i="31" s="1"/>
  <c r="W1584" i="31"/>
  <c r="W1587" i="31" s="1"/>
  <c r="W1591" i="31" s="1"/>
  <c r="V1584" i="31"/>
  <c r="V1587" i="31" s="1"/>
  <c r="V1591" i="31" s="1"/>
  <c r="U1584" i="31"/>
  <c r="U1587" i="31" s="1"/>
  <c r="U1591" i="31" s="1"/>
  <c r="T1584" i="31"/>
  <c r="T1587" i="31" s="1"/>
  <c r="T1591" i="31" s="1"/>
  <c r="S1584" i="31"/>
  <c r="S1587" i="31" s="1"/>
  <c r="S1591" i="31" s="1"/>
  <c r="R1584" i="31"/>
  <c r="P1584" i="31"/>
  <c r="P1587" i="31" s="1"/>
  <c r="P1591" i="31" s="1"/>
  <c r="O1584" i="31"/>
  <c r="O1587" i="31" s="1"/>
  <c r="O1591" i="31" s="1"/>
  <c r="N1584" i="31"/>
  <c r="N1587" i="31" s="1"/>
  <c r="N1591" i="31" s="1"/>
  <c r="M1584" i="31"/>
  <c r="M1587" i="31" s="1"/>
  <c r="M1591" i="31" s="1"/>
  <c r="L1584" i="31"/>
  <c r="L1587" i="31" s="1"/>
  <c r="L1591" i="31" s="1"/>
  <c r="K1584" i="31"/>
  <c r="K1587" i="31" s="1"/>
  <c r="K1591" i="31" s="1"/>
  <c r="J1584" i="31"/>
  <c r="J1587" i="31" s="1"/>
  <c r="J1591" i="31" s="1"/>
  <c r="I1584" i="31"/>
  <c r="I1587" i="31" s="1"/>
  <c r="I1591" i="31" s="1"/>
  <c r="H1584" i="31"/>
  <c r="H1587" i="31" s="1"/>
  <c r="H1591" i="31" s="1"/>
  <c r="G1584" i="31"/>
  <c r="G1587" i="31" s="1"/>
  <c r="G1591" i="31" s="1"/>
  <c r="F1584" i="31"/>
  <c r="F1587" i="31" s="1"/>
  <c r="F1591" i="31" s="1"/>
  <c r="E1584" i="31"/>
  <c r="BC1583" i="31"/>
  <c r="BC1586" i="31" s="1"/>
  <c r="BC1590" i="31" s="1"/>
  <c r="BB1583" i="31"/>
  <c r="BB1586" i="31" s="1"/>
  <c r="BB1590" i="31" s="1"/>
  <c r="BA1583" i="31"/>
  <c r="BA1586" i="31" s="1"/>
  <c r="BA1590" i="31" s="1"/>
  <c r="AZ1583" i="31"/>
  <c r="AZ1586" i="31" s="1"/>
  <c r="AZ1590" i="31" s="1"/>
  <c r="AY1583" i="31"/>
  <c r="AY1586" i="31" s="1"/>
  <c r="AY1590" i="31" s="1"/>
  <c r="AX1583" i="31"/>
  <c r="AX1586" i="31" s="1"/>
  <c r="AX1590" i="31" s="1"/>
  <c r="AW1583" i="31"/>
  <c r="AW1586" i="31" s="1"/>
  <c r="AW1590" i="31" s="1"/>
  <c r="AV1583" i="31"/>
  <c r="AV1586" i="31" s="1"/>
  <c r="AV1590" i="31" s="1"/>
  <c r="AU1583" i="31"/>
  <c r="AU1586" i="31" s="1"/>
  <c r="AU1590" i="31" s="1"/>
  <c r="AT1583" i="31"/>
  <c r="AT1586" i="31" s="1"/>
  <c r="AT1590" i="31" s="1"/>
  <c r="AS1583" i="31"/>
  <c r="AS1586" i="31" s="1"/>
  <c r="AS1590" i="31" s="1"/>
  <c r="AR1583" i="31"/>
  <c r="AP1583" i="31"/>
  <c r="AP1586" i="31" s="1"/>
  <c r="AP1590" i="31" s="1"/>
  <c r="AO1583" i="31"/>
  <c r="AO1586" i="31" s="1"/>
  <c r="AO1590" i="31" s="1"/>
  <c r="AN1583" i="31"/>
  <c r="AN1586" i="31" s="1"/>
  <c r="AN1590" i="31" s="1"/>
  <c r="AM1583" i="31"/>
  <c r="AM1586" i="31" s="1"/>
  <c r="AM1590" i="31" s="1"/>
  <c r="AL1583" i="31"/>
  <c r="AL1586" i="31" s="1"/>
  <c r="AL1590" i="31" s="1"/>
  <c r="AK1583" i="31"/>
  <c r="AK1586" i="31" s="1"/>
  <c r="AK1590" i="31" s="1"/>
  <c r="AJ1583" i="31"/>
  <c r="AJ1586" i="31" s="1"/>
  <c r="AJ1590" i="31" s="1"/>
  <c r="AI1583" i="31"/>
  <c r="AI1586" i="31" s="1"/>
  <c r="AI1590" i="31" s="1"/>
  <c r="AH1583" i="31"/>
  <c r="AH1586" i="31" s="1"/>
  <c r="AH1590" i="31" s="1"/>
  <c r="AG1583" i="31"/>
  <c r="AG1586" i="31" s="1"/>
  <c r="AG1590" i="31" s="1"/>
  <c r="AF1583" i="31"/>
  <c r="AF1586" i="31" s="1"/>
  <c r="AF1590" i="31" s="1"/>
  <c r="AE1583" i="31"/>
  <c r="AC1583" i="31"/>
  <c r="AC1586" i="31" s="1"/>
  <c r="AC1590" i="31" s="1"/>
  <c r="AB1583" i="31"/>
  <c r="AB1586" i="31" s="1"/>
  <c r="AB1590" i="31" s="1"/>
  <c r="AA1583" i="31"/>
  <c r="AA1586" i="31" s="1"/>
  <c r="AA1590" i="31" s="1"/>
  <c r="Z1583" i="31"/>
  <c r="Z1586" i="31" s="1"/>
  <c r="Z1590" i="31" s="1"/>
  <c r="Y1583" i="31"/>
  <c r="Y1586" i="31" s="1"/>
  <c r="Y1590" i="31" s="1"/>
  <c r="X1583" i="31"/>
  <c r="X1586" i="31" s="1"/>
  <c r="X1590" i="31" s="1"/>
  <c r="W1583" i="31"/>
  <c r="W1586" i="31" s="1"/>
  <c r="W1590" i="31" s="1"/>
  <c r="V1583" i="31"/>
  <c r="V1586" i="31" s="1"/>
  <c r="V1590" i="31" s="1"/>
  <c r="U1583" i="31"/>
  <c r="U1586" i="31" s="1"/>
  <c r="U1590" i="31" s="1"/>
  <c r="T1583" i="31"/>
  <c r="T1586" i="31" s="1"/>
  <c r="T1590" i="31" s="1"/>
  <c r="S1583" i="31"/>
  <c r="S1586" i="31" s="1"/>
  <c r="S1590" i="31" s="1"/>
  <c r="R1583" i="31"/>
  <c r="P1583" i="31"/>
  <c r="P1586" i="31" s="1"/>
  <c r="P1590" i="31" s="1"/>
  <c r="O1583" i="31"/>
  <c r="O1586" i="31" s="1"/>
  <c r="O1590" i="31" s="1"/>
  <c r="N1583" i="31"/>
  <c r="N1586" i="31" s="1"/>
  <c r="N1590" i="31" s="1"/>
  <c r="M1583" i="31"/>
  <c r="M1586" i="31" s="1"/>
  <c r="M1590" i="31" s="1"/>
  <c r="L1583" i="31"/>
  <c r="L1586" i="31" s="1"/>
  <c r="L1590" i="31" s="1"/>
  <c r="K1583" i="31"/>
  <c r="K1586" i="31" s="1"/>
  <c r="K1590" i="31" s="1"/>
  <c r="J1583" i="31"/>
  <c r="J1586" i="31" s="1"/>
  <c r="J1590" i="31" s="1"/>
  <c r="I1583" i="31"/>
  <c r="I1586" i="31" s="1"/>
  <c r="I1590" i="31" s="1"/>
  <c r="H1583" i="31"/>
  <c r="H1586" i="31" s="1"/>
  <c r="H1590" i="31" s="1"/>
  <c r="G1583" i="31"/>
  <c r="G1586" i="31" s="1"/>
  <c r="G1590" i="31" s="1"/>
  <c r="F1583" i="31"/>
  <c r="F1586" i="31" s="1"/>
  <c r="F1590" i="31" s="1"/>
  <c r="E1583" i="31"/>
  <c r="BD1562" i="31"/>
  <c r="AQ1562" i="31"/>
  <c r="AD1562" i="31"/>
  <c r="Q1562" i="31"/>
  <c r="BD1561" i="31"/>
  <c r="AQ1561" i="31"/>
  <c r="AD1561" i="31"/>
  <c r="Q1561" i="31"/>
  <c r="BE1558" i="31"/>
  <c r="BC1557" i="31"/>
  <c r="BC1560" i="31" s="1"/>
  <c r="BC1564" i="31" s="1"/>
  <c r="BB1557" i="31"/>
  <c r="BB1560" i="31" s="1"/>
  <c r="BB1564" i="31" s="1"/>
  <c r="BA1557" i="31"/>
  <c r="BA1560" i="31" s="1"/>
  <c r="BA1564" i="31" s="1"/>
  <c r="AZ1557" i="31"/>
  <c r="AZ1560" i="31" s="1"/>
  <c r="AZ1564" i="31" s="1"/>
  <c r="AY1557" i="31"/>
  <c r="AY1560" i="31" s="1"/>
  <c r="AY1564" i="31" s="1"/>
  <c r="AX1557" i="31"/>
  <c r="AX1560" i="31" s="1"/>
  <c r="AX1564" i="31" s="1"/>
  <c r="AW1557" i="31"/>
  <c r="AW1560" i="31" s="1"/>
  <c r="AW1564" i="31" s="1"/>
  <c r="AV1557" i="31"/>
  <c r="AV1560" i="31" s="1"/>
  <c r="AV1564" i="31" s="1"/>
  <c r="AU1557" i="31"/>
  <c r="AU1560" i="31" s="1"/>
  <c r="AU1564" i="31" s="1"/>
  <c r="AT1557" i="31"/>
  <c r="AT1560" i="31" s="1"/>
  <c r="AT1564" i="31" s="1"/>
  <c r="AS1557" i="31"/>
  <c r="AS1560" i="31" s="1"/>
  <c r="AS1564" i="31" s="1"/>
  <c r="AR1557" i="31"/>
  <c r="AR1560" i="31" s="1"/>
  <c r="AR1564" i="31" s="1"/>
  <c r="AP1557" i="31"/>
  <c r="AP1560" i="31" s="1"/>
  <c r="AP1564" i="31" s="1"/>
  <c r="AO1557" i="31"/>
  <c r="AO1560" i="31" s="1"/>
  <c r="AO1564" i="31" s="1"/>
  <c r="AN1557" i="31"/>
  <c r="AN1560" i="31" s="1"/>
  <c r="AN1564" i="31" s="1"/>
  <c r="AM1557" i="31"/>
  <c r="AM1560" i="31" s="1"/>
  <c r="AM1564" i="31" s="1"/>
  <c r="AL1557" i="31"/>
  <c r="AL1560" i="31" s="1"/>
  <c r="AL1564" i="31" s="1"/>
  <c r="AK1557" i="31"/>
  <c r="AK1560" i="31" s="1"/>
  <c r="AK1564" i="31" s="1"/>
  <c r="AJ1557" i="31"/>
  <c r="AJ1560" i="31" s="1"/>
  <c r="AJ1564" i="31" s="1"/>
  <c r="AI1557" i="31"/>
  <c r="AI1560" i="31" s="1"/>
  <c r="AI1564" i="31" s="1"/>
  <c r="AH1557" i="31"/>
  <c r="AH1560" i="31" s="1"/>
  <c r="AH1564" i="31" s="1"/>
  <c r="AG1557" i="31"/>
  <c r="AG1560" i="31" s="1"/>
  <c r="AG1564" i="31" s="1"/>
  <c r="AF1557" i="31"/>
  <c r="AF1560" i="31" s="1"/>
  <c r="AF1564" i="31" s="1"/>
  <c r="AE1557" i="31"/>
  <c r="AC1557" i="31"/>
  <c r="AC1560" i="31" s="1"/>
  <c r="AC1564" i="31" s="1"/>
  <c r="AB1557" i="31"/>
  <c r="AB1560" i="31" s="1"/>
  <c r="AB1564" i="31" s="1"/>
  <c r="AA1557" i="31"/>
  <c r="AA1560" i="31" s="1"/>
  <c r="AA1564" i="31" s="1"/>
  <c r="Z1557" i="31"/>
  <c r="Z1560" i="31" s="1"/>
  <c r="Z1564" i="31" s="1"/>
  <c r="Y1557" i="31"/>
  <c r="Y1560" i="31" s="1"/>
  <c r="Y1564" i="31" s="1"/>
  <c r="X1557" i="31"/>
  <c r="X1560" i="31" s="1"/>
  <c r="X1564" i="31" s="1"/>
  <c r="W1557" i="31"/>
  <c r="W1560" i="31" s="1"/>
  <c r="W1564" i="31" s="1"/>
  <c r="V1557" i="31"/>
  <c r="V1560" i="31" s="1"/>
  <c r="V1564" i="31" s="1"/>
  <c r="U1557" i="31"/>
  <c r="U1560" i="31" s="1"/>
  <c r="U1564" i="31" s="1"/>
  <c r="T1557" i="31"/>
  <c r="T1560" i="31" s="1"/>
  <c r="T1564" i="31" s="1"/>
  <c r="S1557" i="31"/>
  <c r="S1560" i="31" s="1"/>
  <c r="S1564" i="31" s="1"/>
  <c r="R1557" i="31"/>
  <c r="P1557" i="31"/>
  <c r="P1560" i="31" s="1"/>
  <c r="P1564" i="31" s="1"/>
  <c r="O1557" i="31"/>
  <c r="O1560" i="31" s="1"/>
  <c r="O1564" i="31" s="1"/>
  <c r="N1557" i="31"/>
  <c r="N1560" i="31" s="1"/>
  <c r="N1564" i="31" s="1"/>
  <c r="M1557" i="31"/>
  <c r="M1560" i="31" s="1"/>
  <c r="M1564" i="31" s="1"/>
  <c r="L1557" i="31"/>
  <c r="L1560" i="31" s="1"/>
  <c r="L1564" i="31" s="1"/>
  <c r="K1557" i="31"/>
  <c r="K1560" i="31" s="1"/>
  <c r="K1564" i="31" s="1"/>
  <c r="J1557" i="31"/>
  <c r="J1560" i="31" s="1"/>
  <c r="J1564" i="31" s="1"/>
  <c r="I1557" i="31"/>
  <c r="I1560" i="31" s="1"/>
  <c r="I1564" i="31" s="1"/>
  <c r="H1557" i="31"/>
  <c r="H1560" i="31" s="1"/>
  <c r="H1564" i="31" s="1"/>
  <c r="G1557" i="31"/>
  <c r="G1560" i="31" s="1"/>
  <c r="G1564" i="31" s="1"/>
  <c r="F1557" i="31"/>
  <c r="F1560" i="31" s="1"/>
  <c r="F1564" i="31" s="1"/>
  <c r="E1557" i="31"/>
  <c r="E1560" i="31" s="1"/>
  <c r="E1564" i="31" s="1"/>
  <c r="AS1556" i="31"/>
  <c r="AS1559" i="31" s="1"/>
  <c r="AS1563" i="31" s="1"/>
  <c r="AR1556" i="31"/>
  <c r="AP1556" i="31"/>
  <c r="AP1559" i="31" s="1"/>
  <c r="AP1563" i="31" s="1"/>
  <c r="AO1556" i="31"/>
  <c r="AO1559" i="31" s="1"/>
  <c r="AO1563" i="31" s="1"/>
  <c r="AN1556" i="31"/>
  <c r="AN1559" i="31" s="1"/>
  <c r="AN1563" i="31" s="1"/>
  <c r="AM1556" i="31"/>
  <c r="AM1559" i="31" s="1"/>
  <c r="AM1563" i="31" s="1"/>
  <c r="AL1556" i="31"/>
  <c r="AL1559" i="31" s="1"/>
  <c r="AL1563" i="31" s="1"/>
  <c r="AK1556" i="31"/>
  <c r="AK1559" i="31" s="1"/>
  <c r="AK1563" i="31" s="1"/>
  <c r="AJ1556" i="31"/>
  <c r="AJ1559" i="31" s="1"/>
  <c r="AJ1563" i="31" s="1"/>
  <c r="AI1556" i="31"/>
  <c r="AI1559" i="31" s="1"/>
  <c r="AI1563" i="31" s="1"/>
  <c r="AH1556" i="31"/>
  <c r="AH1559" i="31" s="1"/>
  <c r="AH1563" i="31" s="1"/>
  <c r="AG1556" i="31"/>
  <c r="AG1559" i="31" s="1"/>
  <c r="AG1563" i="31" s="1"/>
  <c r="AF1556" i="31"/>
  <c r="AF1559" i="31" s="1"/>
  <c r="AF1563" i="31" s="1"/>
  <c r="AE1556" i="31"/>
  <c r="AC1556" i="31"/>
  <c r="AC1559" i="31" s="1"/>
  <c r="AC1563" i="31" s="1"/>
  <c r="AB1556" i="31"/>
  <c r="AB1559" i="31" s="1"/>
  <c r="AB1563" i="31" s="1"/>
  <c r="AA1556" i="31"/>
  <c r="AA1559" i="31" s="1"/>
  <c r="AA1563" i="31" s="1"/>
  <c r="Z1556" i="31"/>
  <c r="Z1559" i="31" s="1"/>
  <c r="Z1563" i="31" s="1"/>
  <c r="Y1556" i="31"/>
  <c r="Y1559" i="31" s="1"/>
  <c r="Y1563" i="31" s="1"/>
  <c r="X1556" i="31"/>
  <c r="X1559" i="31" s="1"/>
  <c r="X1563" i="31" s="1"/>
  <c r="W1556" i="31"/>
  <c r="W1559" i="31" s="1"/>
  <c r="W1563" i="31" s="1"/>
  <c r="V1556" i="31"/>
  <c r="V1559" i="31" s="1"/>
  <c r="V1563" i="31" s="1"/>
  <c r="U1556" i="31"/>
  <c r="U1559" i="31" s="1"/>
  <c r="U1563" i="31" s="1"/>
  <c r="T1556" i="31"/>
  <c r="T1559" i="31" s="1"/>
  <c r="T1563" i="31" s="1"/>
  <c r="S1556" i="31"/>
  <c r="S1559" i="31" s="1"/>
  <c r="S1563" i="31" s="1"/>
  <c r="R1556" i="31"/>
  <c r="P1556" i="31"/>
  <c r="P1559" i="31" s="1"/>
  <c r="P1563" i="31" s="1"/>
  <c r="O1556" i="31"/>
  <c r="O1559" i="31" s="1"/>
  <c r="O1563" i="31" s="1"/>
  <c r="N1556" i="31"/>
  <c r="N1559" i="31" s="1"/>
  <c r="N1563" i="31" s="1"/>
  <c r="M1556" i="31"/>
  <c r="M1559" i="31" s="1"/>
  <c r="M1563" i="31" s="1"/>
  <c r="L1556" i="31"/>
  <c r="L1559" i="31" s="1"/>
  <c r="L1563" i="31" s="1"/>
  <c r="K1556" i="31"/>
  <c r="K1559" i="31" s="1"/>
  <c r="K1563" i="31" s="1"/>
  <c r="J1556" i="31"/>
  <c r="J1559" i="31" s="1"/>
  <c r="J1563" i="31" s="1"/>
  <c r="I1556" i="31"/>
  <c r="I1559" i="31" s="1"/>
  <c r="I1563" i="31" s="1"/>
  <c r="H1556" i="31"/>
  <c r="H1559" i="31" s="1"/>
  <c r="H1563" i="31" s="1"/>
  <c r="G1556" i="31"/>
  <c r="G1559" i="31" s="1"/>
  <c r="G1563" i="31" s="1"/>
  <c r="F1556" i="31"/>
  <c r="F1559" i="31" s="1"/>
  <c r="F1563" i="31" s="1"/>
  <c r="E1556" i="31"/>
  <c r="BD1535" i="31"/>
  <c r="AQ1535" i="31"/>
  <c r="AD1535" i="31"/>
  <c r="Q1535" i="31"/>
  <c r="BD1534" i="31"/>
  <c r="AQ1534" i="31"/>
  <c r="AD1534" i="31"/>
  <c r="Q1534" i="31"/>
  <c r="BE1531" i="31"/>
  <c r="BC1530" i="31"/>
  <c r="BC1533" i="31" s="1"/>
  <c r="BC1537" i="31" s="1"/>
  <c r="BB1530" i="31"/>
  <c r="BB1533" i="31" s="1"/>
  <c r="BB1537" i="31" s="1"/>
  <c r="BA1530" i="31"/>
  <c r="BA1533" i="31" s="1"/>
  <c r="BA1537" i="31" s="1"/>
  <c r="AZ1530" i="31"/>
  <c r="AZ1533" i="31" s="1"/>
  <c r="AZ1537" i="31" s="1"/>
  <c r="AY1530" i="31"/>
  <c r="AY1533" i="31" s="1"/>
  <c r="AY1537" i="31" s="1"/>
  <c r="AX1530" i="31"/>
  <c r="AX1533" i="31" s="1"/>
  <c r="AX1537" i="31" s="1"/>
  <c r="AW1530" i="31"/>
  <c r="AW1533" i="31" s="1"/>
  <c r="AW1537" i="31" s="1"/>
  <c r="AV1530" i="31"/>
  <c r="AV1533" i="31" s="1"/>
  <c r="AV1537" i="31" s="1"/>
  <c r="AU1530" i="31"/>
  <c r="AU1533" i="31" s="1"/>
  <c r="AU1537" i="31" s="1"/>
  <c r="AT1530" i="31"/>
  <c r="AT1533" i="31" s="1"/>
  <c r="AT1537" i="31" s="1"/>
  <c r="AS1530" i="31"/>
  <c r="AS1533" i="31" s="1"/>
  <c r="AS1537" i="31" s="1"/>
  <c r="AR1530" i="31"/>
  <c r="AP1530" i="31"/>
  <c r="AP1533" i="31" s="1"/>
  <c r="AP1537" i="31" s="1"/>
  <c r="AO1530" i="31"/>
  <c r="AO1533" i="31" s="1"/>
  <c r="AO1537" i="31" s="1"/>
  <c r="AN1530" i="31"/>
  <c r="AN1533" i="31" s="1"/>
  <c r="AN1537" i="31" s="1"/>
  <c r="AM1530" i="31"/>
  <c r="AM1533" i="31" s="1"/>
  <c r="AM1537" i="31" s="1"/>
  <c r="AL1530" i="31"/>
  <c r="AL1533" i="31" s="1"/>
  <c r="AL1537" i="31" s="1"/>
  <c r="AK1530" i="31"/>
  <c r="AK1533" i="31" s="1"/>
  <c r="AK1537" i="31" s="1"/>
  <c r="AJ1530" i="31"/>
  <c r="AJ1533" i="31" s="1"/>
  <c r="AJ1537" i="31" s="1"/>
  <c r="AI1530" i="31"/>
  <c r="AI1533" i="31" s="1"/>
  <c r="AI1537" i="31" s="1"/>
  <c r="AH1530" i="31"/>
  <c r="AH1533" i="31" s="1"/>
  <c r="AH1537" i="31" s="1"/>
  <c r="AG1530" i="31"/>
  <c r="AG1533" i="31" s="1"/>
  <c r="AG1537" i="31" s="1"/>
  <c r="AF1530" i="31"/>
  <c r="AF1533" i="31" s="1"/>
  <c r="AF1537" i="31" s="1"/>
  <c r="AE1530" i="31"/>
  <c r="AC1530" i="31"/>
  <c r="AC1533" i="31" s="1"/>
  <c r="AC1537" i="31" s="1"/>
  <c r="AB1530" i="31"/>
  <c r="AB1533" i="31" s="1"/>
  <c r="AB1537" i="31" s="1"/>
  <c r="AA1530" i="31"/>
  <c r="AA1533" i="31" s="1"/>
  <c r="AA1537" i="31" s="1"/>
  <c r="Z1530" i="31"/>
  <c r="Z1533" i="31" s="1"/>
  <c r="Z1537" i="31" s="1"/>
  <c r="Y1530" i="31"/>
  <c r="Y1533" i="31" s="1"/>
  <c r="Y1537" i="31" s="1"/>
  <c r="X1530" i="31"/>
  <c r="X1533" i="31" s="1"/>
  <c r="X1537" i="31" s="1"/>
  <c r="W1530" i="31"/>
  <c r="W1533" i="31" s="1"/>
  <c r="W1537" i="31" s="1"/>
  <c r="V1530" i="31"/>
  <c r="V1533" i="31" s="1"/>
  <c r="V1537" i="31" s="1"/>
  <c r="U1530" i="31"/>
  <c r="U1533" i="31" s="1"/>
  <c r="U1537" i="31" s="1"/>
  <c r="T1530" i="31"/>
  <c r="T1533" i="31" s="1"/>
  <c r="T1537" i="31" s="1"/>
  <c r="S1530" i="31"/>
  <c r="S1533" i="31" s="1"/>
  <c r="S1537" i="31" s="1"/>
  <c r="R1530" i="31"/>
  <c r="P1530" i="31"/>
  <c r="P1533" i="31" s="1"/>
  <c r="P1537" i="31" s="1"/>
  <c r="O1530" i="31"/>
  <c r="O1533" i="31" s="1"/>
  <c r="O1537" i="31" s="1"/>
  <c r="N1530" i="31"/>
  <c r="N1533" i="31" s="1"/>
  <c r="N1537" i="31" s="1"/>
  <c r="M1530" i="31"/>
  <c r="M1533" i="31" s="1"/>
  <c r="M1537" i="31" s="1"/>
  <c r="L1530" i="31"/>
  <c r="L1533" i="31" s="1"/>
  <c r="L1537" i="31" s="1"/>
  <c r="K1530" i="31"/>
  <c r="K1533" i="31" s="1"/>
  <c r="K1537" i="31" s="1"/>
  <c r="J1530" i="31"/>
  <c r="J1533" i="31" s="1"/>
  <c r="J1537" i="31" s="1"/>
  <c r="I1530" i="31"/>
  <c r="I1533" i="31" s="1"/>
  <c r="I1537" i="31" s="1"/>
  <c r="H1530" i="31"/>
  <c r="H1533" i="31" s="1"/>
  <c r="H1537" i="31" s="1"/>
  <c r="G1530" i="31"/>
  <c r="G1533" i="31" s="1"/>
  <c r="G1537" i="31" s="1"/>
  <c r="F1530" i="31"/>
  <c r="F1533" i="31" s="1"/>
  <c r="F1537" i="31" s="1"/>
  <c r="E1530" i="31"/>
  <c r="AU1529" i="31"/>
  <c r="AU1532" i="31" s="1"/>
  <c r="AU1536" i="31" s="1"/>
  <c r="AT1529" i="31"/>
  <c r="AT1532" i="31" s="1"/>
  <c r="AT1536" i="31" s="1"/>
  <c r="AS1529" i="31"/>
  <c r="AS1532" i="31" s="1"/>
  <c r="AS1536" i="31" s="1"/>
  <c r="AR1529" i="31"/>
  <c r="AP1529" i="31"/>
  <c r="AP1532" i="31" s="1"/>
  <c r="AP1536" i="31" s="1"/>
  <c r="AO1529" i="31"/>
  <c r="AO1532" i="31" s="1"/>
  <c r="AO1536" i="31" s="1"/>
  <c r="AN1529" i="31"/>
  <c r="AN1532" i="31" s="1"/>
  <c r="AN1536" i="31" s="1"/>
  <c r="AM1529" i="31"/>
  <c r="AM1532" i="31" s="1"/>
  <c r="AM1536" i="31" s="1"/>
  <c r="AL1529" i="31"/>
  <c r="AL1532" i="31" s="1"/>
  <c r="AL1536" i="31" s="1"/>
  <c r="AK1529" i="31"/>
  <c r="AK1532" i="31" s="1"/>
  <c r="AK1536" i="31" s="1"/>
  <c r="AJ1529" i="31"/>
  <c r="AJ1532" i="31" s="1"/>
  <c r="AJ1536" i="31" s="1"/>
  <c r="AI1529" i="31"/>
  <c r="AI1532" i="31" s="1"/>
  <c r="AI1536" i="31" s="1"/>
  <c r="AH1529" i="31"/>
  <c r="AH1532" i="31" s="1"/>
  <c r="AH1536" i="31" s="1"/>
  <c r="AG1529" i="31"/>
  <c r="AG1532" i="31" s="1"/>
  <c r="AG1536" i="31" s="1"/>
  <c r="AF1529" i="31"/>
  <c r="AF1532" i="31" s="1"/>
  <c r="AF1536" i="31" s="1"/>
  <c r="AE1529" i="31"/>
  <c r="AC1529" i="31"/>
  <c r="AC1532" i="31" s="1"/>
  <c r="AC1536" i="31" s="1"/>
  <c r="AB1529" i="31"/>
  <c r="AB1532" i="31" s="1"/>
  <c r="AB1536" i="31" s="1"/>
  <c r="AA1529" i="31"/>
  <c r="AA1532" i="31" s="1"/>
  <c r="AA1536" i="31" s="1"/>
  <c r="Z1529" i="31"/>
  <c r="Z1532" i="31" s="1"/>
  <c r="Z1536" i="31" s="1"/>
  <c r="Y1529" i="31"/>
  <c r="Y1532" i="31" s="1"/>
  <c r="Y1536" i="31" s="1"/>
  <c r="X1529" i="31"/>
  <c r="X1532" i="31" s="1"/>
  <c r="X1536" i="31" s="1"/>
  <c r="W1529" i="31"/>
  <c r="W1532" i="31" s="1"/>
  <c r="W1536" i="31" s="1"/>
  <c r="V1529" i="31"/>
  <c r="V1532" i="31" s="1"/>
  <c r="V1536" i="31" s="1"/>
  <c r="U1529" i="31"/>
  <c r="U1532" i="31" s="1"/>
  <c r="U1536" i="31" s="1"/>
  <c r="T1529" i="31"/>
  <c r="T1532" i="31" s="1"/>
  <c r="T1536" i="31" s="1"/>
  <c r="S1529" i="31"/>
  <c r="S1532" i="31" s="1"/>
  <c r="S1536" i="31" s="1"/>
  <c r="R1529" i="31"/>
  <c r="R1532" i="31" s="1"/>
  <c r="P1529" i="31"/>
  <c r="P1532" i="31" s="1"/>
  <c r="P1536" i="31" s="1"/>
  <c r="O1529" i="31"/>
  <c r="O1532" i="31" s="1"/>
  <c r="O1536" i="31" s="1"/>
  <c r="N1529" i="31"/>
  <c r="N1532" i="31" s="1"/>
  <c r="N1536" i="31" s="1"/>
  <c r="M1529" i="31"/>
  <c r="M1532" i="31" s="1"/>
  <c r="M1536" i="31" s="1"/>
  <c r="L1529" i="31"/>
  <c r="L1532" i="31" s="1"/>
  <c r="L1536" i="31" s="1"/>
  <c r="K1529" i="31"/>
  <c r="K1532" i="31" s="1"/>
  <c r="K1536" i="31" s="1"/>
  <c r="J1529" i="31"/>
  <c r="J1532" i="31" s="1"/>
  <c r="J1536" i="31" s="1"/>
  <c r="I1529" i="31"/>
  <c r="I1532" i="31" s="1"/>
  <c r="I1536" i="31" s="1"/>
  <c r="H1529" i="31"/>
  <c r="H1532" i="31" s="1"/>
  <c r="H1536" i="31" s="1"/>
  <c r="G1529" i="31"/>
  <c r="G1532" i="31" s="1"/>
  <c r="G1536" i="31" s="1"/>
  <c r="F1529" i="31"/>
  <c r="F1532" i="31" s="1"/>
  <c r="F1536" i="31" s="1"/>
  <c r="E1529" i="31"/>
  <c r="BD1508" i="31"/>
  <c r="AQ1508" i="31"/>
  <c r="AD1508" i="31"/>
  <c r="Q1508" i="31"/>
  <c r="BD1507" i="31"/>
  <c r="AQ1507" i="31"/>
  <c r="AD1507" i="31"/>
  <c r="Q1507" i="31"/>
  <c r="BE1504" i="31"/>
  <c r="BC1503" i="31"/>
  <c r="BC1506" i="31" s="1"/>
  <c r="BC1510" i="31" s="1"/>
  <c r="BB1503" i="31"/>
  <c r="BB1506" i="31" s="1"/>
  <c r="BB1510" i="31" s="1"/>
  <c r="BA1503" i="31"/>
  <c r="BA1506" i="31" s="1"/>
  <c r="BA1510" i="31" s="1"/>
  <c r="AZ1503" i="31"/>
  <c r="AZ1506" i="31" s="1"/>
  <c r="AZ1510" i="31" s="1"/>
  <c r="AY1503" i="31"/>
  <c r="AY1506" i="31" s="1"/>
  <c r="AY1510" i="31" s="1"/>
  <c r="AX1503" i="31"/>
  <c r="AX1506" i="31" s="1"/>
  <c r="AX1510" i="31" s="1"/>
  <c r="AW1503" i="31"/>
  <c r="AW1506" i="31" s="1"/>
  <c r="AW1510" i="31" s="1"/>
  <c r="AV1503" i="31"/>
  <c r="AV1506" i="31" s="1"/>
  <c r="AV1510" i="31" s="1"/>
  <c r="AU1503" i="31"/>
  <c r="AU1506" i="31" s="1"/>
  <c r="AU1510" i="31" s="1"/>
  <c r="AT1503" i="31"/>
  <c r="AT1506" i="31" s="1"/>
  <c r="AT1510" i="31" s="1"/>
  <c r="AS1503" i="31"/>
  <c r="AS1506" i="31" s="1"/>
  <c r="AS1510" i="31" s="1"/>
  <c r="AR1503" i="31"/>
  <c r="AR1506" i="31" s="1"/>
  <c r="AR1510" i="31" s="1"/>
  <c r="AP1503" i="31"/>
  <c r="AP1506" i="31" s="1"/>
  <c r="AP1510" i="31" s="1"/>
  <c r="AO1503" i="31"/>
  <c r="AO1506" i="31" s="1"/>
  <c r="AO1510" i="31" s="1"/>
  <c r="AN1503" i="31"/>
  <c r="AN1506" i="31" s="1"/>
  <c r="AN1510" i="31" s="1"/>
  <c r="AM1503" i="31"/>
  <c r="AM1506" i="31" s="1"/>
  <c r="AM1510" i="31" s="1"/>
  <c r="AL1503" i="31"/>
  <c r="AL1506" i="31" s="1"/>
  <c r="AL1510" i="31" s="1"/>
  <c r="AK1503" i="31"/>
  <c r="AK1506" i="31" s="1"/>
  <c r="AK1510" i="31" s="1"/>
  <c r="AJ1503" i="31"/>
  <c r="AJ1506" i="31" s="1"/>
  <c r="AJ1510" i="31" s="1"/>
  <c r="AI1503" i="31"/>
  <c r="AI1506" i="31" s="1"/>
  <c r="AI1510" i="31" s="1"/>
  <c r="AH1503" i="31"/>
  <c r="AH1506" i="31" s="1"/>
  <c r="AH1510" i="31" s="1"/>
  <c r="AG1503" i="31"/>
  <c r="AG1506" i="31" s="1"/>
  <c r="AG1510" i="31" s="1"/>
  <c r="AF1503" i="31"/>
  <c r="AF1506" i="31" s="1"/>
  <c r="AF1510" i="31" s="1"/>
  <c r="AE1503" i="31"/>
  <c r="AC1503" i="31"/>
  <c r="AC1506" i="31" s="1"/>
  <c r="AC1510" i="31" s="1"/>
  <c r="AB1503" i="31"/>
  <c r="AB1506" i="31" s="1"/>
  <c r="AB1510" i="31" s="1"/>
  <c r="AA1503" i="31"/>
  <c r="AA1506" i="31" s="1"/>
  <c r="AA1510" i="31" s="1"/>
  <c r="Z1503" i="31"/>
  <c r="Z1506" i="31" s="1"/>
  <c r="Z1510" i="31" s="1"/>
  <c r="Y1503" i="31"/>
  <c r="Y1506" i="31" s="1"/>
  <c r="Y1510" i="31" s="1"/>
  <c r="X1503" i="31"/>
  <c r="X1506" i="31" s="1"/>
  <c r="X1510" i="31" s="1"/>
  <c r="W1503" i="31"/>
  <c r="W1506" i="31" s="1"/>
  <c r="W1510" i="31" s="1"/>
  <c r="V1503" i="31"/>
  <c r="V1506" i="31" s="1"/>
  <c r="V1510" i="31" s="1"/>
  <c r="U1503" i="31"/>
  <c r="U1506" i="31" s="1"/>
  <c r="U1510" i="31" s="1"/>
  <c r="T1503" i="31"/>
  <c r="T1506" i="31" s="1"/>
  <c r="T1510" i="31" s="1"/>
  <c r="S1503" i="31"/>
  <c r="S1506" i="31" s="1"/>
  <c r="S1510" i="31" s="1"/>
  <c r="R1503" i="31"/>
  <c r="P1503" i="31"/>
  <c r="P1506" i="31" s="1"/>
  <c r="P1510" i="31" s="1"/>
  <c r="O1503" i="31"/>
  <c r="O1506" i="31" s="1"/>
  <c r="O1510" i="31" s="1"/>
  <c r="N1503" i="31"/>
  <c r="N1506" i="31" s="1"/>
  <c r="N1510" i="31" s="1"/>
  <c r="M1503" i="31"/>
  <c r="M1506" i="31" s="1"/>
  <c r="M1510" i="31" s="1"/>
  <c r="L1503" i="31"/>
  <c r="L1506" i="31" s="1"/>
  <c r="L1510" i="31" s="1"/>
  <c r="K1503" i="31"/>
  <c r="K1506" i="31" s="1"/>
  <c r="K1510" i="31" s="1"/>
  <c r="J1503" i="31"/>
  <c r="J1506" i="31" s="1"/>
  <c r="J1510" i="31" s="1"/>
  <c r="I1503" i="31"/>
  <c r="I1506" i="31" s="1"/>
  <c r="I1510" i="31" s="1"/>
  <c r="H1503" i="31"/>
  <c r="H1506" i="31" s="1"/>
  <c r="H1510" i="31" s="1"/>
  <c r="G1503" i="31"/>
  <c r="G1506" i="31" s="1"/>
  <c r="G1510" i="31" s="1"/>
  <c r="F1503" i="31"/>
  <c r="F1506" i="31" s="1"/>
  <c r="F1510" i="31" s="1"/>
  <c r="E1503" i="31"/>
  <c r="E1506" i="31" s="1"/>
  <c r="E1510" i="31" s="1"/>
  <c r="BC1502" i="31"/>
  <c r="BC1505" i="31" s="1"/>
  <c r="BC1509" i="31" s="1"/>
  <c r="BB1502" i="31"/>
  <c r="BB1505" i="31" s="1"/>
  <c r="BB1509" i="31" s="1"/>
  <c r="BA1502" i="31"/>
  <c r="BA1505" i="31" s="1"/>
  <c r="BA1509" i="31" s="1"/>
  <c r="AZ1502" i="31"/>
  <c r="AZ1505" i="31" s="1"/>
  <c r="AZ1509" i="31" s="1"/>
  <c r="AY1502" i="31"/>
  <c r="AY1505" i="31" s="1"/>
  <c r="AY1509" i="31" s="1"/>
  <c r="AX1502" i="31"/>
  <c r="AX1505" i="31" s="1"/>
  <c r="AX1509" i="31" s="1"/>
  <c r="AW1502" i="31"/>
  <c r="AW1505" i="31" s="1"/>
  <c r="AW1509" i="31" s="1"/>
  <c r="AV1502" i="31"/>
  <c r="AV1505" i="31" s="1"/>
  <c r="AV1509" i="31" s="1"/>
  <c r="AU1502" i="31"/>
  <c r="AU1505" i="31" s="1"/>
  <c r="AU1509" i="31" s="1"/>
  <c r="AT1502" i="31"/>
  <c r="AT1505" i="31" s="1"/>
  <c r="AT1509" i="31" s="1"/>
  <c r="AS1502" i="31"/>
  <c r="AS1505" i="31" s="1"/>
  <c r="AS1509" i="31" s="1"/>
  <c r="AR1502" i="31"/>
  <c r="AP1502" i="31"/>
  <c r="AP1505" i="31" s="1"/>
  <c r="AP1509" i="31" s="1"/>
  <c r="AO1502" i="31"/>
  <c r="AO1505" i="31" s="1"/>
  <c r="AO1509" i="31" s="1"/>
  <c r="AG1502" i="31"/>
  <c r="AG1505" i="31" s="1"/>
  <c r="AG1509" i="31" s="1"/>
  <c r="AF1502" i="31"/>
  <c r="AF1505" i="31" s="1"/>
  <c r="AF1509" i="31" s="1"/>
  <c r="AE1502" i="31"/>
  <c r="AC1502" i="31"/>
  <c r="AC1505" i="31" s="1"/>
  <c r="AC1509" i="31" s="1"/>
  <c r="AB1502" i="31"/>
  <c r="AB1505" i="31" s="1"/>
  <c r="AB1509" i="31" s="1"/>
  <c r="AA1502" i="31"/>
  <c r="AA1505" i="31" s="1"/>
  <c r="AA1509" i="31" s="1"/>
  <c r="Z1502" i="31"/>
  <c r="Z1505" i="31" s="1"/>
  <c r="Z1509" i="31" s="1"/>
  <c r="Y1502" i="31"/>
  <c r="Y1505" i="31" s="1"/>
  <c r="Y1509" i="31" s="1"/>
  <c r="X1502" i="31"/>
  <c r="X1505" i="31" s="1"/>
  <c r="X1509" i="31" s="1"/>
  <c r="W1502" i="31"/>
  <c r="W1505" i="31" s="1"/>
  <c r="W1509" i="31" s="1"/>
  <c r="V1502" i="31"/>
  <c r="V1505" i="31" s="1"/>
  <c r="V1509" i="31" s="1"/>
  <c r="U1502" i="31"/>
  <c r="U1505" i="31" s="1"/>
  <c r="U1509" i="31" s="1"/>
  <c r="T1502" i="31"/>
  <c r="T1505" i="31" s="1"/>
  <c r="T1509" i="31" s="1"/>
  <c r="S1502" i="31"/>
  <c r="S1505" i="31" s="1"/>
  <c r="S1509" i="31" s="1"/>
  <c r="R1502" i="31"/>
  <c r="P1502" i="31"/>
  <c r="P1505" i="31" s="1"/>
  <c r="P1509" i="31" s="1"/>
  <c r="O1502" i="31"/>
  <c r="O1505" i="31" s="1"/>
  <c r="O1509" i="31" s="1"/>
  <c r="N1502" i="31"/>
  <c r="N1505" i="31" s="1"/>
  <c r="N1509" i="31" s="1"/>
  <c r="M1502" i="31"/>
  <c r="M1505" i="31" s="1"/>
  <c r="M1509" i="31" s="1"/>
  <c r="L1502" i="31"/>
  <c r="L1505" i="31" s="1"/>
  <c r="L1509" i="31" s="1"/>
  <c r="K1502" i="31"/>
  <c r="K1505" i="31" s="1"/>
  <c r="K1509" i="31" s="1"/>
  <c r="J1502" i="31"/>
  <c r="J1505" i="31" s="1"/>
  <c r="J1509" i="31" s="1"/>
  <c r="I1502" i="31"/>
  <c r="I1505" i="31" s="1"/>
  <c r="I1509" i="31" s="1"/>
  <c r="H1502" i="31"/>
  <c r="H1505" i="31" s="1"/>
  <c r="H1509" i="31" s="1"/>
  <c r="G1502" i="31"/>
  <c r="G1505" i="31" s="1"/>
  <c r="G1509" i="31" s="1"/>
  <c r="F1502" i="31"/>
  <c r="F1505" i="31" s="1"/>
  <c r="F1509" i="31" s="1"/>
  <c r="E1502" i="31"/>
  <c r="BD1481" i="31"/>
  <c r="AQ1481" i="31"/>
  <c r="AD1481" i="31"/>
  <c r="Q1481" i="31"/>
  <c r="BD1480" i="31"/>
  <c r="AQ1480" i="31"/>
  <c r="AD1480" i="31"/>
  <c r="Q1480" i="31"/>
  <c r="BE1477" i="31"/>
  <c r="BC1476" i="31"/>
  <c r="BC1479" i="31" s="1"/>
  <c r="BC1483" i="31" s="1"/>
  <c r="BB1476" i="31"/>
  <c r="BB1479" i="31" s="1"/>
  <c r="BB1483" i="31" s="1"/>
  <c r="BA1476" i="31"/>
  <c r="BA1479" i="31" s="1"/>
  <c r="BA1483" i="31" s="1"/>
  <c r="AZ1476" i="31"/>
  <c r="AZ1479" i="31" s="1"/>
  <c r="AZ1483" i="31" s="1"/>
  <c r="AY1476" i="31"/>
  <c r="AY1479" i="31" s="1"/>
  <c r="AY1483" i="31" s="1"/>
  <c r="AX1476" i="31"/>
  <c r="AX1479" i="31" s="1"/>
  <c r="AX1483" i="31" s="1"/>
  <c r="AW1476" i="31"/>
  <c r="AW1479" i="31" s="1"/>
  <c r="AW1483" i="31" s="1"/>
  <c r="AV1476" i="31"/>
  <c r="AV1479" i="31" s="1"/>
  <c r="AV1483" i="31" s="1"/>
  <c r="AU1476" i="31"/>
  <c r="AU1479" i="31" s="1"/>
  <c r="AU1483" i="31" s="1"/>
  <c r="AT1476" i="31"/>
  <c r="AT1479" i="31" s="1"/>
  <c r="AT1483" i="31" s="1"/>
  <c r="AS1476" i="31"/>
  <c r="AS1479" i="31" s="1"/>
  <c r="AS1483" i="31" s="1"/>
  <c r="AR1476" i="31"/>
  <c r="AR1479" i="31" s="1"/>
  <c r="AR1483" i="31" s="1"/>
  <c r="AP1476" i="31"/>
  <c r="AP1479" i="31" s="1"/>
  <c r="AP1483" i="31" s="1"/>
  <c r="AO1476" i="31"/>
  <c r="AO1479" i="31" s="1"/>
  <c r="AO1483" i="31" s="1"/>
  <c r="AN1476" i="31"/>
  <c r="AN1479" i="31" s="1"/>
  <c r="AN1483" i="31" s="1"/>
  <c r="AM1476" i="31"/>
  <c r="AM1479" i="31" s="1"/>
  <c r="AM1483" i="31" s="1"/>
  <c r="AL1476" i="31"/>
  <c r="AL1479" i="31" s="1"/>
  <c r="AL1483" i="31" s="1"/>
  <c r="AK1476" i="31"/>
  <c r="AK1479" i="31" s="1"/>
  <c r="AK1483" i="31" s="1"/>
  <c r="AJ1476" i="31"/>
  <c r="AJ1479" i="31" s="1"/>
  <c r="AJ1483" i="31" s="1"/>
  <c r="AI1476" i="31"/>
  <c r="AI1479" i="31" s="1"/>
  <c r="AI1483" i="31" s="1"/>
  <c r="AH1476" i="31"/>
  <c r="AH1479" i="31" s="1"/>
  <c r="AH1483" i="31" s="1"/>
  <c r="AG1476" i="31"/>
  <c r="AG1479" i="31" s="1"/>
  <c r="AG1483" i="31" s="1"/>
  <c r="AF1476" i="31"/>
  <c r="AF1479" i="31" s="1"/>
  <c r="AF1483" i="31" s="1"/>
  <c r="AE1476" i="31"/>
  <c r="AC1476" i="31"/>
  <c r="AC1479" i="31" s="1"/>
  <c r="AC1483" i="31" s="1"/>
  <c r="AB1476" i="31"/>
  <c r="AB1479" i="31" s="1"/>
  <c r="AB1483" i="31" s="1"/>
  <c r="AA1476" i="31"/>
  <c r="AA1479" i="31" s="1"/>
  <c r="AA1483" i="31" s="1"/>
  <c r="Z1476" i="31"/>
  <c r="Z1479" i="31" s="1"/>
  <c r="Z1483" i="31" s="1"/>
  <c r="Y1476" i="31"/>
  <c r="Y1479" i="31" s="1"/>
  <c r="Y1483" i="31" s="1"/>
  <c r="X1476" i="31"/>
  <c r="X1479" i="31" s="1"/>
  <c r="X1483" i="31" s="1"/>
  <c r="W1476" i="31"/>
  <c r="W1479" i="31" s="1"/>
  <c r="W1483" i="31" s="1"/>
  <c r="V1476" i="31"/>
  <c r="V1479" i="31" s="1"/>
  <c r="V1483" i="31" s="1"/>
  <c r="U1476" i="31"/>
  <c r="U1479" i="31" s="1"/>
  <c r="U1483" i="31" s="1"/>
  <c r="T1476" i="31"/>
  <c r="T1479" i="31" s="1"/>
  <c r="T1483" i="31" s="1"/>
  <c r="S1476" i="31"/>
  <c r="S1479" i="31" s="1"/>
  <c r="S1483" i="31" s="1"/>
  <c r="R1476" i="31"/>
  <c r="P1476" i="31"/>
  <c r="P1479" i="31" s="1"/>
  <c r="P1483" i="31" s="1"/>
  <c r="O1476" i="31"/>
  <c r="O1479" i="31" s="1"/>
  <c r="O1483" i="31" s="1"/>
  <c r="N1476" i="31"/>
  <c r="N1479" i="31" s="1"/>
  <c r="N1483" i="31" s="1"/>
  <c r="M1476" i="31"/>
  <c r="M1479" i="31" s="1"/>
  <c r="M1483" i="31" s="1"/>
  <c r="L1476" i="31"/>
  <c r="L1479" i="31" s="1"/>
  <c r="L1483" i="31" s="1"/>
  <c r="K1476" i="31"/>
  <c r="K1479" i="31" s="1"/>
  <c r="K1483" i="31" s="1"/>
  <c r="J1476" i="31"/>
  <c r="J1479" i="31" s="1"/>
  <c r="J1483" i="31" s="1"/>
  <c r="I1476" i="31"/>
  <c r="I1479" i="31" s="1"/>
  <c r="I1483" i="31" s="1"/>
  <c r="H1476" i="31"/>
  <c r="H1479" i="31" s="1"/>
  <c r="H1483" i="31" s="1"/>
  <c r="G1476" i="31"/>
  <c r="G1479" i="31" s="1"/>
  <c r="G1483" i="31" s="1"/>
  <c r="F1476" i="31"/>
  <c r="F1479" i="31" s="1"/>
  <c r="F1483" i="31" s="1"/>
  <c r="E1476" i="31"/>
  <c r="E1479" i="31" s="1"/>
  <c r="E1483" i="31" s="1"/>
  <c r="BC1475" i="31"/>
  <c r="BC1478" i="31" s="1"/>
  <c r="BC1482" i="31" s="1"/>
  <c r="AH1475" i="31"/>
  <c r="AH1478" i="31" s="1"/>
  <c r="AH1482" i="31" s="1"/>
  <c r="AG1475" i="31"/>
  <c r="AG1478" i="31" s="1"/>
  <c r="AG1482" i="31" s="1"/>
  <c r="AF1475" i="31"/>
  <c r="AF1478" i="31" s="1"/>
  <c r="AF1482" i="31" s="1"/>
  <c r="AE1475" i="31"/>
  <c r="AC1475" i="31"/>
  <c r="AC1478" i="31" s="1"/>
  <c r="AC1482" i="31" s="1"/>
  <c r="AB1475" i="31"/>
  <c r="AB1478" i="31" s="1"/>
  <c r="AB1482" i="31" s="1"/>
  <c r="AA1475" i="31"/>
  <c r="AA1478" i="31" s="1"/>
  <c r="AA1482" i="31" s="1"/>
  <c r="Z1475" i="31"/>
  <c r="Z1478" i="31" s="1"/>
  <c r="Z1482" i="31" s="1"/>
  <c r="Y1475" i="31"/>
  <c r="Y1478" i="31" s="1"/>
  <c r="Y1482" i="31" s="1"/>
  <c r="X1475" i="31"/>
  <c r="X1478" i="31" s="1"/>
  <c r="X1482" i="31" s="1"/>
  <c r="W1475" i="31"/>
  <c r="W1478" i="31" s="1"/>
  <c r="W1482" i="31" s="1"/>
  <c r="V1475" i="31"/>
  <c r="V1478" i="31" s="1"/>
  <c r="V1482" i="31" s="1"/>
  <c r="U1475" i="31"/>
  <c r="U1478" i="31" s="1"/>
  <c r="U1482" i="31" s="1"/>
  <c r="T1475" i="31"/>
  <c r="T1478" i="31" s="1"/>
  <c r="T1482" i="31" s="1"/>
  <c r="S1475" i="31"/>
  <c r="S1478" i="31" s="1"/>
  <c r="S1482" i="31" s="1"/>
  <c r="R1475" i="31"/>
  <c r="R1478" i="31" s="1"/>
  <c r="R1482" i="31" s="1"/>
  <c r="P1475" i="31"/>
  <c r="P1478" i="31" s="1"/>
  <c r="P1482" i="31" s="1"/>
  <c r="O1475" i="31"/>
  <c r="O1478" i="31" s="1"/>
  <c r="O1482" i="31" s="1"/>
  <c r="N1475" i="31"/>
  <c r="N1478" i="31" s="1"/>
  <c r="N1482" i="31" s="1"/>
  <c r="M1475" i="31"/>
  <c r="M1478" i="31" s="1"/>
  <c r="M1482" i="31" s="1"/>
  <c r="L1475" i="31"/>
  <c r="L1478" i="31" s="1"/>
  <c r="L1482" i="31" s="1"/>
  <c r="K1475" i="31"/>
  <c r="K1478" i="31" s="1"/>
  <c r="K1482" i="31" s="1"/>
  <c r="J1475" i="31"/>
  <c r="J1478" i="31" s="1"/>
  <c r="J1482" i="31" s="1"/>
  <c r="I1475" i="31"/>
  <c r="I1478" i="31" s="1"/>
  <c r="I1482" i="31" s="1"/>
  <c r="H1475" i="31"/>
  <c r="H1478" i="31" s="1"/>
  <c r="H1482" i="31" s="1"/>
  <c r="G1475" i="31"/>
  <c r="G1478" i="31" s="1"/>
  <c r="G1482" i="31" s="1"/>
  <c r="F1475" i="31"/>
  <c r="F1478" i="31" s="1"/>
  <c r="F1482" i="31" s="1"/>
  <c r="E1475" i="31"/>
  <c r="E1478" i="31" s="1"/>
  <c r="E1482" i="31" s="1"/>
  <c r="BD1454" i="31"/>
  <c r="AQ1454" i="31"/>
  <c r="AD1454" i="31"/>
  <c r="Q1454" i="31"/>
  <c r="BD1453" i="31"/>
  <c r="AQ1453" i="31"/>
  <c r="AD1453" i="31"/>
  <c r="Q1453" i="31"/>
  <c r="BE1450" i="31"/>
  <c r="BC1449" i="31"/>
  <c r="BC1452" i="31" s="1"/>
  <c r="BC1456" i="31" s="1"/>
  <c r="BB1449" i="31"/>
  <c r="BB1452" i="31" s="1"/>
  <c r="BB1456" i="31" s="1"/>
  <c r="BA1449" i="31"/>
  <c r="BA1452" i="31" s="1"/>
  <c r="BA1456" i="31" s="1"/>
  <c r="AZ1449" i="31"/>
  <c r="AZ1452" i="31" s="1"/>
  <c r="AZ1456" i="31" s="1"/>
  <c r="AY1449" i="31"/>
  <c r="AY1452" i="31" s="1"/>
  <c r="AY1456" i="31" s="1"/>
  <c r="AX1449" i="31"/>
  <c r="AX1452" i="31" s="1"/>
  <c r="AX1456" i="31" s="1"/>
  <c r="AW1449" i="31"/>
  <c r="AW1452" i="31" s="1"/>
  <c r="AW1456" i="31" s="1"/>
  <c r="AV1449" i="31"/>
  <c r="AV1452" i="31" s="1"/>
  <c r="AV1456" i="31" s="1"/>
  <c r="AU1449" i="31"/>
  <c r="AU1452" i="31" s="1"/>
  <c r="AU1456" i="31" s="1"/>
  <c r="AT1449" i="31"/>
  <c r="AT1452" i="31" s="1"/>
  <c r="AT1456" i="31" s="1"/>
  <c r="AS1449" i="31"/>
  <c r="AS1452" i="31" s="1"/>
  <c r="AS1456" i="31" s="1"/>
  <c r="AR1449" i="31"/>
  <c r="AP1449" i="31"/>
  <c r="AP1452" i="31" s="1"/>
  <c r="AP1456" i="31" s="1"/>
  <c r="AO1449" i="31"/>
  <c r="AO1452" i="31" s="1"/>
  <c r="AO1456" i="31" s="1"/>
  <c r="AN1449" i="31"/>
  <c r="AN1452" i="31" s="1"/>
  <c r="AN1456" i="31" s="1"/>
  <c r="AM1449" i="31"/>
  <c r="AM1452" i="31" s="1"/>
  <c r="AM1456" i="31" s="1"/>
  <c r="AL1449" i="31"/>
  <c r="AL1452" i="31" s="1"/>
  <c r="AL1456" i="31" s="1"/>
  <c r="AK1449" i="31"/>
  <c r="AK1452" i="31" s="1"/>
  <c r="AK1456" i="31" s="1"/>
  <c r="AJ1449" i="31"/>
  <c r="AJ1452" i="31" s="1"/>
  <c r="AJ1456" i="31" s="1"/>
  <c r="AI1449" i="31"/>
  <c r="AI1452" i="31" s="1"/>
  <c r="AI1456" i="31" s="1"/>
  <c r="AH1449" i="31"/>
  <c r="AH1452" i="31" s="1"/>
  <c r="AH1456" i="31" s="1"/>
  <c r="AG1449" i="31"/>
  <c r="AG1452" i="31" s="1"/>
  <c r="AG1456" i="31" s="1"/>
  <c r="AF1449" i="31"/>
  <c r="AF1452" i="31" s="1"/>
  <c r="AF1456" i="31" s="1"/>
  <c r="AE1449" i="31"/>
  <c r="AC1449" i="31"/>
  <c r="AC1452" i="31" s="1"/>
  <c r="AC1456" i="31" s="1"/>
  <c r="AB1449" i="31"/>
  <c r="AB1452" i="31" s="1"/>
  <c r="AB1456" i="31" s="1"/>
  <c r="AA1449" i="31"/>
  <c r="AA1452" i="31" s="1"/>
  <c r="AA1456" i="31" s="1"/>
  <c r="Z1449" i="31"/>
  <c r="Z1452" i="31" s="1"/>
  <c r="Z1456" i="31" s="1"/>
  <c r="Y1449" i="31"/>
  <c r="Y1452" i="31" s="1"/>
  <c r="Y1456" i="31" s="1"/>
  <c r="X1449" i="31"/>
  <c r="X1452" i="31" s="1"/>
  <c r="X1456" i="31" s="1"/>
  <c r="W1449" i="31"/>
  <c r="W1452" i="31" s="1"/>
  <c r="W1456" i="31" s="1"/>
  <c r="V1449" i="31"/>
  <c r="V1452" i="31" s="1"/>
  <c r="V1456" i="31" s="1"/>
  <c r="U1449" i="31"/>
  <c r="U1452" i="31" s="1"/>
  <c r="U1456" i="31" s="1"/>
  <c r="T1449" i="31"/>
  <c r="T1452" i="31" s="1"/>
  <c r="T1456" i="31" s="1"/>
  <c r="S1449" i="31"/>
  <c r="S1452" i="31" s="1"/>
  <c r="S1456" i="31" s="1"/>
  <c r="R1449" i="31"/>
  <c r="P1449" i="31"/>
  <c r="P1452" i="31" s="1"/>
  <c r="P1456" i="31" s="1"/>
  <c r="O1449" i="31"/>
  <c r="O1452" i="31" s="1"/>
  <c r="O1456" i="31" s="1"/>
  <c r="N1449" i="31"/>
  <c r="N1452" i="31" s="1"/>
  <c r="N1456" i="31" s="1"/>
  <c r="M1449" i="31"/>
  <c r="M1452" i="31" s="1"/>
  <c r="M1456" i="31" s="1"/>
  <c r="L1449" i="31"/>
  <c r="L1452" i="31" s="1"/>
  <c r="L1456" i="31" s="1"/>
  <c r="K1449" i="31"/>
  <c r="K1452" i="31" s="1"/>
  <c r="K1456" i="31" s="1"/>
  <c r="J1449" i="31"/>
  <c r="J1452" i="31" s="1"/>
  <c r="J1456" i="31" s="1"/>
  <c r="I1449" i="31"/>
  <c r="I1452" i="31" s="1"/>
  <c r="I1456" i="31" s="1"/>
  <c r="H1449" i="31"/>
  <c r="H1452" i="31" s="1"/>
  <c r="H1456" i="31" s="1"/>
  <c r="G1449" i="31"/>
  <c r="G1452" i="31" s="1"/>
  <c r="G1456" i="31" s="1"/>
  <c r="F1449" i="31"/>
  <c r="F1452" i="31" s="1"/>
  <c r="F1456" i="31" s="1"/>
  <c r="E1449" i="31"/>
  <c r="BC1448" i="31"/>
  <c r="BC1451" i="31" s="1"/>
  <c r="BC1455" i="31" s="1"/>
  <c r="BB1448" i="31"/>
  <c r="BB1451" i="31" s="1"/>
  <c r="BB1455" i="31" s="1"/>
  <c r="BA1448" i="31"/>
  <c r="BA1451" i="31" s="1"/>
  <c r="BA1455" i="31" s="1"/>
  <c r="AZ1448" i="31"/>
  <c r="AZ1451" i="31" s="1"/>
  <c r="AZ1455" i="31" s="1"/>
  <c r="AY1448" i="31"/>
  <c r="AY1451" i="31" s="1"/>
  <c r="AY1455" i="31" s="1"/>
  <c r="AX1448" i="31"/>
  <c r="AX1451" i="31" s="1"/>
  <c r="AX1455" i="31" s="1"/>
  <c r="AW1448" i="31"/>
  <c r="AW1451" i="31" s="1"/>
  <c r="AW1455" i="31" s="1"/>
  <c r="AV1448" i="31"/>
  <c r="AV1451" i="31" s="1"/>
  <c r="AV1455" i="31" s="1"/>
  <c r="AU1448" i="31"/>
  <c r="AU1451" i="31" s="1"/>
  <c r="AU1455" i="31" s="1"/>
  <c r="AT1448" i="31"/>
  <c r="AT1451" i="31" s="1"/>
  <c r="AT1455" i="31" s="1"/>
  <c r="AS1448" i="31"/>
  <c r="AS1451" i="31" s="1"/>
  <c r="AS1455" i="31" s="1"/>
  <c r="AR1448" i="31"/>
  <c r="AP1448" i="31"/>
  <c r="AP1451" i="31" s="1"/>
  <c r="AP1455" i="31" s="1"/>
  <c r="AO1448" i="31"/>
  <c r="AO1451" i="31" s="1"/>
  <c r="AO1455" i="31" s="1"/>
  <c r="AN1448" i="31"/>
  <c r="AN1451" i="31" s="1"/>
  <c r="AN1455" i="31" s="1"/>
  <c r="AM1448" i="31"/>
  <c r="AM1451" i="31" s="1"/>
  <c r="AM1455" i="31" s="1"/>
  <c r="AL1448" i="31"/>
  <c r="AL1451" i="31" s="1"/>
  <c r="AL1455" i="31" s="1"/>
  <c r="AK1448" i="31"/>
  <c r="AK1451" i="31" s="1"/>
  <c r="AK1455" i="31" s="1"/>
  <c r="AJ1448" i="31"/>
  <c r="AJ1451" i="31" s="1"/>
  <c r="AJ1455" i="31" s="1"/>
  <c r="AI1448" i="31"/>
  <c r="AI1451" i="31" s="1"/>
  <c r="AI1455" i="31" s="1"/>
  <c r="AH1448" i="31"/>
  <c r="AH1451" i="31" s="1"/>
  <c r="AH1455" i="31" s="1"/>
  <c r="AG1448" i="31"/>
  <c r="AG1451" i="31" s="1"/>
  <c r="AG1455" i="31" s="1"/>
  <c r="AF1448" i="31"/>
  <c r="AF1451" i="31" s="1"/>
  <c r="AF1455" i="31" s="1"/>
  <c r="AE1448" i="31"/>
  <c r="AC1448" i="31"/>
  <c r="AC1451" i="31" s="1"/>
  <c r="AC1455" i="31" s="1"/>
  <c r="AB1448" i="31"/>
  <c r="AB1451" i="31" s="1"/>
  <c r="AB1455" i="31" s="1"/>
  <c r="AA1448" i="31"/>
  <c r="AA1451" i="31" s="1"/>
  <c r="AA1455" i="31" s="1"/>
  <c r="Z1448" i="31"/>
  <c r="Z1451" i="31" s="1"/>
  <c r="Z1455" i="31" s="1"/>
  <c r="Y1448" i="31"/>
  <c r="Y1451" i="31" s="1"/>
  <c r="Y1455" i="31" s="1"/>
  <c r="X1448" i="31"/>
  <c r="X1451" i="31" s="1"/>
  <c r="X1455" i="31" s="1"/>
  <c r="W1448" i="31"/>
  <c r="W1451" i="31" s="1"/>
  <c r="W1455" i="31" s="1"/>
  <c r="V1448" i="31"/>
  <c r="V1451" i="31" s="1"/>
  <c r="V1455" i="31" s="1"/>
  <c r="U1448" i="31"/>
  <c r="U1451" i="31" s="1"/>
  <c r="U1455" i="31" s="1"/>
  <c r="T1448" i="31"/>
  <c r="T1451" i="31" s="1"/>
  <c r="T1455" i="31" s="1"/>
  <c r="S1448" i="31"/>
  <c r="S1451" i="31" s="1"/>
  <c r="S1455" i="31" s="1"/>
  <c r="R1448" i="31"/>
  <c r="P1448" i="31"/>
  <c r="P1451" i="31" s="1"/>
  <c r="P1455" i="31" s="1"/>
  <c r="O1448" i="31"/>
  <c r="O1451" i="31" s="1"/>
  <c r="O1455" i="31" s="1"/>
  <c r="N1448" i="31"/>
  <c r="N1451" i="31" s="1"/>
  <c r="N1455" i="31" s="1"/>
  <c r="M1448" i="31"/>
  <c r="M1451" i="31" s="1"/>
  <c r="M1455" i="31" s="1"/>
  <c r="L1448" i="31"/>
  <c r="L1451" i="31" s="1"/>
  <c r="L1455" i="31" s="1"/>
  <c r="K1448" i="31"/>
  <c r="K1451" i="31" s="1"/>
  <c r="K1455" i="31" s="1"/>
  <c r="J1448" i="31"/>
  <c r="J1451" i="31" s="1"/>
  <c r="J1455" i="31" s="1"/>
  <c r="I1448" i="31"/>
  <c r="I1451" i="31" s="1"/>
  <c r="I1455" i="31" s="1"/>
  <c r="H1448" i="31"/>
  <c r="H1451" i="31" s="1"/>
  <c r="H1455" i="31" s="1"/>
  <c r="G1448" i="31"/>
  <c r="G1451" i="31" s="1"/>
  <c r="G1455" i="31" s="1"/>
  <c r="F1448" i="31"/>
  <c r="F1451" i="31" s="1"/>
  <c r="F1455" i="31" s="1"/>
  <c r="E1448" i="31"/>
  <c r="BD1427" i="31"/>
  <c r="AQ1427" i="31"/>
  <c r="AD1427" i="31"/>
  <c r="Q1427" i="31"/>
  <c r="BD1426" i="31"/>
  <c r="AQ1426" i="31"/>
  <c r="AD1426" i="31"/>
  <c r="Q1426" i="31"/>
  <c r="BE1423" i="31"/>
  <c r="BC1422" i="31"/>
  <c r="BC1425" i="31" s="1"/>
  <c r="BC1429" i="31" s="1"/>
  <c r="BB1422" i="31"/>
  <c r="BB1425" i="31" s="1"/>
  <c r="BB1429" i="31" s="1"/>
  <c r="BA1422" i="31"/>
  <c r="BA1425" i="31" s="1"/>
  <c r="BA1429" i="31" s="1"/>
  <c r="AZ1422" i="31"/>
  <c r="AZ1425" i="31" s="1"/>
  <c r="AZ1429" i="31" s="1"/>
  <c r="AY1422" i="31"/>
  <c r="AY1425" i="31" s="1"/>
  <c r="AY1429" i="31" s="1"/>
  <c r="AX1422" i="31"/>
  <c r="AX1425" i="31" s="1"/>
  <c r="AX1429" i="31" s="1"/>
  <c r="AW1422" i="31"/>
  <c r="AW1425" i="31" s="1"/>
  <c r="AW1429" i="31" s="1"/>
  <c r="AV1422" i="31"/>
  <c r="AV1425" i="31" s="1"/>
  <c r="AV1429" i="31" s="1"/>
  <c r="AU1422" i="31"/>
  <c r="AU1425" i="31" s="1"/>
  <c r="AU1429" i="31" s="1"/>
  <c r="AT1422" i="31"/>
  <c r="AT1425" i="31" s="1"/>
  <c r="AT1429" i="31" s="1"/>
  <c r="AS1422" i="31"/>
  <c r="AS1425" i="31" s="1"/>
  <c r="AS1429" i="31" s="1"/>
  <c r="AR1422" i="31"/>
  <c r="AP1422" i="31"/>
  <c r="AP1425" i="31" s="1"/>
  <c r="AP1429" i="31" s="1"/>
  <c r="AO1422" i="31"/>
  <c r="AO1425" i="31" s="1"/>
  <c r="AO1429" i="31" s="1"/>
  <c r="AN1422" i="31"/>
  <c r="AN1425" i="31" s="1"/>
  <c r="AN1429" i="31" s="1"/>
  <c r="AM1422" i="31"/>
  <c r="AM1425" i="31" s="1"/>
  <c r="AM1429" i="31" s="1"/>
  <c r="AL1422" i="31"/>
  <c r="AL1425" i="31" s="1"/>
  <c r="AL1429" i="31" s="1"/>
  <c r="AK1422" i="31"/>
  <c r="AK1425" i="31" s="1"/>
  <c r="AK1429" i="31" s="1"/>
  <c r="AJ1422" i="31"/>
  <c r="AJ1425" i="31" s="1"/>
  <c r="AJ1429" i="31" s="1"/>
  <c r="AI1422" i="31"/>
  <c r="AI1425" i="31" s="1"/>
  <c r="AI1429" i="31" s="1"/>
  <c r="AH1422" i="31"/>
  <c r="AH1425" i="31" s="1"/>
  <c r="AH1429" i="31" s="1"/>
  <c r="AG1422" i="31"/>
  <c r="AG1425" i="31" s="1"/>
  <c r="AG1429" i="31" s="1"/>
  <c r="AF1422" i="31"/>
  <c r="AF1425" i="31" s="1"/>
  <c r="AF1429" i="31" s="1"/>
  <c r="AE1422" i="31"/>
  <c r="AC1422" i="31"/>
  <c r="AC1425" i="31" s="1"/>
  <c r="AC1429" i="31" s="1"/>
  <c r="AB1422" i="31"/>
  <c r="AB1425" i="31" s="1"/>
  <c r="AB1429" i="31" s="1"/>
  <c r="AA1422" i="31"/>
  <c r="AA1425" i="31" s="1"/>
  <c r="AA1429" i="31" s="1"/>
  <c r="Z1422" i="31"/>
  <c r="Z1425" i="31" s="1"/>
  <c r="Z1429" i="31" s="1"/>
  <c r="Y1422" i="31"/>
  <c r="Y1425" i="31" s="1"/>
  <c r="Y1429" i="31" s="1"/>
  <c r="X1422" i="31"/>
  <c r="X1425" i="31" s="1"/>
  <c r="X1429" i="31" s="1"/>
  <c r="W1422" i="31"/>
  <c r="W1425" i="31" s="1"/>
  <c r="W1429" i="31" s="1"/>
  <c r="V1422" i="31"/>
  <c r="V1425" i="31" s="1"/>
  <c r="V1429" i="31" s="1"/>
  <c r="U1422" i="31"/>
  <c r="U1425" i="31" s="1"/>
  <c r="U1429" i="31" s="1"/>
  <c r="T1422" i="31"/>
  <c r="T1425" i="31" s="1"/>
  <c r="T1429" i="31" s="1"/>
  <c r="S1422" i="31"/>
  <c r="S1425" i="31" s="1"/>
  <c r="S1429" i="31" s="1"/>
  <c r="R1422" i="31"/>
  <c r="P1422" i="31"/>
  <c r="P1425" i="31" s="1"/>
  <c r="P1429" i="31" s="1"/>
  <c r="O1422" i="31"/>
  <c r="O1425" i="31" s="1"/>
  <c r="O1429" i="31" s="1"/>
  <c r="N1422" i="31"/>
  <c r="N1425" i="31" s="1"/>
  <c r="N1429" i="31" s="1"/>
  <c r="M1422" i="31"/>
  <c r="M1425" i="31" s="1"/>
  <c r="M1429" i="31" s="1"/>
  <c r="L1422" i="31"/>
  <c r="L1425" i="31" s="1"/>
  <c r="L1429" i="31" s="1"/>
  <c r="K1422" i="31"/>
  <c r="K1425" i="31" s="1"/>
  <c r="K1429" i="31" s="1"/>
  <c r="J1422" i="31"/>
  <c r="J1425" i="31" s="1"/>
  <c r="J1429" i="31" s="1"/>
  <c r="I1422" i="31"/>
  <c r="I1425" i="31" s="1"/>
  <c r="I1429" i="31" s="1"/>
  <c r="H1422" i="31"/>
  <c r="H1425" i="31" s="1"/>
  <c r="H1429" i="31" s="1"/>
  <c r="G1422" i="31"/>
  <c r="G1425" i="31" s="1"/>
  <c r="G1429" i="31" s="1"/>
  <c r="F1422" i="31"/>
  <c r="F1425" i="31" s="1"/>
  <c r="F1429" i="31" s="1"/>
  <c r="E1422" i="31"/>
  <c r="E1425" i="31" s="1"/>
  <c r="BC1421" i="31"/>
  <c r="BC1424" i="31" s="1"/>
  <c r="BC1428" i="31" s="1"/>
  <c r="BB1421" i="31"/>
  <c r="BB1424" i="31" s="1"/>
  <c r="BB1428" i="31" s="1"/>
  <c r="BA1421" i="31"/>
  <c r="BA1424" i="31" s="1"/>
  <c r="BA1428" i="31" s="1"/>
  <c r="AZ1421" i="31"/>
  <c r="AZ1424" i="31" s="1"/>
  <c r="AZ1428" i="31" s="1"/>
  <c r="AY1421" i="31"/>
  <c r="AY1424" i="31" s="1"/>
  <c r="AY1428" i="31" s="1"/>
  <c r="AX1421" i="31"/>
  <c r="AX1424" i="31" s="1"/>
  <c r="AX1428" i="31" s="1"/>
  <c r="AW1421" i="31"/>
  <c r="AW1424" i="31" s="1"/>
  <c r="AW1428" i="31" s="1"/>
  <c r="AV1421" i="31"/>
  <c r="AV1424" i="31" s="1"/>
  <c r="AV1428" i="31" s="1"/>
  <c r="AU1421" i="31"/>
  <c r="AU1424" i="31" s="1"/>
  <c r="AU1428" i="31" s="1"/>
  <c r="AT1421" i="31"/>
  <c r="AT1424" i="31" s="1"/>
  <c r="AT1428" i="31" s="1"/>
  <c r="AS1421" i="31"/>
  <c r="AS1424" i="31" s="1"/>
  <c r="AS1428" i="31" s="1"/>
  <c r="AR1421" i="31"/>
  <c r="AP1421" i="31"/>
  <c r="AP1424" i="31" s="1"/>
  <c r="AP1428" i="31" s="1"/>
  <c r="AO1421" i="31"/>
  <c r="AO1424" i="31" s="1"/>
  <c r="AO1428" i="31" s="1"/>
  <c r="AC1421" i="31"/>
  <c r="AC1424" i="31" s="1"/>
  <c r="AC1428" i="31" s="1"/>
  <c r="AB1421" i="31"/>
  <c r="AB1424" i="31" s="1"/>
  <c r="AB1428" i="31" s="1"/>
  <c r="AA1421" i="31"/>
  <c r="AA1424" i="31" s="1"/>
  <c r="AA1428" i="31" s="1"/>
  <c r="Z1421" i="31"/>
  <c r="Z1424" i="31" s="1"/>
  <c r="Z1428" i="31" s="1"/>
  <c r="Y1421" i="31"/>
  <c r="Y1424" i="31" s="1"/>
  <c r="Y1428" i="31" s="1"/>
  <c r="X1421" i="31"/>
  <c r="X1424" i="31" s="1"/>
  <c r="X1428" i="31" s="1"/>
  <c r="W1421" i="31"/>
  <c r="W1424" i="31" s="1"/>
  <c r="W1428" i="31" s="1"/>
  <c r="V1421" i="31"/>
  <c r="V1424" i="31" s="1"/>
  <c r="V1428" i="31" s="1"/>
  <c r="U1421" i="31"/>
  <c r="U1424" i="31" s="1"/>
  <c r="U1428" i="31" s="1"/>
  <c r="T1421" i="31"/>
  <c r="T1424" i="31" s="1"/>
  <c r="T1428" i="31" s="1"/>
  <c r="S1421" i="31"/>
  <c r="S1424" i="31" s="1"/>
  <c r="S1428" i="31" s="1"/>
  <c r="R1421" i="31"/>
  <c r="R1424" i="31" s="1"/>
  <c r="P1421" i="31"/>
  <c r="P1424" i="31" s="1"/>
  <c r="P1428" i="31" s="1"/>
  <c r="O1421" i="31"/>
  <c r="O1424" i="31" s="1"/>
  <c r="O1428" i="31" s="1"/>
  <c r="N1421" i="31"/>
  <c r="N1424" i="31" s="1"/>
  <c r="N1428" i="31" s="1"/>
  <c r="M1421" i="31"/>
  <c r="M1424" i="31" s="1"/>
  <c r="M1428" i="31" s="1"/>
  <c r="L1421" i="31"/>
  <c r="L1424" i="31" s="1"/>
  <c r="L1428" i="31" s="1"/>
  <c r="K1421" i="31"/>
  <c r="K1424" i="31" s="1"/>
  <c r="K1428" i="31" s="1"/>
  <c r="J1421" i="31"/>
  <c r="J1424" i="31" s="1"/>
  <c r="J1428" i="31" s="1"/>
  <c r="I1421" i="31"/>
  <c r="I1424" i="31" s="1"/>
  <c r="I1428" i="31" s="1"/>
  <c r="H1421" i="31"/>
  <c r="H1424" i="31" s="1"/>
  <c r="H1428" i="31" s="1"/>
  <c r="G1421" i="31"/>
  <c r="G1424" i="31" s="1"/>
  <c r="G1428" i="31" s="1"/>
  <c r="F1421" i="31"/>
  <c r="F1424" i="31" s="1"/>
  <c r="F1428" i="31" s="1"/>
  <c r="E1421" i="31"/>
  <c r="E1424" i="31" s="1"/>
  <c r="E1428" i="31" s="1"/>
  <c r="BD1400" i="31"/>
  <c r="AQ1400" i="31"/>
  <c r="AD1400" i="31"/>
  <c r="Q1400" i="31"/>
  <c r="BD1399" i="31"/>
  <c r="AQ1399" i="31"/>
  <c r="AD1399" i="31"/>
  <c r="Q1399" i="31"/>
  <c r="BE1396" i="31"/>
  <c r="BC1395" i="31"/>
  <c r="BC1398" i="31" s="1"/>
  <c r="BC1402" i="31" s="1"/>
  <c r="BB1395" i="31"/>
  <c r="BB1398" i="31" s="1"/>
  <c r="BB1402" i="31" s="1"/>
  <c r="BA1395" i="31"/>
  <c r="BA1398" i="31" s="1"/>
  <c r="BA1402" i="31" s="1"/>
  <c r="AZ1395" i="31"/>
  <c r="AZ1398" i="31" s="1"/>
  <c r="AZ1402" i="31" s="1"/>
  <c r="AY1395" i="31"/>
  <c r="AY1398" i="31" s="1"/>
  <c r="AY1402" i="31" s="1"/>
  <c r="AX1395" i="31"/>
  <c r="AX1398" i="31" s="1"/>
  <c r="AX1402" i="31" s="1"/>
  <c r="AW1395" i="31"/>
  <c r="AW1398" i="31" s="1"/>
  <c r="AW1402" i="31" s="1"/>
  <c r="AV1395" i="31"/>
  <c r="AV1398" i="31" s="1"/>
  <c r="AV1402" i="31" s="1"/>
  <c r="AU1395" i="31"/>
  <c r="AU1398" i="31" s="1"/>
  <c r="AU1402" i="31" s="1"/>
  <c r="AT1395" i="31"/>
  <c r="AT1398" i="31" s="1"/>
  <c r="AT1402" i="31" s="1"/>
  <c r="AS1395" i="31"/>
  <c r="AS1398" i="31" s="1"/>
  <c r="AS1402" i="31" s="1"/>
  <c r="AR1395" i="31"/>
  <c r="AP1395" i="31"/>
  <c r="AP1398" i="31" s="1"/>
  <c r="AP1402" i="31" s="1"/>
  <c r="AO1395" i="31"/>
  <c r="AO1398" i="31" s="1"/>
  <c r="AO1402" i="31" s="1"/>
  <c r="AN1395" i="31"/>
  <c r="AN1398" i="31" s="1"/>
  <c r="AN1402" i="31" s="1"/>
  <c r="AM1395" i="31"/>
  <c r="AM1398" i="31" s="1"/>
  <c r="AM1402" i="31" s="1"/>
  <c r="AL1395" i="31"/>
  <c r="AL1398" i="31" s="1"/>
  <c r="AL1402" i="31" s="1"/>
  <c r="AK1395" i="31"/>
  <c r="AK1398" i="31" s="1"/>
  <c r="AK1402" i="31" s="1"/>
  <c r="AJ1395" i="31"/>
  <c r="AJ1398" i="31" s="1"/>
  <c r="AJ1402" i="31" s="1"/>
  <c r="AI1395" i="31"/>
  <c r="AI1398" i="31" s="1"/>
  <c r="AI1402" i="31" s="1"/>
  <c r="AH1395" i="31"/>
  <c r="AH1398" i="31" s="1"/>
  <c r="AH1402" i="31" s="1"/>
  <c r="AG1395" i="31"/>
  <c r="AG1398" i="31" s="1"/>
  <c r="AG1402" i="31" s="1"/>
  <c r="AF1395" i="31"/>
  <c r="AF1398" i="31" s="1"/>
  <c r="AF1402" i="31" s="1"/>
  <c r="AE1395" i="31"/>
  <c r="AC1395" i="31"/>
  <c r="AC1398" i="31" s="1"/>
  <c r="AC1402" i="31" s="1"/>
  <c r="AB1395" i="31"/>
  <c r="AB1398" i="31" s="1"/>
  <c r="AB1402" i="31" s="1"/>
  <c r="AA1395" i="31"/>
  <c r="AA1398" i="31" s="1"/>
  <c r="AA1402" i="31" s="1"/>
  <c r="Z1395" i="31"/>
  <c r="Z1398" i="31" s="1"/>
  <c r="Z1402" i="31" s="1"/>
  <c r="Y1395" i="31"/>
  <c r="Y1398" i="31" s="1"/>
  <c r="Y1402" i="31" s="1"/>
  <c r="X1395" i="31"/>
  <c r="X1398" i="31" s="1"/>
  <c r="X1402" i="31" s="1"/>
  <c r="W1395" i="31"/>
  <c r="W1398" i="31" s="1"/>
  <c r="W1402" i="31" s="1"/>
  <c r="V1395" i="31"/>
  <c r="V1398" i="31" s="1"/>
  <c r="V1402" i="31" s="1"/>
  <c r="U1395" i="31"/>
  <c r="U1398" i="31" s="1"/>
  <c r="U1402" i="31" s="1"/>
  <c r="T1395" i="31"/>
  <c r="T1398" i="31" s="1"/>
  <c r="T1402" i="31" s="1"/>
  <c r="S1395" i="31"/>
  <c r="S1398" i="31" s="1"/>
  <c r="S1402" i="31" s="1"/>
  <c r="R1395" i="31"/>
  <c r="P1395" i="31"/>
  <c r="P1398" i="31" s="1"/>
  <c r="P1402" i="31" s="1"/>
  <c r="O1395" i="31"/>
  <c r="O1398" i="31" s="1"/>
  <c r="O1402" i="31" s="1"/>
  <c r="N1395" i="31"/>
  <c r="N1398" i="31" s="1"/>
  <c r="N1402" i="31" s="1"/>
  <c r="M1395" i="31"/>
  <c r="M1398" i="31" s="1"/>
  <c r="M1402" i="31" s="1"/>
  <c r="L1395" i="31"/>
  <c r="L1398" i="31" s="1"/>
  <c r="L1402" i="31" s="1"/>
  <c r="K1395" i="31"/>
  <c r="K1398" i="31" s="1"/>
  <c r="K1402" i="31" s="1"/>
  <c r="J1395" i="31"/>
  <c r="J1398" i="31" s="1"/>
  <c r="J1402" i="31" s="1"/>
  <c r="I1395" i="31"/>
  <c r="I1398" i="31" s="1"/>
  <c r="I1402" i="31" s="1"/>
  <c r="H1395" i="31"/>
  <c r="H1398" i="31" s="1"/>
  <c r="H1402" i="31" s="1"/>
  <c r="G1395" i="31"/>
  <c r="G1398" i="31" s="1"/>
  <c r="G1402" i="31" s="1"/>
  <c r="F1395" i="31"/>
  <c r="F1398" i="31" s="1"/>
  <c r="F1402" i="31" s="1"/>
  <c r="E1395" i="31"/>
  <c r="E1398" i="31" s="1"/>
  <c r="BC1394" i="31"/>
  <c r="BC1397" i="31" s="1"/>
  <c r="BC1401" i="31" s="1"/>
  <c r="BB1394" i="31"/>
  <c r="BB1397" i="31" s="1"/>
  <c r="BB1401" i="31" s="1"/>
  <c r="BA1394" i="31"/>
  <c r="BA1397" i="31" s="1"/>
  <c r="BA1401" i="31" s="1"/>
  <c r="AZ1394" i="31"/>
  <c r="AZ1397" i="31" s="1"/>
  <c r="AZ1401" i="31" s="1"/>
  <c r="AY1394" i="31"/>
  <c r="AY1397" i="31" s="1"/>
  <c r="AY1401" i="31" s="1"/>
  <c r="AX1394" i="31"/>
  <c r="AX1397" i="31" s="1"/>
  <c r="AX1401" i="31" s="1"/>
  <c r="AW1394" i="31"/>
  <c r="AW1397" i="31" s="1"/>
  <c r="AW1401" i="31" s="1"/>
  <c r="AV1394" i="31"/>
  <c r="AV1397" i="31" s="1"/>
  <c r="AV1401" i="31" s="1"/>
  <c r="AU1394" i="31"/>
  <c r="AU1397" i="31" s="1"/>
  <c r="AU1401" i="31" s="1"/>
  <c r="AT1394" i="31"/>
  <c r="AT1397" i="31" s="1"/>
  <c r="AT1401" i="31" s="1"/>
  <c r="AS1394" i="31"/>
  <c r="AS1397" i="31" s="1"/>
  <c r="AS1401" i="31" s="1"/>
  <c r="AR1394" i="31"/>
  <c r="AP1394" i="31"/>
  <c r="AP1397" i="31" s="1"/>
  <c r="AP1401" i="31" s="1"/>
  <c r="AO1394" i="31"/>
  <c r="AO1397" i="31" s="1"/>
  <c r="AO1401" i="31" s="1"/>
  <c r="AN1394" i="31"/>
  <c r="AN1397" i="31" s="1"/>
  <c r="AN1401" i="31" s="1"/>
  <c r="AM1394" i="31"/>
  <c r="AM1397" i="31" s="1"/>
  <c r="AM1401" i="31" s="1"/>
  <c r="AL1394" i="31"/>
  <c r="AL1397" i="31" s="1"/>
  <c r="AL1401" i="31" s="1"/>
  <c r="AK1394" i="31"/>
  <c r="AK1397" i="31" s="1"/>
  <c r="AK1401" i="31" s="1"/>
  <c r="AJ1394" i="31"/>
  <c r="AJ1397" i="31" s="1"/>
  <c r="AJ1401" i="31" s="1"/>
  <c r="AI1394" i="31"/>
  <c r="AI1397" i="31" s="1"/>
  <c r="AI1401" i="31" s="1"/>
  <c r="AH1394" i="31"/>
  <c r="AH1397" i="31" s="1"/>
  <c r="AH1401" i="31" s="1"/>
  <c r="AG1394" i="31"/>
  <c r="AG1397" i="31" s="1"/>
  <c r="AG1401" i="31" s="1"/>
  <c r="AF1394" i="31"/>
  <c r="AF1397" i="31" s="1"/>
  <c r="AF1401" i="31" s="1"/>
  <c r="AE1394" i="31"/>
  <c r="AC1394" i="31"/>
  <c r="AC1397" i="31" s="1"/>
  <c r="AC1401" i="31" s="1"/>
  <c r="AB1394" i="31"/>
  <c r="AB1397" i="31" s="1"/>
  <c r="AB1401" i="31" s="1"/>
  <c r="T1394" i="31"/>
  <c r="T1397" i="31" s="1"/>
  <c r="T1401" i="31" s="1"/>
  <c r="S1394" i="31"/>
  <c r="S1397" i="31" s="1"/>
  <c r="S1401" i="31" s="1"/>
  <c r="R1394" i="31"/>
  <c r="R1397" i="31" s="1"/>
  <c r="P1394" i="31"/>
  <c r="P1397" i="31" s="1"/>
  <c r="P1401" i="31" s="1"/>
  <c r="O1394" i="31"/>
  <c r="O1397" i="31" s="1"/>
  <c r="O1401" i="31" s="1"/>
  <c r="N1394" i="31"/>
  <c r="N1397" i="31" s="1"/>
  <c r="N1401" i="31" s="1"/>
  <c r="M1394" i="31"/>
  <c r="M1397" i="31" s="1"/>
  <c r="M1401" i="31" s="1"/>
  <c r="L1394" i="31"/>
  <c r="L1397" i="31" s="1"/>
  <c r="L1401" i="31" s="1"/>
  <c r="K1394" i="31"/>
  <c r="K1397" i="31" s="1"/>
  <c r="K1401" i="31" s="1"/>
  <c r="J1394" i="31"/>
  <c r="J1397" i="31" s="1"/>
  <c r="J1401" i="31" s="1"/>
  <c r="I1394" i="31"/>
  <c r="I1397" i="31" s="1"/>
  <c r="I1401" i="31" s="1"/>
  <c r="H1394" i="31"/>
  <c r="H1397" i="31" s="1"/>
  <c r="H1401" i="31" s="1"/>
  <c r="G1394" i="31"/>
  <c r="G1397" i="31" s="1"/>
  <c r="G1401" i="31" s="1"/>
  <c r="F1394" i="31"/>
  <c r="F1397" i="31" s="1"/>
  <c r="F1401" i="31" s="1"/>
  <c r="E1394" i="31"/>
  <c r="BD1373" i="31"/>
  <c r="AQ1373" i="31"/>
  <c r="AD1373" i="31"/>
  <c r="Q1373" i="31"/>
  <c r="BD1372" i="31"/>
  <c r="AQ1372" i="31"/>
  <c r="AD1372" i="31"/>
  <c r="Q1372" i="31"/>
  <c r="BE1369" i="31"/>
  <c r="BC1368" i="31"/>
  <c r="BC1371" i="31" s="1"/>
  <c r="BC1375" i="31" s="1"/>
  <c r="BB1368" i="31"/>
  <c r="BB1371" i="31" s="1"/>
  <c r="BB1375" i="31" s="1"/>
  <c r="BA1368" i="31"/>
  <c r="BA1371" i="31" s="1"/>
  <c r="BA1375" i="31" s="1"/>
  <c r="AZ1368" i="31"/>
  <c r="AZ1371" i="31" s="1"/>
  <c r="AZ1375" i="31" s="1"/>
  <c r="AY1368" i="31"/>
  <c r="AY1371" i="31" s="1"/>
  <c r="AY1375" i="31" s="1"/>
  <c r="AX1368" i="31"/>
  <c r="AX1371" i="31" s="1"/>
  <c r="AX1375" i="31" s="1"/>
  <c r="AW1368" i="31"/>
  <c r="AW1371" i="31" s="1"/>
  <c r="AW1375" i="31" s="1"/>
  <c r="AV1368" i="31"/>
  <c r="AV1371" i="31" s="1"/>
  <c r="AV1375" i="31" s="1"/>
  <c r="AU1368" i="31"/>
  <c r="AU1371" i="31" s="1"/>
  <c r="AU1375" i="31" s="1"/>
  <c r="AT1368" i="31"/>
  <c r="AT1371" i="31" s="1"/>
  <c r="AT1375" i="31" s="1"/>
  <c r="AS1368" i="31"/>
  <c r="AS1371" i="31" s="1"/>
  <c r="AS1375" i="31" s="1"/>
  <c r="AR1368" i="31"/>
  <c r="AR1371" i="31" s="1"/>
  <c r="AR1375" i="31" s="1"/>
  <c r="AP1368" i="31"/>
  <c r="AP1371" i="31" s="1"/>
  <c r="AP1375" i="31" s="1"/>
  <c r="AO1368" i="31"/>
  <c r="AO1371" i="31" s="1"/>
  <c r="AO1375" i="31" s="1"/>
  <c r="AN1368" i="31"/>
  <c r="AN1371" i="31" s="1"/>
  <c r="AN1375" i="31" s="1"/>
  <c r="AM1368" i="31"/>
  <c r="AM1371" i="31" s="1"/>
  <c r="AM1375" i="31" s="1"/>
  <c r="AL1368" i="31"/>
  <c r="AL1371" i="31" s="1"/>
  <c r="AL1375" i="31" s="1"/>
  <c r="AK1368" i="31"/>
  <c r="AK1371" i="31" s="1"/>
  <c r="AK1375" i="31" s="1"/>
  <c r="AJ1368" i="31"/>
  <c r="AJ1371" i="31" s="1"/>
  <c r="AJ1375" i="31" s="1"/>
  <c r="AI1368" i="31"/>
  <c r="AI1371" i="31" s="1"/>
  <c r="AI1375" i="31" s="1"/>
  <c r="AH1368" i="31"/>
  <c r="AH1371" i="31" s="1"/>
  <c r="AH1375" i="31" s="1"/>
  <c r="AG1368" i="31"/>
  <c r="AG1371" i="31" s="1"/>
  <c r="AG1375" i="31" s="1"/>
  <c r="AF1368" i="31"/>
  <c r="AF1371" i="31" s="1"/>
  <c r="AF1375" i="31" s="1"/>
  <c r="AE1368" i="31"/>
  <c r="AC1368" i="31"/>
  <c r="AC1371" i="31" s="1"/>
  <c r="AC1375" i="31" s="1"/>
  <c r="AB1368" i="31"/>
  <c r="AB1371" i="31" s="1"/>
  <c r="AB1375" i="31" s="1"/>
  <c r="AA1368" i="31"/>
  <c r="AA1371" i="31" s="1"/>
  <c r="AA1375" i="31" s="1"/>
  <c r="Z1368" i="31"/>
  <c r="Z1371" i="31" s="1"/>
  <c r="Z1375" i="31" s="1"/>
  <c r="Y1368" i="31"/>
  <c r="Y1371" i="31" s="1"/>
  <c r="Y1375" i="31" s="1"/>
  <c r="X1368" i="31"/>
  <c r="X1371" i="31" s="1"/>
  <c r="X1375" i="31" s="1"/>
  <c r="W1368" i="31"/>
  <c r="W1371" i="31" s="1"/>
  <c r="W1375" i="31" s="1"/>
  <c r="V1368" i="31"/>
  <c r="V1371" i="31" s="1"/>
  <c r="V1375" i="31" s="1"/>
  <c r="U1368" i="31"/>
  <c r="U1371" i="31" s="1"/>
  <c r="U1375" i="31" s="1"/>
  <c r="T1368" i="31"/>
  <c r="T1371" i="31" s="1"/>
  <c r="T1375" i="31" s="1"/>
  <c r="S1368" i="31"/>
  <c r="S1371" i="31" s="1"/>
  <c r="S1375" i="31" s="1"/>
  <c r="R1368" i="31"/>
  <c r="P1368" i="31"/>
  <c r="P1371" i="31" s="1"/>
  <c r="P1375" i="31" s="1"/>
  <c r="O1368" i="31"/>
  <c r="O1371" i="31" s="1"/>
  <c r="O1375" i="31" s="1"/>
  <c r="N1368" i="31"/>
  <c r="N1371" i="31" s="1"/>
  <c r="N1375" i="31" s="1"/>
  <c r="M1368" i="31"/>
  <c r="M1371" i="31" s="1"/>
  <c r="M1375" i="31" s="1"/>
  <c r="L1368" i="31"/>
  <c r="L1371" i="31" s="1"/>
  <c r="L1375" i="31" s="1"/>
  <c r="K1368" i="31"/>
  <c r="K1371" i="31" s="1"/>
  <c r="K1375" i="31" s="1"/>
  <c r="J1368" i="31"/>
  <c r="J1371" i="31" s="1"/>
  <c r="J1375" i="31" s="1"/>
  <c r="I1368" i="31"/>
  <c r="I1371" i="31" s="1"/>
  <c r="I1375" i="31" s="1"/>
  <c r="H1368" i="31"/>
  <c r="H1371" i="31" s="1"/>
  <c r="H1375" i="31" s="1"/>
  <c r="G1368" i="31"/>
  <c r="G1371" i="31" s="1"/>
  <c r="G1375" i="31" s="1"/>
  <c r="F1368" i="31"/>
  <c r="F1371" i="31" s="1"/>
  <c r="F1375" i="31" s="1"/>
  <c r="E1368" i="31"/>
  <c r="E1371" i="31" s="1"/>
  <c r="E1375" i="31" s="1"/>
  <c r="BC1367" i="31"/>
  <c r="BC1370" i="31" s="1"/>
  <c r="BC1374" i="31" s="1"/>
  <c r="BB1367" i="31"/>
  <c r="BB1370" i="31" s="1"/>
  <c r="BB1374" i="31" s="1"/>
  <c r="BA1367" i="31"/>
  <c r="BA1370" i="31" s="1"/>
  <c r="BA1374" i="31" s="1"/>
  <c r="AZ1367" i="31"/>
  <c r="AZ1370" i="31" s="1"/>
  <c r="AZ1374" i="31" s="1"/>
  <c r="AY1367" i="31"/>
  <c r="AY1370" i="31" s="1"/>
  <c r="AY1374" i="31" s="1"/>
  <c r="AX1367" i="31"/>
  <c r="AX1370" i="31" s="1"/>
  <c r="AX1374" i="31" s="1"/>
  <c r="AW1367" i="31"/>
  <c r="AW1370" i="31" s="1"/>
  <c r="AW1374" i="31" s="1"/>
  <c r="AV1367" i="31"/>
  <c r="AV1370" i="31" s="1"/>
  <c r="AV1374" i="31" s="1"/>
  <c r="AU1367" i="31"/>
  <c r="AU1370" i="31" s="1"/>
  <c r="AU1374" i="31" s="1"/>
  <c r="AT1367" i="31"/>
  <c r="AT1370" i="31" s="1"/>
  <c r="AT1374" i="31" s="1"/>
  <c r="AS1367" i="31"/>
  <c r="AS1370" i="31" s="1"/>
  <c r="AS1374" i="31" s="1"/>
  <c r="AR1367" i="31"/>
  <c r="AL1367" i="31"/>
  <c r="AL1370" i="31" s="1"/>
  <c r="AL1374" i="31" s="1"/>
  <c r="AK1367" i="31"/>
  <c r="AK1370" i="31" s="1"/>
  <c r="AK1374" i="31" s="1"/>
  <c r="V1367" i="31"/>
  <c r="V1370" i="31" s="1"/>
  <c r="V1374" i="31" s="1"/>
  <c r="U1367" i="31"/>
  <c r="U1370" i="31" s="1"/>
  <c r="U1374" i="31" s="1"/>
  <c r="T1367" i="31"/>
  <c r="T1370" i="31" s="1"/>
  <c r="T1374" i="31" s="1"/>
  <c r="S1367" i="31"/>
  <c r="S1370" i="31" s="1"/>
  <c r="S1374" i="31" s="1"/>
  <c r="R1367" i="31"/>
  <c r="R1370" i="31" s="1"/>
  <c r="R1374" i="31" s="1"/>
  <c r="P1367" i="31"/>
  <c r="P1370" i="31" s="1"/>
  <c r="P1374" i="31" s="1"/>
  <c r="O1367" i="31"/>
  <c r="O1370" i="31" s="1"/>
  <c r="O1374" i="31" s="1"/>
  <c r="N1367" i="31"/>
  <c r="N1370" i="31" s="1"/>
  <c r="N1374" i="31" s="1"/>
  <c r="M1367" i="31"/>
  <c r="M1370" i="31" s="1"/>
  <c r="M1374" i="31" s="1"/>
  <c r="L1367" i="31"/>
  <c r="L1370" i="31" s="1"/>
  <c r="L1374" i="31" s="1"/>
  <c r="K1367" i="31"/>
  <c r="K1370" i="31" s="1"/>
  <c r="K1374" i="31" s="1"/>
  <c r="J1367" i="31"/>
  <c r="J1370" i="31" s="1"/>
  <c r="J1374" i="31" s="1"/>
  <c r="I1367" i="31"/>
  <c r="I1370" i="31" s="1"/>
  <c r="I1374" i="31" s="1"/>
  <c r="H1367" i="31"/>
  <c r="H1370" i="31" s="1"/>
  <c r="H1374" i="31" s="1"/>
  <c r="G1367" i="31"/>
  <c r="G1370" i="31" s="1"/>
  <c r="G1374" i="31" s="1"/>
  <c r="F1367" i="31"/>
  <c r="F1370" i="31" s="1"/>
  <c r="F1374" i="31" s="1"/>
  <c r="E1367" i="31"/>
  <c r="E1370" i="31" s="1"/>
  <c r="E1374" i="31" s="1"/>
  <c r="BD1346" i="31"/>
  <c r="AQ1346" i="31"/>
  <c r="AD1346" i="31"/>
  <c r="Q1346" i="31"/>
  <c r="BD1345" i="31"/>
  <c r="AQ1345" i="31"/>
  <c r="AD1345" i="31"/>
  <c r="Q1345" i="31"/>
  <c r="BE1342" i="31"/>
  <c r="BC1341" i="31"/>
  <c r="BC1344" i="31" s="1"/>
  <c r="BC1348" i="31" s="1"/>
  <c r="BB1341" i="31"/>
  <c r="BB1344" i="31" s="1"/>
  <c r="BB1348" i="31" s="1"/>
  <c r="BA1341" i="31"/>
  <c r="BA1344" i="31" s="1"/>
  <c r="BA1348" i="31" s="1"/>
  <c r="AZ1341" i="31"/>
  <c r="AZ1344" i="31" s="1"/>
  <c r="AZ1348" i="31" s="1"/>
  <c r="AY1341" i="31"/>
  <c r="AY1344" i="31" s="1"/>
  <c r="AY1348" i="31" s="1"/>
  <c r="AX1341" i="31"/>
  <c r="AX1344" i="31" s="1"/>
  <c r="AX1348" i="31" s="1"/>
  <c r="AW1341" i="31"/>
  <c r="AW1344" i="31" s="1"/>
  <c r="AW1348" i="31" s="1"/>
  <c r="AV1341" i="31"/>
  <c r="AV1344" i="31" s="1"/>
  <c r="AV1348" i="31" s="1"/>
  <c r="AU1341" i="31"/>
  <c r="AU1344" i="31" s="1"/>
  <c r="AU1348" i="31" s="1"/>
  <c r="AT1341" i="31"/>
  <c r="AT1344" i="31" s="1"/>
  <c r="AT1348" i="31" s="1"/>
  <c r="AS1341" i="31"/>
  <c r="AS1344" i="31" s="1"/>
  <c r="AS1348" i="31" s="1"/>
  <c r="AR1341" i="31"/>
  <c r="AR1344" i="31" s="1"/>
  <c r="AR1348" i="31" s="1"/>
  <c r="AP1341" i="31"/>
  <c r="AP1344" i="31" s="1"/>
  <c r="AP1348" i="31" s="1"/>
  <c r="AO1341" i="31"/>
  <c r="AO1344" i="31" s="1"/>
  <c r="AO1348" i="31" s="1"/>
  <c r="AN1341" i="31"/>
  <c r="AN1344" i="31" s="1"/>
  <c r="AN1348" i="31" s="1"/>
  <c r="AM1341" i="31"/>
  <c r="AM1344" i="31" s="1"/>
  <c r="AM1348" i="31" s="1"/>
  <c r="AL1341" i="31"/>
  <c r="AL1344" i="31" s="1"/>
  <c r="AL1348" i="31" s="1"/>
  <c r="AK1341" i="31"/>
  <c r="AK1344" i="31" s="1"/>
  <c r="AK1348" i="31" s="1"/>
  <c r="AJ1341" i="31"/>
  <c r="AJ1344" i="31" s="1"/>
  <c r="AJ1348" i="31" s="1"/>
  <c r="AI1341" i="31"/>
  <c r="AI1344" i="31" s="1"/>
  <c r="AI1348" i="31" s="1"/>
  <c r="AH1341" i="31"/>
  <c r="AH1344" i="31" s="1"/>
  <c r="AH1348" i="31" s="1"/>
  <c r="AG1341" i="31"/>
  <c r="AG1344" i="31" s="1"/>
  <c r="AG1348" i="31" s="1"/>
  <c r="AF1341" i="31"/>
  <c r="AF1344" i="31" s="1"/>
  <c r="AF1348" i="31" s="1"/>
  <c r="AE1341" i="31"/>
  <c r="AC1341" i="31"/>
  <c r="AC1344" i="31" s="1"/>
  <c r="AC1348" i="31" s="1"/>
  <c r="AB1341" i="31"/>
  <c r="AB1344" i="31" s="1"/>
  <c r="AB1348" i="31" s="1"/>
  <c r="AA1341" i="31"/>
  <c r="AA1344" i="31" s="1"/>
  <c r="AA1348" i="31" s="1"/>
  <c r="Z1341" i="31"/>
  <c r="Z1344" i="31" s="1"/>
  <c r="Z1348" i="31" s="1"/>
  <c r="Y1341" i="31"/>
  <c r="Y1344" i="31" s="1"/>
  <c r="Y1348" i="31" s="1"/>
  <c r="X1341" i="31"/>
  <c r="X1344" i="31" s="1"/>
  <c r="X1348" i="31" s="1"/>
  <c r="W1341" i="31"/>
  <c r="W1344" i="31" s="1"/>
  <c r="W1348" i="31" s="1"/>
  <c r="V1341" i="31"/>
  <c r="V1344" i="31" s="1"/>
  <c r="V1348" i="31" s="1"/>
  <c r="U1341" i="31"/>
  <c r="U1344" i="31" s="1"/>
  <c r="U1348" i="31" s="1"/>
  <c r="T1341" i="31"/>
  <c r="T1344" i="31" s="1"/>
  <c r="T1348" i="31" s="1"/>
  <c r="S1341" i="31"/>
  <c r="S1344" i="31" s="1"/>
  <c r="S1348" i="31" s="1"/>
  <c r="R1341" i="31"/>
  <c r="P1341" i="31"/>
  <c r="P1344" i="31" s="1"/>
  <c r="P1348" i="31" s="1"/>
  <c r="O1341" i="31"/>
  <c r="O1344" i="31" s="1"/>
  <c r="O1348" i="31" s="1"/>
  <c r="N1341" i="31"/>
  <c r="N1344" i="31" s="1"/>
  <c r="N1348" i="31" s="1"/>
  <c r="M1341" i="31"/>
  <c r="M1344" i="31" s="1"/>
  <c r="M1348" i="31" s="1"/>
  <c r="L1341" i="31"/>
  <c r="L1344" i="31" s="1"/>
  <c r="L1348" i="31" s="1"/>
  <c r="K1341" i="31"/>
  <c r="K1344" i="31" s="1"/>
  <c r="K1348" i="31" s="1"/>
  <c r="J1341" i="31"/>
  <c r="J1344" i="31" s="1"/>
  <c r="J1348" i="31" s="1"/>
  <c r="I1341" i="31"/>
  <c r="I1344" i="31" s="1"/>
  <c r="I1348" i="31" s="1"/>
  <c r="H1341" i="31"/>
  <c r="H1344" i="31" s="1"/>
  <c r="H1348" i="31" s="1"/>
  <c r="G1341" i="31"/>
  <c r="G1344" i="31" s="1"/>
  <c r="G1348" i="31" s="1"/>
  <c r="F1341" i="31"/>
  <c r="F1344" i="31" s="1"/>
  <c r="F1348" i="31" s="1"/>
  <c r="E1341" i="31"/>
  <c r="E1344" i="31" s="1"/>
  <c r="E1348" i="31" s="1"/>
  <c r="BC1340" i="31"/>
  <c r="BC1343" i="31" s="1"/>
  <c r="BC1347" i="31" s="1"/>
  <c r="BB1340" i="31"/>
  <c r="BB1343" i="31" s="1"/>
  <c r="BB1347" i="31" s="1"/>
  <c r="BA1340" i="31"/>
  <c r="BA1343" i="31" s="1"/>
  <c r="BA1347" i="31" s="1"/>
  <c r="AZ1340" i="31"/>
  <c r="AZ1343" i="31" s="1"/>
  <c r="AZ1347" i="31" s="1"/>
  <c r="AY1340" i="31"/>
  <c r="AY1343" i="31" s="1"/>
  <c r="AY1347" i="31" s="1"/>
  <c r="AX1340" i="31"/>
  <c r="AX1343" i="31" s="1"/>
  <c r="AX1347" i="31" s="1"/>
  <c r="AH1340" i="31"/>
  <c r="AH1343" i="31" s="1"/>
  <c r="AH1347" i="31" s="1"/>
  <c r="AG1340" i="31"/>
  <c r="AG1343" i="31" s="1"/>
  <c r="AG1347" i="31" s="1"/>
  <c r="AF1340" i="31"/>
  <c r="AF1343" i="31" s="1"/>
  <c r="AF1347" i="31" s="1"/>
  <c r="AE1340" i="31"/>
  <c r="AC1340" i="31"/>
  <c r="AC1343" i="31" s="1"/>
  <c r="AC1347" i="31" s="1"/>
  <c r="AB1340" i="31"/>
  <c r="AB1343" i="31" s="1"/>
  <c r="AB1347" i="31" s="1"/>
  <c r="AA1340" i="31"/>
  <c r="AA1343" i="31" s="1"/>
  <c r="AA1347" i="31" s="1"/>
  <c r="Z1340" i="31"/>
  <c r="Z1343" i="31" s="1"/>
  <c r="Z1347" i="31" s="1"/>
  <c r="Y1340" i="31"/>
  <c r="Y1343" i="31" s="1"/>
  <c r="Y1347" i="31" s="1"/>
  <c r="X1340" i="31"/>
  <c r="X1343" i="31" s="1"/>
  <c r="X1347" i="31" s="1"/>
  <c r="W1340" i="31"/>
  <c r="W1343" i="31" s="1"/>
  <c r="W1347" i="31" s="1"/>
  <c r="V1340" i="31"/>
  <c r="V1343" i="31" s="1"/>
  <c r="V1347" i="31" s="1"/>
  <c r="U1340" i="31"/>
  <c r="U1343" i="31" s="1"/>
  <c r="U1347" i="31" s="1"/>
  <c r="T1340" i="31"/>
  <c r="T1343" i="31" s="1"/>
  <c r="T1347" i="31" s="1"/>
  <c r="S1340" i="31"/>
  <c r="S1343" i="31" s="1"/>
  <c r="S1347" i="31" s="1"/>
  <c r="R1340" i="31"/>
  <c r="P1340" i="31"/>
  <c r="P1343" i="31" s="1"/>
  <c r="P1347" i="31" s="1"/>
  <c r="O1340" i="31"/>
  <c r="O1343" i="31" s="1"/>
  <c r="O1347" i="31" s="1"/>
  <c r="N1340" i="31"/>
  <c r="N1343" i="31" s="1"/>
  <c r="N1347" i="31" s="1"/>
  <c r="M1340" i="31"/>
  <c r="M1343" i="31" s="1"/>
  <c r="M1347" i="31" s="1"/>
  <c r="L1340" i="31"/>
  <c r="L1343" i="31" s="1"/>
  <c r="L1347" i="31" s="1"/>
  <c r="K1340" i="31"/>
  <c r="K1343" i="31" s="1"/>
  <c r="K1347" i="31" s="1"/>
  <c r="J1340" i="31"/>
  <c r="J1343" i="31" s="1"/>
  <c r="J1347" i="31" s="1"/>
  <c r="I1340" i="31"/>
  <c r="I1343" i="31" s="1"/>
  <c r="I1347" i="31" s="1"/>
  <c r="H1340" i="31"/>
  <c r="H1343" i="31" s="1"/>
  <c r="H1347" i="31" s="1"/>
  <c r="G1340" i="31"/>
  <c r="G1343" i="31" s="1"/>
  <c r="G1347" i="31" s="1"/>
  <c r="F1340" i="31"/>
  <c r="F1343" i="31" s="1"/>
  <c r="F1347" i="31" s="1"/>
  <c r="E1340" i="31"/>
  <c r="BD1319" i="31"/>
  <c r="AQ1319" i="31"/>
  <c r="AD1319" i="31"/>
  <c r="Q1319" i="31"/>
  <c r="BD1318" i="31"/>
  <c r="AQ1318" i="31"/>
  <c r="AD1318" i="31"/>
  <c r="Q1318" i="31"/>
  <c r="BE1315" i="31"/>
  <c r="BC1314" i="31"/>
  <c r="BC1317" i="31" s="1"/>
  <c r="BC1321" i="31" s="1"/>
  <c r="BB1314" i="31"/>
  <c r="BB1317" i="31" s="1"/>
  <c r="BB1321" i="31" s="1"/>
  <c r="BA1314" i="31"/>
  <c r="BA1317" i="31" s="1"/>
  <c r="BA1321" i="31" s="1"/>
  <c r="AZ1314" i="31"/>
  <c r="AZ1317" i="31" s="1"/>
  <c r="AZ1321" i="31" s="1"/>
  <c r="AY1314" i="31"/>
  <c r="AY1317" i="31" s="1"/>
  <c r="AY1321" i="31" s="1"/>
  <c r="AX1314" i="31"/>
  <c r="AX1317" i="31" s="1"/>
  <c r="AX1321" i="31" s="1"/>
  <c r="AW1314" i="31"/>
  <c r="AW1317" i="31" s="1"/>
  <c r="AW1321" i="31" s="1"/>
  <c r="AV1314" i="31"/>
  <c r="AV1317" i="31" s="1"/>
  <c r="AV1321" i="31" s="1"/>
  <c r="AU1314" i="31"/>
  <c r="AU1317" i="31" s="1"/>
  <c r="AU1321" i="31" s="1"/>
  <c r="AT1314" i="31"/>
  <c r="AT1317" i="31" s="1"/>
  <c r="AT1321" i="31" s="1"/>
  <c r="AS1314" i="31"/>
  <c r="AS1317" i="31" s="1"/>
  <c r="AS1321" i="31" s="1"/>
  <c r="AR1314" i="31"/>
  <c r="AP1314" i="31"/>
  <c r="AP1317" i="31" s="1"/>
  <c r="AP1321" i="31" s="1"/>
  <c r="AO1314" i="31"/>
  <c r="AO1317" i="31" s="1"/>
  <c r="AO1321" i="31" s="1"/>
  <c r="AN1314" i="31"/>
  <c r="AN1317" i="31" s="1"/>
  <c r="AN1321" i="31" s="1"/>
  <c r="AM1314" i="31"/>
  <c r="AM1317" i="31" s="1"/>
  <c r="AM1321" i="31" s="1"/>
  <c r="AL1314" i="31"/>
  <c r="AL1317" i="31" s="1"/>
  <c r="AL1321" i="31" s="1"/>
  <c r="AK1314" i="31"/>
  <c r="AK1317" i="31" s="1"/>
  <c r="AK1321" i="31" s="1"/>
  <c r="AJ1314" i="31"/>
  <c r="AJ1317" i="31" s="1"/>
  <c r="AJ1321" i="31" s="1"/>
  <c r="AI1314" i="31"/>
  <c r="AI1317" i="31" s="1"/>
  <c r="AI1321" i="31" s="1"/>
  <c r="AH1314" i="31"/>
  <c r="AH1317" i="31" s="1"/>
  <c r="AH1321" i="31" s="1"/>
  <c r="AG1314" i="31"/>
  <c r="AG1317" i="31" s="1"/>
  <c r="AG1321" i="31" s="1"/>
  <c r="AF1314" i="31"/>
  <c r="AF1317" i="31" s="1"/>
  <c r="AF1321" i="31" s="1"/>
  <c r="AE1314" i="31"/>
  <c r="AC1314" i="31"/>
  <c r="AC1317" i="31" s="1"/>
  <c r="AC1321" i="31" s="1"/>
  <c r="AB1314" i="31"/>
  <c r="AB1317" i="31" s="1"/>
  <c r="AB1321" i="31" s="1"/>
  <c r="AA1314" i="31"/>
  <c r="AA1317" i="31" s="1"/>
  <c r="AA1321" i="31" s="1"/>
  <c r="Z1314" i="31"/>
  <c r="Z1317" i="31" s="1"/>
  <c r="Z1321" i="31" s="1"/>
  <c r="Y1314" i="31"/>
  <c r="Y1317" i="31" s="1"/>
  <c r="Y1321" i="31" s="1"/>
  <c r="X1314" i="31"/>
  <c r="X1317" i="31" s="1"/>
  <c r="X1321" i="31" s="1"/>
  <c r="W1314" i="31"/>
  <c r="W1317" i="31" s="1"/>
  <c r="W1321" i="31" s="1"/>
  <c r="V1314" i="31"/>
  <c r="V1317" i="31" s="1"/>
  <c r="V1321" i="31" s="1"/>
  <c r="U1314" i="31"/>
  <c r="U1317" i="31" s="1"/>
  <c r="U1321" i="31" s="1"/>
  <c r="T1314" i="31"/>
  <c r="T1317" i="31" s="1"/>
  <c r="T1321" i="31" s="1"/>
  <c r="S1314" i="31"/>
  <c r="S1317" i="31" s="1"/>
  <c r="S1321" i="31" s="1"/>
  <c r="R1314" i="31"/>
  <c r="P1314" i="31"/>
  <c r="P1317" i="31" s="1"/>
  <c r="P1321" i="31" s="1"/>
  <c r="O1314" i="31"/>
  <c r="O1317" i="31" s="1"/>
  <c r="O1321" i="31" s="1"/>
  <c r="N1314" i="31"/>
  <c r="N1317" i="31" s="1"/>
  <c r="N1321" i="31" s="1"/>
  <c r="M1314" i="31"/>
  <c r="M1317" i="31" s="1"/>
  <c r="M1321" i="31" s="1"/>
  <c r="L1314" i="31"/>
  <c r="L1317" i="31" s="1"/>
  <c r="L1321" i="31" s="1"/>
  <c r="K1314" i="31"/>
  <c r="K1317" i="31" s="1"/>
  <c r="K1321" i="31" s="1"/>
  <c r="J1314" i="31"/>
  <c r="J1317" i="31" s="1"/>
  <c r="J1321" i="31" s="1"/>
  <c r="I1314" i="31"/>
  <c r="I1317" i="31" s="1"/>
  <c r="I1321" i="31" s="1"/>
  <c r="H1314" i="31"/>
  <c r="H1317" i="31" s="1"/>
  <c r="H1321" i="31" s="1"/>
  <c r="G1314" i="31"/>
  <c r="G1317" i="31" s="1"/>
  <c r="G1321" i="31" s="1"/>
  <c r="F1314" i="31"/>
  <c r="F1317" i="31" s="1"/>
  <c r="F1321" i="31" s="1"/>
  <c r="E1314" i="31"/>
  <c r="E1317" i="31" s="1"/>
  <c r="BC1313" i="31"/>
  <c r="BC1316" i="31" s="1"/>
  <c r="BC1320" i="31" s="1"/>
  <c r="BB1313" i="31"/>
  <c r="BB1316" i="31" s="1"/>
  <c r="BB1320" i="31" s="1"/>
  <c r="BA1313" i="31"/>
  <c r="BA1316" i="31" s="1"/>
  <c r="BA1320" i="31" s="1"/>
  <c r="AZ1313" i="31"/>
  <c r="AZ1316" i="31" s="1"/>
  <c r="AZ1320" i="31" s="1"/>
  <c r="AY1313" i="31"/>
  <c r="AY1316" i="31" s="1"/>
  <c r="AY1320" i="31" s="1"/>
  <c r="AX1313" i="31"/>
  <c r="AX1316" i="31" s="1"/>
  <c r="AX1320" i="31" s="1"/>
  <c r="AW1313" i="31"/>
  <c r="AW1316" i="31" s="1"/>
  <c r="AW1320" i="31" s="1"/>
  <c r="AV1313" i="31"/>
  <c r="AV1316" i="31" s="1"/>
  <c r="AV1320" i="31" s="1"/>
  <c r="AU1313" i="31"/>
  <c r="AU1316" i="31" s="1"/>
  <c r="AU1320" i="31" s="1"/>
  <c r="AT1313" i="31"/>
  <c r="AT1316" i="31" s="1"/>
  <c r="AT1320" i="31" s="1"/>
  <c r="AS1313" i="31"/>
  <c r="AS1316" i="31" s="1"/>
  <c r="AS1320" i="31" s="1"/>
  <c r="AR1313" i="31"/>
  <c r="AP1313" i="31"/>
  <c r="AP1316" i="31" s="1"/>
  <c r="AP1320" i="31" s="1"/>
  <c r="AO1313" i="31"/>
  <c r="AO1316" i="31" s="1"/>
  <c r="AO1320" i="31" s="1"/>
  <c r="AN1313" i="31"/>
  <c r="AN1316" i="31" s="1"/>
  <c r="AN1320" i="31" s="1"/>
  <c r="AM1313" i="31"/>
  <c r="AM1316" i="31" s="1"/>
  <c r="AM1320" i="31" s="1"/>
  <c r="AL1313" i="31"/>
  <c r="AL1316" i="31" s="1"/>
  <c r="AL1320" i="31" s="1"/>
  <c r="AK1313" i="31"/>
  <c r="AK1316" i="31" s="1"/>
  <c r="AK1320" i="31" s="1"/>
  <c r="AJ1313" i="31"/>
  <c r="AJ1316" i="31" s="1"/>
  <c r="AJ1320" i="31" s="1"/>
  <c r="AI1313" i="31"/>
  <c r="AI1316" i="31" s="1"/>
  <c r="AI1320" i="31" s="1"/>
  <c r="AH1313" i="31"/>
  <c r="AH1316" i="31" s="1"/>
  <c r="AH1320" i="31" s="1"/>
  <c r="AG1313" i="31"/>
  <c r="AG1316" i="31" s="1"/>
  <c r="AG1320" i="31" s="1"/>
  <c r="AF1313" i="31"/>
  <c r="AF1316" i="31" s="1"/>
  <c r="AF1320" i="31" s="1"/>
  <c r="AE1313" i="31"/>
  <c r="AC1313" i="31"/>
  <c r="AC1316" i="31" s="1"/>
  <c r="AC1320" i="31" s="1"/>
  <c r="W1313" i="31"/>
  <c r="W1316" i="31" s="1"/>
  <c r="W1320" i="31" s="1"/>
  <c r="V1313" i="31"/>
  <c r="V1316" i="31" s="1"/>
  <c r="V1320" i="31" s="1"/>
  <c r="U1313" i="31"/>
  <c r="U1316" i="31" s="1"/>
  <c r="U1320" i="31" s="1"/>
  <c r="T1313" i="31"/>
  <c r="T1316" i="31" s="1"/>
  <c r="T1320" i="31" s="1"/>
  <c r="S1313" i="31"/>
  <c r="S1316" i="31" s="1"/>
  <c r="S1320" i="31" s="1"/>
  <c r="R1313" i="31"/>
  <c r="R1316" i="31" s="1"/>
  <c r="P1313" i="31"/>
  <c r="P1316" i="31" s="1"/>
  <c r="P1320" i="31" s="1"/>
  <c r="O1313" i="31"/>
  <c r="O1316" i="31" s="1"/>
  <c r="O1320" i="31" s="1"/>
  <c r="N1313" i="31"/>
  <c r="N1316" i="31" s="1"/>
  <c r="N1320" i="31" s="1"/>
  <c r="M1313" i="31"/>
  <c r="M1316" i="31" s="1"/>
  <c r="M1320" i="31" s="1"/>
  <c r="L1313" i="31"/>
  <c r="L1316" i="31" s="1"/>
  <c r="L1320" i="31" s="1"/>
  <c r="K1313" i="31"/>
  <c r="K1316" i="31" s="1"/>
  <c r="K1320" i="31" s="1"/>
  <c r="J1313" i="31"/>
  <c r="J1316" i="31" s="1"/>
  <c r="J1320" i="31" s="1"/>
  <c r="I1313" i="31"/>
  <c r="I1316" i="31" s="1"/>
  <c r="I1320" i="31" s="1"/>
  <c r="H1313" i="31"/>
  <c r="H1316" i="31" s="1"/>
  <c r="H1320" i="31" s="1"/>
  <c r="G1313" i="31"/>
  <c r="G1316" i="31" s="1"/>
  <c r="G1320" i="31" s="1"/>
  <c r="F1313" i="31"/>
  <c r="F1316" i="31" s="1"/>
  <c r="F1320" i="31" s="1"/>
  <c r="E1313" i="31"/>
  <c r="BD1292" i="31"/>
  <c r="AQ1292" i="31"/>
  <c r="AD1292" i="31"/>
  <c r="Q1292" i="31"/>
  <c r="BD1291" i="31"/>
  <c r="AQ1291" i="31"/>
  <c r="AD1291" i="31"/>
  <c r="Q1291" i="31"/>
  <c r="BE1288" i="31"/>
  <c r="BC1287" i="31"/>
  <c r="BC1290" i="31" s="1"/>
  <c r="BC1294" i="31" s="1"/>
  <c r="BB1287" i="31"/>
  <c r="BB1290" i="31" s="1"/>
  <c r="BB1294" i="31" s="1"/>
  <c r="BA1287" i="31"/>
  <c r="BA1290" i="31" s="1"/>
  <c r="BA1294" i="31" s="1"/>
  <c r="AZ1287" i="31"/>
  <c r="AZ1290" i="31" s="1"/>
  <c r="AZ1294" i="31" s="1"/>
  <c r="AY1287" i="31"/>
  <c r="AY1290" i="31" s="1"/>
  <c r="AY1294" i="31" s="1"/>
  <c r="AX1287" i="31"/>
  <c r="AX1290" i="31" s="1"/>
  <c r="AX1294" i="31" s="1"/>
  <c r="AW1287" i="31"/>
  <c r="AW1290" i="31" s="1"/>
  <c r="AW1294" i="31" s="1"/>
  <c r="AV1287" i="31"/>
  <c r="AV1290" i="31" s="1"/>
  <c r="AV1294" i="31" s="1"/>
  <c r="AU1287" i="31"/>
  <c r="AU1290" i="31" s="1"/>
  <c r="AU1294" i="31" s="1"/>
  <c r="AT1287" i="31"/>
  <c r="AT1290" i="31" s="1"/>
  <c r="AT1294" i="31" s="1"/>
  <c r="AS1287" i="31"/>
  <c r="AS1290" i="31" s="1"/>
  <c r="AS1294" i="31" s="1"/>
  <c r="AR1287" i="31"/>
  <c r="AP1287" i="31"/>
  <c r="AP1290" i="31" s="1"/>
  <c r="AP1294" i="31" s="1"/>
  <c r="AO1287" i="31"/>
  <c r="AO1290" i="31" s="1"/>
  <c r="AO1294" i="31" s="1"/>
  <c r="AN1287" i="31"/>
  <c r="AN1290" i="31" s="1"/>
  <c r="AN1294" i="31" s="1"/>
  <c r="AM1287" i="31"/>
  <c r="AM1290" i="31" s="1"/>
  <c r="AM1294" i="31" s="1"/>
  <c r="AL1287" i="31"/>
  <c r="AL1290" i="31" s="1"/>
  <c r="AL1294" i="31" s="1"/>
  <c r="AK1287" i="31"/>
  <c r="AK1290" i="31" s="1"/>
  <c r="AK1294" i="31" s="1"/>
  <c r="AJ1287" i="31"/>
  <c r="AJ1290" i="31" s="1"/>
  <c r="AJ1294" i="31" s="1"/>
  <c r="AI1287" i="31"/>
  <c r="AI1290" i="31" s="1"/>
  <c r="AI1294" i="31" s="1"/>
  <c r="AH1287" i="31"/>
  <c r="AH1290" i="31" s="1"/>
  <c r="AH1294" i="31" s="1"/>
  <c r="AG1287" i="31"/>
  <c r="AG1290" i="31" s="1"/>
  <c r="AG1294" i="31" s="1"/>
  <c r="AF1287" i="31"/>
  <c r="AF1290" i="31" s="1"/>
  <c r="AF1294" i="31" s="1"/>
  <c r="AE1287" i="31"/>
  <c r="AC1287" i="31"/>
  <c r="AC1290" i="31" s="1"/>
  <c r="AC1294" i="31" s="1"/>
  <c r="AB1287" i="31"/>
  <c r="AB1290" i="31" s="1"/>
  <c r="AB1294" i="31" s="1"/>
  <c r="AA1287" i="31"/>
  <c r="AA1290" i="31" s="1"/>
  <c r="AA1294" i="31" s="1"/>
  <c r="Z1287" i="31"/>
  <c r="Z1290" i="31" s="1"/>
  <c r="Z1294" i="31" s="1"/>
  <c r="Y1287" i="31"/>
  <c r="Y1290" i="31" s="1"/>
  <c r="Y1294" i="31" s="1"/>
  <c r="X1287" i="31"/>
  <c r="X1290" i="31" s="1"/>
  <c r="X1294" i="31" s="1"/>
  <c r="W1287" i="31"/>
  <c r="W1290" i="31" s="1"/>
  <c r="W1294" i="31" s="1"/>
  <c r="V1287" i="31"/>
  <c r="V1290" i="31" s="1"/>
  <c r="V1294" i="31" s="1"/>
  <c r="U1287" i="31"/>
  <c r="U1290" i="31" s="1"/>
  <c r="U1294" i="31" s="1"/>
  <c r="T1287" i="31"/>
  <c r="T1290" i="31" s="1"/>
  <c r="T1294" i="31" s="1"/>
  <c r="S1287" i="31"/>
  <c r="S1290" i="31" s="1"/>
  <c r="S1294" i="31" s="1"/>
  <c r="R1287" i="31"/>
  <c r="P1287" i="31"/>
  <c r="P1290" i="31" s="1"/>
  <c r="P1294" i="31" s="1"/>
  <c r="O1287" i="31"/>
  <c r="O1290" i="31" s="1"/>
  <c r="O1294" i="31" s="1"/>
  <c r="N1287" i="31"/>
  <c r="N1290" i="31" s="1"/>
  <c r="N1294" i="31" s="1"/>
  <c r="M1287" i="31"/>
  <c r="M1290" i="31" s="1"/>
  <c r="M1294" i="31" s="1"/>
  <c r="L1287" i="31"/>
  <c r="L1290" i="31" s="1"/>
  <c r="L1294" i="31" s="1"/>
  <c r="K1287" i="31"/>
  <c r="K1290" i="31" s="1"/>
  <c r="K1294" i="31" s="1"/>
  <c r="J1287" i="31"/>
  <c r="J1290" i="31" s="1"/>
  <c r="J1294" i="31" s="1"/>
  <c r="I1287" i="31"/>
  <c r="I1290" i="31" s="1"/>
  <c r="I1294" i="31" s="1"/>
  <c r="H1287" i="31"/>
  <c r="H1290" i="31" s="1"/>
  <c r="H1294" i="31" s="1"/>
  <c r="G1287" i="31"/>
  <c r="G1290" i="31" s="1"/>
  <c r="G1294" i="31" s="1"/>
  <c r="F1287" i="31"/>
  <c r="F1290" i="31" s="1"/>
  <c r="F1294" i="31" s="1"/>
  <c r="E1287" i="31"/>
  <c r="BC1286" i="31"/>
  <c r="BC1289" i="31" s="1"/>
  <c r="BC1293" i="31" s="1"/>
  <c r="BB1286" i="31"/>
  <c r="BB1289" i="31" s="1"/>
  <c r="BB1293" i="31" s="1"/>
  <c r="BA1286" i="31"/>
  <c r="BA1289" i="31" s="1"/>
  <c r="BA1293" i="31" s="1"/>
  <c r="AZ1286" i="31"/>
  <c r="AZ1289" i="31" s="1"/>
  <c r="AZ1293" i="31" s="1"/>
  <c r="AY1286" i="31"/>
  <c r="AY1289" i="31" s="1"/>
  <c r="AY1293" i="31" s="1"/>
  <c r="AX1286" i="31"/>
  <c r="AX1289" i="31" s="1"/>
  <c r="AX1293" i="31" s="1"/>
  <c r="AW1286" i="31"/>
  <c r="AW1289" i="31" s="1"/>
  <c r="AW1293" i="31" s="1"/>
  <c r="AV1286" i="31"/>
  <c r="AV1289" i="31" s="1"/>
  <c r="AV1293" i="31" s="1"/>
  <c r="AU1286" i="31"/>
  <c r="AU1289" i="31" s="1"/>
  <c r="AU1293" i="31" s="1"/>
  <c r="AT1286" i="31"/>
  <c r="AT1289" i="31" s="1"/>
  <c r="AT1293" i="31" s="1"/>
  <c r="AS1286" i="31"/>
  <c r="AS1289" i="31" s="1"/>
  <c r="AS1293" i="31" s="1"/>
  <c r="AR1286" i="31"/>
  <c r="AP1286" i="31"/>
  <c r="AP1289" i="31" s="1"/>
  <c r="AP1293" i="31" s="1"/>
  <c r="AO1286" i="31"/>
  <c r="AO1289" i="31" s="1"/>
  <c r="AO1293" i="31" s="1"/>
  <c r="R1286" i="31"/>
  <c r="P1286" i="31"/>
  <c r="P1289" i="31" s="1"/>
  <c r="P1293" i="31" s="1"/>
  <c r="O1286" i="31"/>
  <c r="O1289" i="31" s="1"/>
  <c r="O1293" i="31" s="1"/>
  <c r="N1286" i="31"/>
  <c r="N1289" i="31" s="1"/>
  <c r="N1293" i="31" s="1"/>
  <c r="M1286" i="31"/>
  <c r="M1289" i="31" s="1"/>
  <c r="M1293" i="31" s="1"/>
  <c r="L1286" i="31"/>
  <c r="L1289" i="31" s="1"/>
  <c r="L1293" i="31" s="1"/>
  <c r="K1286" i="31"/>
  <c r="K1289" i="31" s="1"/>
  <c r="K1293" i="31" s="1"/>
  <c r="J1286" i="31"/>
  <c r="J1289" i="31" s="1"/>
  <c r="J1293" i="31" s="1"/>
  <c r="I1286" i="31"/>
  <c r="I1289" i="31" s="1"/>
  <c r="I1293" i="31" s="1"/>
  <c r="H1286" i="31"/>
  <c r="H1289" i="31" s="1"/>
  <c r="H1293" i="31" s="1"/>
  <c r="G1286" i="31"/>
  <c r="G1289" i="31" s="1"/>
  <c r="G1293" i="31" s="1"/>
  <c r="F1286" i="31"/>
  <c r="F1289" i="31" s="1"/>
  <c r="F1293" i="31" s="1"/>
  <c r="E1286" i="31"/>
  <c r="BD1265" i="31"/>
  <c r="AQ1265" i="31"/>
  <c r="AD1265" i="31"/>
  <c r="Q1265" i="31"/>
  <c r="BD1264" i="31"/>
  <c r="AQ1264" i="31"/>
  <c r="AD1264" i="31"/>
  <c r="Q1264" i="31"/>
  <c r="BE1261" i="31"/>
  <c r="BC1260" i="31"/>
  <c r="BC1263" i="31" s="1"/>
  <c r="BC1267" i="31" s="1"/>
  <c r="BB1260" i="31"/>
  <c r="BB1263" i="31" s="1"/>
  <c r="BB1267" i="31" s="1"/>
  <c r="BA1260" i="31"/>
  <c r="BA1263" i="31" s="1"/>
  <c r="BA1267" i="31" s="1"/>
  <c r="AZ1260" i="31"/>
  <c r="AZ1263" i="31" s="1"/>
  <c r="AZ1267" i="31" s="1"/>
  <c r="AY1260" i="31"/>
  <c r="AY1263" i="31" s="1"/>
  <c r="AY1267" i="31" s="1"/>
  <c r="AX1260" i="31"/>
  <c r="AX1263" i="31" s="1"/>
  <c r="AX1267" i="31" s="1"/>
  <c r="AW1260" i="31"/>
  <c r="AW1263" i="31" s="1"/>
  <c r="AW1267" i="31" s="1"/>
  <c r="AV1260" i="31"/>
  <c r="AV1263" i="31" s="1"/>
  <c r="AV1267" i="31" s="1"/>
  <c r="AU1260" i="31"/>
  <c r="AU1263" i="31" s="1"/>
  <c r="AU1267" i="31" s="1"/>
  <c r="AT1260" i="31"/>
  <c r="AT1263" i="31" s="1"/>
  <c r="AT1267" i="31" s="1"/>
  <c r="AS1260" i="31"/>
  <c r="AS1263" i="31" s="1"/>
  <c r="AS1267" i="31" s="1"/>
  <c r="AR1260" i="31"/>
  <c r="AR1263" i="31" s="1"/>
  <c r="AR1267" i="31" s="1"/>
  <c r="AP1260" i="31"/>
  <c r="AP1263" i="31" s="1"/>
  <c r="AP1267" i="31" s="1"/>
  <c r="AO1260" i="31"/>
  <c r="AO1263" i="31" s="1"/>
  <c r="AO1267" i="31" s="1"/>
  <c r="AN1260" i="31"/>
  <c r="AN1263" i="31" s="1"/>
  <c r="AN1267" i="31" s="1"/>
  <c r="AM1260" i="31"/>
  <c r="AM1263" i="31" s="1"/>
  <c r="AM1267" i="31" s="1"/>
  <c r="AL1260" i="31"/>
  <c r="AL1263" i="31" s="1"/>
  <c r="AL1267" i="31" s="1"/>
  <c r="AK1260" i="31"/>
  <c r="AK1263" i="31" s="1"/>
  <c r="AK1267" i="31" s="1"/>
  <c r="AJ1260" i="31"/>
  <c r="AJ1263" i="31" s="1"/>
  <c r="AJ1267" i="31" s="1"/>
  <c r="AI1260" i="31"/>
  <c r="AI1263" i="31" s="1"/>
  <c r="AI1267" i="31" s="1"/>
  <c r="AH1260" i="31"/>
  <c r="AH1263" i="31" s="1"/>
  <c r="AH1267" i="31" s="1"/>
  <c r="AG1260" i="31"/>
  <c r="AG1263" i="31" s="1"/>
  <c r="AG1267" i="31" s="1"/>
  <c r="AF1260" i="31"/>
  <c r="AF1263" i="31" s="1"/>
  <c r="AF1267" i="31" s="1"/>
  <c r="AE1260" i="31"/>
  <c r="AC1260" i="31"/>
  <c r="AC1263" i="31" s="1"/>
  <c r="AC1267" i="31" s="1"/>
  <c r="AB1260" i="31"/>
  <c r="AB1263" i="31" s="1"/>
  <c r="AB1267" i="31" s="1"/>
  <c r="AA1260" i="31"/>
  <c r="AA1263" i="31" s="1"/>
  <c r="AA1267" i="31" s="1"/>
  <c r="Z1260" i="31"/>
  <c r="Z1263" i="31" s="1"/>
  <c r="Z1267" i="31" s="1"/>
  <c r="Y1260" i="31"/>
  <c r="Y1263" i="31" s="1"/>
  <c r="Y1267" i="31" s="1"/>
  <c r="X1260" i="31"/>
  <c r="X1263" i="31" s="1"/>
  <c r="X1267" i="31" s="1"/>
  <c r="W1260" i="31"/>
  <c r="W1263" i="31" s="1"/>
  <c r="W1267" i="31" s="1"/>
  <c r="V1260" i="31"/>
  <c r="V1263" i="31" s="1"/>
  <c r="V1267" i="31" s="1"/>
  <c r="U1260" i="31"/>
  <c r="U1263" i="31" s="1"/>
  <c r="U1267" i="31" s="1"/>
  <c r="T1260" i="31"/>
  <c r="T1263" i="31" s="1"/>
  <c r="T1267" i="31" s="1"/>
  <c r="S1260" i="31"/>
  <c r="S1263" i="31" s="1"/>
  <c r="S1267" i="31" s="1"/>
  <c r="R1260" i="31"/>
  <c r="P1260" i="31"/>
  <c r="P1263" i="31" s="1"/>
  <c r="P1267" i="31" s="1"/>
  <c r="O1260" i="31"/>
  <c r="O1263" i="31" s="1"/>
  <c r="O1267" i="31" s="1"/>
  <c r="N1260" i="31"/>
  <c r="N1263" i="31" s="1"/>
  <c r="N1267" i="31" s="1"/>
  <c r="M1260" i="31"/>
  <c r="M1263" i="31" s="1"/>
  <c r="M1267" i="31" s="1"/>
  <c r="L1260" i="31"/>
  <c r="L1263" i="31" s="1"/>
  <c r="L1267" i="31" s="1"/>
  <c r="K1260" i="31"/>
  <c r="K1263" i="31" s="1"/>
  <c r="K1267" i="31" s="1"/>
  <c r="J1260" i="31"/>
  <c r="J1263" i="31" s="1"/>
  <c r="J1267" i="31" s="1"/>
  <c r="I1260" i="31"/>
  <c r="I1263" i="31" s="1"/>
  <c r="I1267" i="31" s="1"/>
  <c r="H1260" i="31"/>
  <c r="H1263" i="31" s="1"/>
  <c r="H1267" i="31" s="1"/>
  <c r="G1260" i="31"/>
  <c r="G1263" i="31" s="1"/>
  <c r="G1267" i="31" s="1"/>
  <c r="F1260" i="31"/>
  <c r="F1263" i="31" s="1"/>
  <c r="F1267" i="31" s="1"/>
  <c r="E1260" i="31"/>
  <c r="BC1259" i="31"/>
  <c r="BC1262" i="31" s="1"/>
  <c r="BC1266" i="31" s="1"/>
  <c r="BB1259" i="31"/>
  <c r="BB1262" i="31" s="1"/>
  <c r="BB1266" i="31" s="1"/>
  <c r="BA1259" i="31"/>
  <c r="BA1262" i="31" s="1"/>
  <c r="BA1266" i="31" s="1"/>
  <c r="AZ1259" i="31"/>
  <c r="AZ1262" i="31" s="1"/>
  <c r="AZ1266" i="31" s="1"/>
  <c r="AY1259" i="31"/>
  <c r="AY1262" i="31" s="1"/>
  <c r="AY1266" i="31" s="1"/>
  <c r="AX1259" i="31"/>
  <c r="AX1262" i="31" s="1"/>
  <c r="AX1266" i="31" s="1"/>
  <c r="AW1259" i="31"/>
  <c r="AW1262" i="31" s="1"/>
  <c r="AW1266" i="31" s="1"/>
  <c r="AV1259" i="31"/>
  <c r="AV1262" i="31" s="1"/>
  <c r="AV1266" i="31" s="1"/>
  <c r="AU1259" i="31"/>
  <c r="AU1262" i="31" s="1"/>
  <c r="AU1266" i="31" s="1"/>
  <c r="AT1259" i="31"/>
  <c r="AT1262" i="31" s="1"/>
  <c r="AT1266" i="31" s="1"/>
  <c r="AS1259" i="31"/>
  <c r="AS1262" i="31" s="1"/>
  <c r="AS1266" i="31" s="1"/>
  <c r="AR1259" i="31"/>
  <c r="AP1259" i="31"/>
  <c r="AP1262" i="31" s="1"/>
  <c r="AP1266" i="31" s="1"/>
  <c r="AO1259" i="31"/>
  <c r="AO1262" i="31" s="1"/>
  <c r="AO1266" i="31" s="1"/>
  <c r="AN1259" i="31"/>
  <c r="AN1262" i="31" s="1"/>
  <c r="AN1266" i="31" s="1"/>
  <c r="AM1259" i="31"/>
  <c r="AM1262" i="31" s="1"/>
  <c r="AM1266" i="31" s="1"/>
  <c r="AL1259" i="31"/>
  <c r="AL1262" i="31" s="1"/>
  <c r="AL1266" i="31" s="1"/>
  <c r="AK1259" i="31"/>
  <c r="AK1262" i="31" s="1"/>
  <c r="AK1266" i="31" s="1"/>
  <c r="AJ1259" i="31"/>
  <c r="AJ1262" i="31" s="1"/>
  <c r="AJ1266" i="31" s="1"/>
  <c r="AI1259" i="31"/>
  <c r="AI1262" i="31" s="1"/>
  <c r="AI1266" i="31" s="1"/>
  <c r="AH1259" i="31"/>
  <c r="AH1262" i="31" s="1"/>
  <c r="AH1266" i="31" s="1"/>
  <c r="AG1259" i="31"/>
  <c r="AG1262" i="31" s="1"/>
  <c r="AG1266" i="31" s="1"/>
  <c r="AF1259" i="31"/>
  <c r="AF1262" i="31" s="1"/>
  <c r="AF1266" i="31" s="1"/>
  <c r="AE1259" i="31"/>
  <c r="AC1259" i="31"/>
  <c r="AC1262" i="31" s="1"/>
  <c r="AC1266" i="31" s="1"/>
  <c r="AB1259" i="31"/>
  <c r="AB1262" i="31" s="1"/>
  <c r="AB1266" i="31" s="1"/>
  <c r="AA1259" i="31"/>
  <c r="AA1262" i="31" s="1"/>
  <c r="AA1266" i="31" s="1"/>
  <c r="Z1259" i="31"/>
  <c r="Z1262" i="31" s="1"/>
  <c r="Z1266" i="31" s="1"/>
  <c r="Y1259" i="31"/>
  <c r="Y1262" i="31" s="1"/>
  <c r="Y1266" i="31" s="1"/>
  <c r="X1259" i="31"/>
  <c r="X1262" i="31" s="1"/>
  <c r="X1266" i="31" s="1"/>
  <c r="W1259" i="31"/>
  <c r="W1262" i="31" s="1"/>
  <c r="W1266" i="31" s="1"/>
  <c r="V1259" i="31"/>
  <c r="V1262" i="31" s="1"/>
  <c r="V1266" i="31" s="1"/>
  <c r="U1259" i="31"/>
  <c r="U1262" i="31" s="1"/>
  <c r="U1266" i="31" s="1"/>
  <c r="T1259" i="31"/>
  <c r="T1262" i="31" s="1"/>
  <c r="T1266" i="31" s="1"/>
  <c r="S1259" i="31"/>
  <c r="S1262" i="31" s="1"/>
  <c r="S1266" i="31" s="1"/>
  <c r="R1259" i="31"/>
  <c r="R1262" i="31" s="1"/>
  <c r="R1266" i="31" s="1"/>
  <c r="P1259" i="31"/>
  <c r="P1262" i="31" s="1"/>
  <c r="P1266" i="31" s="1"/>
  <c r="O1259" i="31"/>
  <c r="O1262" i="31" s="1"/>
  <c r="O1266" i="31" s="1"/>
  <c r="N1259" i="31"/>
  <c r="N1262" i="31" s="1"/>
  <c r="N1266" i="31" s="1"/>
  <c r="M1259" i="31"/>
  <c r="M1262" i="31" s="1"/>
  <c r="M1266" i="31" s="1"/>
  <c r="L1259" i="31"/>
  <c r="L1262" i="31" s="1"/>
  <c r="L1266" i="31" s="1"/>
  <c r="K1259" i="31"/>
  <c r="K1262" i="31" s="1"/>
  <c r="K1266" i="31" s="1"/>
  <c r="J1259" i="31"/>
  <c r="J1262" i="31" s="1"/>
  <c r="J1266" i="31" s="1"/>
  <c r="I1259" i="31"/>
  <c r="I1262" i="31" s="1"/>
  <c r="I1266" i="31" s="1"/>
  <c r="H1259" i="31"/>
  <c r="H1262" i="31" s="1"/>
  <c r="H1266" i="31" s="1"/>
  <c r="G1259" i="31"/>
  <c r="G1262" i="31" s="1"/>
  <c r="G1266" i="31" s="1"/>
  <c r="F1259" i="31"/>
  <c r="F1262" i="31" s="1"/>
  <c r="F1266" i="31" s="1"/>
  <c r="E1259" i="31"/>
  <c r="BD1238" i="31"/>
  <c r="AQ1238" i="31"/>
  <c r="AD1238" i="31"/>
  <c r="Q1238" i="31"/>
  <c r="BD1237" i="31"/>
  <c r="AQ1237" i="31"/>
  <c r="AD1237" i="31"/>
  <c r="Q1237" i="31"/>
  <c r="BE1234" i="31"/>
  <c r="BC1233" i="31"/>
  <c r="BC1236" i="31" s="1"/>
  <c r="BC1240" i="31" s="1"/>
  <c r="BB1233" i="31"/>
  <c r="BB1236" i="31" s="1"/>
  <c r="BB1240" i="31" s="1"/>
  <c r="BA1233" i="31"/>
  <c r="BA1236" i="31" s="1"/>
  <c r="BA1240" i="31" s="1"/>
  <c r="AZ1233" i="31"/>
  <c r="AZ1236" i="31" s="1"/>
  <c r="AZ1240" i="31" s="1"/>
  <c r="AY1233" i="31"/>
  <c r="AY1236" i="31" s="1"/>
  <c r="AY1240" i="31" s="1"/>
  <c r="AX1233" i="31"/>
  <c r="AX1236" i="31" s="1"/>
  <c r="AX1240" i="31" s="1"/>
  <c r="AW1233" i="31"/>
  <c r="AW1236" i="31" s="1"/>
  <c r="AW1240" i="31" s="1"/>
  <c r="AV1233" i="31"/>
  <c r="AV1236" i="31" s="1"/>
  <c r="AV1240" i="31" s="1"/>
  <c r="AU1233" i="31"/>
  <c r="AU1236" i="31" s="1"/>
  <c r="AU1240" i="31" s="1"/>
  <c r="AT1233" i="31"/>
  <c r="AT1236" i="31" s="1"/>
  <c r="AT1240" i="31" s="1"/>
  <c r="AS1233" i="31"/>
  <c r="AS1236" i="31" s="1"/>
  <c r="AS1240" i="31" s="1"/>
  <c r="AR1233" i="31"/>
  <c r="AP1233" i="31"/>
  <c r="AP1236" i="31" s="1"/>
  <c r="AP1240" i="31" s="1"/>
  <c r="AO1233" i="31"/>
  <c r="AO1236" i="31" s="1"/>
  <c r="AO1240" i="31" s="1"/>
  <c r="AN1233" i="31"/>
  <c r="AN1236" i="31" s="1"/>
  <c r="AN1240" i="31" s="1"/>
  <c r="AM1233" i="31"/>
  <c r="AM1236" i="31" s="1"/>
  <c r="AM1240" i="31" s="1"/>
  <c r="AL1233" i="31"/>
  <c r="AL1236" i="31" s="1"/>
  <c r="AL1240" i="31" s="1"/>
  <c r="AK1233" i="31"/>
  <c r="AK1236" i="31" s="1"/>
  <c r="AK1240" i="31" s="1"/>
  <c r="AJ1233" i="31"/>
  <c r="AJ1236" i="31" s="1"/>
  <c r="AJ1240" i="31" s="1"/>
  <c r="AI1233" i="31"/>
  <c r="AI1236" i="31" s="1"/>
  <c r="AI1240" i="31" s="1"/>
  <c r="AH1233" i="31"/>
  <c r="AH1236" i="31" s="1"/>
  <c r="AH1240" i="31" s="1"/>
  <c r="AG1233" i="31"/>
  <c r="AG1236" i="31" s="1"/>
  <c r="AG1240" i="31" s="1"/>
  <c r="AF1233" i="31"/>
  <c r="AF1236" i="31" s="1"/>
  <c r="AF1240" i="31" s="1"/>
  <c r="AE1233" i="31"/>
  <c r="AC1233" i="31"/>
  <c r="AC1236" i="31" s="1"/>
  <c r="AC1240" i="31" s="1"/>
  <c r="AB1233" i="31"/>
  <c r="AB1236" i="31" s="1"/>
  <c r="AB1240" i="31" s="1"/>
  <c r="AA1233" i="31"/>
  <c r="AA1236" i="31" s="1"/>
  <c r="AA1240" i="31" s="1"/>
  <c r="Z1233" i="31"/>
  <c r="Z1236" i="31" s="1"/>
  <c r="Z1240" i="31" s="1"/>
  <c r="Y1233" i="31"/>
  <c r="Y1236" i="31" s="1"/>
  <c r="Y1240" i="31" s="1"/>
  <c r="X1233" i="31"/>
  <c r="X1236" i="31" s="1"/>
  <c r="X1240" i="31" s="1"/>
  <c r="W1233" i="31"/>
  <c r="W1236" i="31" s="1"/>
  <c r="W1240" i="31" s="1"/>
  <c r="V1233" i="31"/>
  <c r="V1236" i="31" s="1"/>
  <c r="V1240" i="31" s="1"/>
  <c r="U1233" i="31"/>
  <c r="U1236" i="31" s="1"/>
  <c r="U1240" i="31" s="1"/>
  <c r="T1233" i="31"/>
  <c r="T1236" i="31" s="1"/>
  <c r="T1240" i="31" s="1"/>
  <c r="S1233" i="31"/>
  <c r="S1236" i="31" s="1"/>
  <c r="S1240" i="31" s="1"/>
  <c r="R1233" i="31"/>
  <c r="P1233" i="31"/>
  <c r="P1236" i="31" s="1"/>
  <c r="P1240" i="31" s="1"/>
  <c r="O1233" i="31"/>
  <c r="O1236" i="31" s="1"/>
  <c r="O1240" i="31" s="1"/>
  <c r="N1233" i="31"/>
  <c r="N1236" i="31" s="1"/>
  <c r="N1240" i="31" s="1"/>
  <c r="M1233" i="31"/>
  <c r="M1236" i="31" s="1"/>
  <c r="M1240" i="31" s="1"/>
  <c r="L1233" i="31"/>
  <c r="L1236" i="31" s="1"/>
  <c r="L1240" i="31" s="1"/>
  <c r="K1233" i="31"/>
  <c r="K1236" i="31" s="1"/>
  <c r="K1240" i="31" s="1"/>
  <c r="J1233" i="31"/>
  <c r="J1236" i="31" s="1"/>
  <c r="J1240" i="31" s="1"/>
  <c r="I1233" i="31"/>
  <c r="I1236" i="31" s="1"/>
  <c r="I1240" i="31" s="1"/>
  <c r="H1233" i="31"/>
  <c r="H1236" i="31" s="1"/>
  <c r="H1240" i="31" s="1"/>
  <c r="G1233" i="31"/>
  <c r="G1236" i="31" s="1"/>
  <c r="G1240" i="31" s="1"/>
  <c r="F1233" i="31"/>
  <c r="F1236" i="31" s="1"/>
  <c r="F1240" i="31" s="1"/>
  <c r="E1233" i="31"/>
  <c r="E1236" i="31" s="1"/>
  <c r="E1240" i="31" s="1"/>
  <c r="BC1232" i="31"/>
  <c r="BC1235" i="31" s="1"/>
  <c r="BC1239" i="31" s="1"/>
  <c r="BB1232" i="31"/>
  <c r="BB1235" i="31" s="1"/>
  <c r="BB1239" i="31" s="1"/>
  <c r="BA1232" i="31"/>
  <c r="BA1235" i="31" s="1"/>
  <c r="BA1239" i="31" s="1"/>
  <c r="AZ1232" i="31"/>
  <c r="AZ1235" i="31" s="1"/>
  <c r="AZ1239" i="31" s="1"/>
  <c r="AY1232" i="31"/>
  <c r="AY1235" i="31" s="1"/>
  <c r="AY1239" i="31" s="1"/>
  <c r="AX1232" i="31"/>
  <c r="AX1235" i="31" s="1"/>
  <c r="AX1239" i="31" s="1"/>
  <c r="AW1232" i="31"/>
  <c r="AW1235" i="31" s="1"/>
  <c r="AW1239" i="31" s="1"/>
  <c r="AV1232" i="31"/>
  <c r="AV1235" i="31" s="1"/>
  <c r="AV1239" i="31" s="1"/>
  <c r="AU1232" i="31"/>
  <c r="AU1235" i="31" s="1"/>
  <c r="AU1239" i="31" s="1"/>
  <c r="AT1232" i="31"/>
  <c r="AT1235" i="31" s="1"/>
  <c r="AT1239" i="31" s="1"/>
  <c r="AS1232" i="31"/>
  <c r="AS1235" i="31" s="1"/>
  <c r="AS1239" i="31" s="1"/>
  <c r="AR1232" i="31"/>
  <c r="AP1232" i="31"/>
  <c r="AP1235" i="31" s="1"/>
  <c r="AP1239" i="31" s="1"/>
  <c r="AO1232" i="31"/>
  <c r="AO1235" i="31" s="1"/>
  <c r="AO1239" i="31" s="1"/>
  <c r="AN1232" i="31"/>
  <c r="AN1235" i="31" s="1"/>
  <c r="AN1239" i="31" s="1"/>
  <c r="AM1232" i="31"/>
  <c r="AM1235" i="31" s="1"/>
  <c r="AM1239" i="31" s="1"/>
  <c r="AL1232" i="31"/>
  <c r="AL1235" i="31" s="1"/>
  <c r="AL1239" i="31" s="1"/>
  <c r="AK1232" i="31"/>
  <c r="AK1235" i="31" s="1"/>
  <c r="AK1239" i="31" s="1"/>
  <c r="AJ1232" i="31"/>
  <c r="AJ1235" i="31" s="1"/>
  <c r="AJ1239" i="31" s="1"/>
  <c r="AI1232" i="31"/>
  <c r="AI1235" i="31" s="1"/>
  <c r="AI1239" i="31" s="1"/>
  <c r="AH1232" i="31"/>
  <c r="AH1235" i="31" s="1"/>
  <c r="AH1239" i="31" s="1"/>
  <c r="AG1232" i="31"/>
  <c r="AG1235" i="31" s="1"/>
  <c r="AG1239" i="31" s="1"/>
  <c r="AF1232" i="31"/>
  <c r="AF1235" i="31" s="1"/>
  <c r="AF1239" i="31" s="1"/>
  <c r="AE1232" i="31"/>
  <c r="AC1232" i="31"/>
  <c r="AC1235" i="31" s="1"/>
  <c r="AC1239" i="31" s="1"/>
  <c r="AB1232" i="31"/>
  <c r="AB1235" i="31" s="1"/>
  <c r="AB1239" i="31" s="1"/>
  <c r="AA1232" i="31"/>
  <c r="AA1235" i="31" s="1"/>
  <c r="AA1239" i="31" s="1"/>
  <c r="Z1232" i="31"/>
  <c r="Z1235" i="31" s="1"/>
  <c r="Z1239" i="31" s="1"/>
  <c r="Y1232" i="31"/>
  <c r="Y1235" i="31" s="1"/>
  <c r="Y1239" i="31" s="1"/>
  <c r="X1232" i="31"/>
  <c r="X1235" i="31" s="1"/>
  <c r="X1239" i="31" s="1"/>
  <c r="W1232" i="31"/>
  <c r="W1235" i="31" s="1"/>
  <c r="W1239" i="31" s="1"/>
  <c r="V1232" i="31"/>
  <c r="V1235" i="31" s="1"/>
  <c r="V1239" i="31" s="1"/>
  <c r="U1232" i="31"/>
  <c r="U1235" i="31" s="1"/>
  <c r="U1239" i="31" s="1"/>
  <c r="T1232" i="31"/>
  <c r="T1235" i="31" s="1"/>
  <c r="T1239" i="31" s="1"/>
  <c r="S1232" i="31"/>
  <c r="S1235" i="31" s="1"/>
  <c r="S1239" i="31" s="1"/>
  <c r="R1232" i="31"/>
  <c r="P1232" i="31"/>
  <c r="P1235" i="31" s="1"/>
  <c r="P1239" i="31" s="1"/>
  <c r="O1232" i="31"/>
  <c r="O1235" i="31" s="1"/>
  <c r="O1239" i="31" s="1"/>
  <c r="N1232" i="31"/>
  <c r="N1235" i="31" s="1"/>
  <c r="N1239" i="31" s="1"/>
  <c r="M1232" i="31"/>
  <c r="M1235" i="31" s="1"/>
  <c r="M1239" i="31" s="1"/>
  <c r="L1232" i="31"/>
  <c r="L1235" i="31" s="1"/>
  <c r="L1239" i="31" s="1"/>
  <c r="K1232" i="31"/>
  <c r="K1235" i="31" s="1"/>
  <c r="K1239" i="31" s="1"/>
  <c r="J1232" i="31"/>
  <c r="J1235" i="31" s="1"/>
  <c r="J1239" i="31" s="1"/>
  <c r="I1232" i="31"/>
  <c r="I1235" i="31" s="1"/>
  <c r="I1239" i="31" s="1"/>
  <c r="H1232" i="31"/>
  <c r="H1235" i="31" s="1"/>
  <c r="H1239" i="31" s="1"/>
  <c r="G1232" i="31"/>
  <c r="G1235" i="31" s="1"/>
  <c r="G1239" i="31" s="1"/>
  <c r="F1232" i="31"/>
  <c r="F1235" i="31" s="1"/>
  <c r="F1239" i="31" s="1"/>
  <c r="E1232" i="31"/>
  <c r="BD1211" i="31"/>
  <c r="AQ1211" i="31"/>
  <c r="AD1211" i="31"/>
  <c r="Q1211" i="31"/>
  <c r="BD1210" i="31"/>
  <c r="AQ1210" i="31"/>
  <c r="AD1210" i="31"/>
  <c r="Q1210" i="31"/>
  <c r="BE1207" i="31"/>
  <c r="BC1206" i="31"/>
  <c r="BC1209" i="31" s="1"/>
  <c r="BC1213" i="31" s="1"/>
  <c r="BB1206" i="31"/>
  <c r="BB1209" i="31" s="1"/>
  <c r="BB1213" i="31" s="1"/>
  <c r="BA1206" i="31"/>
  <c r="BA1209" i="31" s="1"/>
  <c r="BA1213" i="31" s="1"/>
  <c r="AZ1206" i="31"/>
  <c r="AZ1209" i="31" s="1"/>
  <c r="AZ1213" i="31" s="1"/>
  <c r="AY1206" i="31"/>
  <c r="AY1209" i="31" s="1"/>
  <c r="AY1213" i="31" s="1"/>
  <c r="AX1206" i="31"/>
  <c r="AX1209" i="31" s="1"/>
  <c r="AX1213" i="31" s="1"/>
  <c r="AW1206" i="31"/>
  <c r="AW1209" i="31" s="1"/>
  <c r="AW1213" i="31" s="1"/>
  <c r="AV1206" i="31"/>
  <c r="AV1209" i="31" s="1"/>
  <c r="AV1213" i="31" s="1"/>
  <c r="AU1206" i="31"/>
  <c r="AU1209" i="31" s="1"/>
  <c r="AU1213" i="31" s="1"/>
  <c r="AT1206" i="31"/>
  <c r="AT1209" i="31" s="1"/>
  <c r="AT1213" i="31" s="1"/>
  <c r="AS1206" i="31"/>
  <c r="AS1209" i="31" s="1"/>
  <c r="AS1213" i="31" s="1"/>
  <c r="AR1206" i="31"/>
  <c r="AR1209" i="31" s="1"/>
  <c r="AR1213" i="31" s="1"/>
  <c r="AP1206" i="31"/>
  <c r="AP1209" i="31" s="1"/>
  <c r="AP1213" i="31" s="1"/>
  <c r="AO1206" i="31"/>
  <c r="AO1209" i="31" s="1"/>
  <c r="AO1213" i="31" s="1"/>
  <c r="AN1206" i="31"/>
  <c r="AN1209" i="31" s="1"/>
  <c r="AN1213" i="31" s="1"/>
  <c r="AM1206" i="31"/>
  <c r="AM1209" i="31" s="1"/>
  <c r="AM1213" i="31" s="1"/>
  <c r="AL1206" i="31"/>
  <c r="AL1209" i="31" s="1"/>
  <c r="AL1213" i="31" s="1"/>
  <c r="AK1206" i="31"/>
  <c r="AK1209" i="31" s="1"/>
  <c r="AK1213" i="31" s="1"/>
  <c r="AJ1206" i="31"/>
  <c r="AJ1209" i="31" s="1"/>
  <c r="AJ1213" i="31" s="1"/>
  <c r="AI1206" i="31"/>
  <c r="AI1209" i="31" s="1"/>
  <c r="AI1213" i="31" s="1"/>
  <c r="AH1206" i="31"/>
  <c r="AH1209" i="31" s="1"/>
  <c r="AH1213" i="31" s="1"/>
  <c r="AG1206" i="31"/>
  <c r="AG1209" i="31" s="1"/>
  <c r="AG1213" i="31" s="1"/>
  <c r="AF1206" i="31"/>
  <c r="AF1209" i="31" s="1"/>
  <c r="AF1213" i="31" s="1"/>
  <c r="AE1206" i="31"/>
  <c r="AC1206" i="31"/>
  <c r="AC1209" i="31" s="1"/>
  <c r="AC1213" i="31" s="1"/>
  <c r="AB1206" i="31"/>
  <c r="AB1209" i="31" s="1"/>
  <c r="AB1213" i="31" s="1"/>
  <c r="AA1206" i="31"/>
  <c r="AA1209" i="31" s="1"/>
  <c r="AA1213" i="31" s="1"/>
  <c r="Z1206" i="31"/>
  <c r="Z1209" i="31" s="1"/>
  <c r="Z1213" i="31" s="1"/>
  <c r="Y1206" i="31"/>
  <c r="Y1209" i="31" s="1"/>
  <c r="Y1213" i="31" s="1"/>
  <c r="X1206" i="31"/>
  <c r="X1209" i="31" s="1"/>
  <c r="X1213" i="31" s="1"/>
  <c r="W1206" i="31"/>
  <c r="W1209" i="31" s="1"/>
  <c r="W1213" i="31" s="1"/>
  <c r="V1206" i="31"/>
  <c r="V1209" i="31" s="1"/>
  <c r="V1213" i="31" s="1"/>
  <c r="U1206" i="31"/>
  <c r="U1209" i="31" s="1"/>
  <c r="U1213" i="31" s="1"/>
  <c r="T1206" i="31"/>
  <c r="T1209" i="31" s="1"/>
  <c r="T1213" i="31" s="1"/>
  <c r="S1206" i="31"/>
  <c r="S1209" i="31" s="1"/>
  <c r="S1213" i="31" s="1"/>
  <c r="R1206" i="31"/>
  <c r="P1206" i="31"/>
  <c r="P1209" i="31" s="1"/>
  <c r="P1213" i="31" s="1"/>
  <c r="O1206" i="31"/>
  <c r="O1209" i="31" s="1"/>
  <c r="O1213" i="31" s="1"/>
  <c r="N1206" i="31"/>
  <c r="N1209" i="31" s="1"/>
  <c r="N1213" i="31" s="1"/>
  <c r="M1206" i="31"/>
  <c r="M1209" i="31" s="1"/>
  <c r="M1213" i="31" s="1"/>
  <c r="L1206" i="31"/>
  <c r="L1209" i="31" s="1"/>
  <c r="L1213" i="31" s="1"/>
  <c r="K1206" i="31"/>
  <c r="K1209" i="31" s="1"/>
  <c r="K1213" i="31" s="1"/>
  <c r="J1206" i="31"/>
  <c r="J1209" i="31" s="1"/>
  <c r="J1213" i="31" s="1"/>
  <c r="I1206" i="31"/>
  <c r="I1209" i="31" s="1"/>
  <c r="I1213" i="31" s="1"/>
  <c r="H1206" i="31"/>
  <c r="H1209" i="31" s="1"/>
  <c r="H1213" i="31" s="1"/>
  <c r="G1206" i="31"/>
  <c r="G1209" i="31" s="1"/>
  <c r="G1213" i="31" s="1"/>
  <c r="F1206" i="31"/>
  <c r="F1209" i="31" s="1"/>
  <c r="F1213" i="31" s="1"/>
  <c r="E1206" i="31"/>
  <c r="E1209" i="31" s="1"/>
  <c r="E1213" i="31" s="1"/>
  <c r="BC1205" i="31"/>
  <c r="BC1208" i="31" s="1"/>
  <c r="BC1212" i="31" s="1"/>
  <c r="BB1205" i="31"/>
  <c r="BB1208" i="31" s="1"/>
  <c r="BB1212" i="31" s="1"/>
  <c r="BA1205" i="31"/>
  <c r="BA1208" i="31" s="1"/>
  <c r="BA1212" i="31" s="1"/>
  <c r="AZ1205" i="31"/>
  <c r="AZ1208" i="31" s="1"/>
  <c r="AZ1212" i="31" s="1"/>
  <c r="AY1205" i="31"/>
  <c r="AY1208" i="31" s="1"/>
  <c r="AY1212" i="31" s="1"/>
  <c r="AX1205" i="31"/>
  <c r="AX1208" i="31" s="1"/>
  <c r="AX1212" i="31" s="1"/>
  <c r="AW1205" i="31"/>
  <c r="AW1208" i="31" s="1"/>
  <c r="AW1212" i="31" s="1"/>
  <c r="AV1205" i="31"/>
  <c r="AV1208" i="31" s="1"/>
  <c r="AV1212" i="31" s="1"/>
  <c r="AU1205" i="31"/>
  <c r="AU1208" i="31" s="1"/>
  <c r="AU1212" i="31" s="1"/>
  <c r="AT1205" i="31"/>
  <c r="AT1208" i="31" s="1"/>
  <c r="AT1212" i="31" s="1"/>
  <c r="AS1205" i="31"/>
  <c r="AS1208" i="31" s="1"/>
  <c r="AS1212" i="31" s="1"/>
  <c r="AR1205" i="31"/>
  <c r="AP1205" i="31"/>
  <c r="AP1208" i="31" s="1"/>
  <c r="AP1212" i="31" s="1"/>
  <c r="AO1205" i="31"/>
  <c r="AO1208" i="31" s="1"/>
  <c r="AO1212" i="31" s="1"/>
  <c r="AN1205" i="31"/>
  <c r="AN1208" i="31" s="1"/>
  <c r="AN1212" i="31" s="1"/>
  <c r="AM1205" i="31"/>
  <c r="AM1208" i="31" s="1"/>
  <c r="AM1212" i="31" s="1"/>
  <c r="AL1205" i="31"/>
  <c r="AL1208" i="31" s="1"/>
  <c r="AL1212" i="31" s="1"/>
  <c r="AK1205" i="31"/>
  <c r="AK1208" i="31" s="1"/>
  <c r="AK1212" i="31" s="1"/>
  <c r="AJ1205" i="31"/>
  <c r="AJ1208" i="31" s="1"/>
  <c r="AJ1212" i="31" s="1"/>
  <c r="AI1205" i="31"/>
  <c r="AI1208" i="31" s="1"/>
  <c r="AI1212" i="31" s="1"/>
  <c r="AH1205" i="31"/>
  <c r="AH1208" i="31" s="1"/>
  <c r="AH1212" i="31" s="1"/>
  <c r="AG1205" i="31"/>
  <c r="AG1208" i="31" s="1"/>
  <c r="AG1212" i="31" s="1"/>
  <c r="AF1205" i="31"/>
  <c r="AF1208" i="31" s="1"/>
  <c r="AF1212" i="31" s="1"/>
  <c r="AE1205" i="31"/>
  <c r="AC1205" i="31"/>
  <c r="AC1208" i="31" s="1"/>
  <c r="AC1212" i="31" s="1"/>
  <c r="AB1205" i="31"/>
  <c r="AB1208" i="31" s="1"/>
  <c r="AB1212" i="31" s="1"/>
  <c r="AA1205" i="31"/>
  <c r="AA1208" i="31" s="1"/>
  <c r="AA1212" i="31" s="1"/>
  <c r="Z1205" i="31"/>
  <c r="Z1208" i="31" s="1"/>
  <c r="Z1212" i="31" s="1"/>
  <c r="Y1205" i="31"/>
  <c r="Y1208" i="31" s="1"/>
  <c r="Y1212" i="31" s="1"/>
  <c r="X1205" i="31"/>
  <c r="X1208" i="31" s="1"/>
  <c r="X1212" i="31" s="1"/>
  <c r="W1205" i="31"/>
  <c r="W1208" i="31" s="1"/>
  <c r="W1212" i="31" s="1"/>
  <c r="V1205" i="31"/>
  <c r="V1208" i="31" s="1"/>
  <c r="V1212" i="31" s="1"/>
  <c r="U1205" i="31"/>
  <c r="U1208" i="31" s="1"/>
  <c r="U1212" i="31" s="1"/>
  <c r="T1205" i="31"/>
  <c r="T1208" i="31" s="1"/>
  <c r="T1212" i="31" s="1"/>
  <c r="S1205" i="31"/>
  <c r="S1208" i="31" s="1"/>
  <c r="S1212" i="31" s="1"/>
  <c r="R1205" i="31"/>
  <c r="R1208" i="31" s="1"/>
  <c r="R1212" i="31" s="1"/>
  <c r="P1205" i="31"/>
  <c r="P1208" i="31" s="1"/>
  <c r="P1212" i="31" s="1"/>
  <c r="O1205" i="31"/>
  <c r="O1208" i="31" s="1"/>
  <c r="O1212" i="31" s="1"/>
  <c r="N1205" i="31"/>
  <c r="N1208" i="31" s="1"/>
  <c r="N1212" i="31" s="1"/>
  <c r="M1205" i="31"/>
  <c r="M1208" i="31" s="1"/>
  <c r="M1212" i="31" s="1"/>
  <c r="L1205" i="31"/>
  <c r="L1208" i="31" s="1"/>
  <c r="L1212" i="31" s="1"/>
  <c r="K1205" i="31"/>
  <c r="K1208" i="31" s="1"/>
  <c r="K1212" i="31" s="1"/>
  <c r="J1205" i="31"/>
  <c r="J1208" i="31" s="1"/>
  <c r="J1212" i="31" s="1"/>
  <c r="I1205" i="31"/>
  <c r="I1208" i="31" s="1"/>
  <c r="I1212" i="31" s="1"/>
  <c r="H1205" i="31"/>
  <c r="H1208" i="31" s="1"/>
  <c r="H1212" i="31" s="1"/>
  <c r="G1205" i="31"/>
  <c r="G1208" i="31" s="1"/>
  <c r="G1212" i="31" s="1"/>
  <c r="F1205" i="31"/>
  <c r="F1208" i="31" s="1"/>
  <c r="F1212" i="31" s="1"/>
  <c r="E1205" i="31"/>
  <c r="E1208" i="31" s="1"/>
  <c r="E1212" i="31" s="1"/>
  <c r="BD1184" i="31"/>
  <c r="AQ1184" i="31"/>
  <c r="AD1184" i="31"/>
  <c r="Q1184" i="31"/>
  <c r="BD1183" i="31"/>
  <c r="AQ1183" i="31"/>
  <c r="AD1183" i="31"/>
  <c r="Q1183" i="31"/>
  <c r="BE1180" i="31"/>
  <c r="BC1179" i="31"/>
  <c r="BC1182" i="31" s="1"/>
  <c r="BC1186" i="31" s="1"/>
  <c r="BB1179" i="31"/>
  <c r="BB1182" i="31" s="1"/>
  <c r="BB1186" i="31" s="1"/>
  <c r="BA1179" i="31"/>
  <c r="BA1182" i="31" s="1"/>
  <c r="BA1186" i="31" s="1"/>
  <c r="AZ1179" i="31"/>
  <c r="AZ1182" i="31" s="1"/>
  <c r="AZ1186" i="31" s="1"/>
  <c r="AY1179" i="31"/>
  <c r="AY1182" i="31" s="1"/>
  <c r="AY1186" i="31" s="1"/>
  <c r="AX1179" i="31"/>
  <c r="AX1182" i="31" s="1"/>
  <c r="AX1186" i="31" s="1"/>
  <c r="AW1179" i="31"/>
  <c r="AW1182" i="31" s="1"/>
  <c r="AW1186" i="31" s="1"/>
  <c r="AV1179" i="31"/>
  <c r="AV1182" i="31" s="1"/>
  <c r="AV1186" i="31" s="1"/>
  <c r="AU1179" i="31"/>
  <c r="AU1182" i="31" s="1"/>
  <c r="AU1186" i="31" s="1"/>
  <c r="AT1179" i="31"/>
  <c r="AT1182" i="31" s="1"/>
  <c r="AT1186" i="31" s="1"/>
  <c r="AS1179" i="31"/>
  <c r="AS1182" i="31" s="1"/>
  <c r="AS1186" i="31" s="1"/>
  <c r="AR1179" i="31"/>
  <c r="AR1182" i="31" s="1"/>
  <c r="AR1186" i="31" s="1"/>
  <c r="AP1179" i="31"/>
  <c r="AP1182" i="31" s="1"/>
  <c r="AP1186" i="31" s="1"/>
  <c r="AO1179" i="31"/>
  <c r="AO1182" i="31" s="1"/>
  <c r="AO1186" i="31" s="1"/>
  <c r="AN1179" i="31"/>
  <c r="AN1182" i="31" s="1"/>
  <c r="AN1186" i="31" s="1"/>
  <c r="AM1179" i="31"/>
  <c r="AM1182" i="31" s="1"/>
  <c r="AM1186" i="31" s="1"/>
  <c r="AL1179" i="31"/>
  <c r="AL1182" i="31" s="1"/>
  <c r="AL1186" i="31" s="1"/>
  <c r="AK1179" i="31"/>
  <c r="AK1182" i="31" s="1"/>
  <c r="AK1186" i="31" s="1"/>
  <c r="AJ1179" i="31"/>
  <c r="AJ1182" i="31" s="1"/>
  <c r="AJ1186" i="31" s="1"/>
  <c r="AI1179" i="31"/>
  <c r="AI1182" i="31" s="1"/>
  <c r="AI1186" i="31" s="1"/>
  <c r="AH1179" i="31"/>
  <c r="AH1182" i="31" s="1"/>
  <c r="AH1186" i="31" s="1"/>
  <c r="AG1179" i="31"/>
  <c r="AG1182" i="31" s="1"/>
  <c r="AG1186" i="31" s="1"/>
  <c r="AF1179" i="31"/>
  <c r="AF1182" i="31" s="1"/>
  <c r="AF1186" i="31" s="1"/>
  <c r="AE1179" i="31"/>
  <c r="AC1179" i="31"/>
  <c r="AC1182" i="31" s="1"/>
  <c r="AC1186" i="31" s="1"/>
  <c r="AB1179" i="31"/>
  <c r="AB1182" i="31" s="1"/>
  <c r="AB1186" i="31" s="1"/>
  <c r="AA1179" i="31"/>
  <c r="AA1182" i="31" s="1"/>
  <c r="AA1186" i="31" s="1"/>
  <c r="Z1179" i="31"/>
  <c r="Z1182" i="31" s="1"/>
  <c r="Z1186" i="31" s="1"/>
  <c r="Y1179" i="31"/>
  <c r="Y1182" i="31" s="1"/>
  <c r="Y1186" i="31" s="1"/>
  <c r="X1179" i="31"/>
  <c r="X1182" i="31" s="1"/>
  <c r="X1186" i="31" s="1"/>
  <c r="W1179" i="31"/>
  <c r="W1182" i="31" s="1"/>
  <c r="W1186" i="31" s="1"/>
  <c r="V1179" i="31"/>
  <c r="V1182" i="31" s="1"/>
  <c r="V1186" i="31" s="1"/>
  <c r="U1179" i="31"/>
  <c r="U1182" i="31" s="1"/>
  <c r="U1186" i="31" s="1"/>
  <c r="T1179" i="31"/>
  <c r="T1182" i="31" s="1"/>
  <c r="T1186" i="31" s="1"/>
  <c r="S1179" i="31"/>
  <c r="S1182" i="31" s="1"/>
  <c r="S1186" i="31" s="1"/>
  <c r="R1179" i="31"/>
  <c r="P1179" i="31"/>
  <c r="P1182" i="31" s="1"/>
  <c r="P1186" i="31" s="1"/>
  <c r="O1179" i="31"/>
  <c r="O1182" i="31" s="1"/>
  <c r="O1186" i="31" s="1"/>
  <c r="N1179" i="31"/>
  <c r="N1182" i="31" s="1"/>
  <c r="N1186" i="31" s="1"/>
  <c r="M1179" i="31"/>
  <c r="M1182" i="31" s="1"/>
  <c r="M1186" i="31" s="1"/>
  <c r="L1179" i="31"/>
  <c r="L1182" i="31" s="1"/>
  <c r="L1186" i="31" s="1"/>
  <c r="K1179" i="31"/>
  <c r="K1182" i="31" s="1"/>
  <c r="K1186" i="31" s="1"/>
  <c r="J1179" i="31"/>
  <c r="J1182" i="31" s="1"/>
  <c r="J1186" i="31" s="1"/>
  <c r="I1179" i="31"/>
  <c r="I1182" i="31" s="1"/>
  <c r="I1186" i="31" s="1"/>
  <c r="H1179" i="31"/>
  <c r="H1182" i="31" s="1"/>
  <c r="H1186" i="31" s="1"/>
  <c r="G1179" i="31"/>
  <c r="G1182" i="31" s="1"/>
  <c r="G1186" i="31" s="1"/>
  <c r="F1179" i="31"/>
  <c r="F1182" i="31" s="1"/>
  <c r="F1186" i="31" s="1"/>
  <c r="E1179" i="31"/>
  <c r="BC1178" i="31"/>
  <c r="BC1181" i="31" s="1"/>
  <c r="BC1185" i="31" s="1"/>
  <c r="BB1178" i="31"/>
  <c r="BB1181" i="31" s="1"/>
  <c r="BB1185" i="31" s="1"/>
  <c r="BA1178" i="31"/>
  <c r="BA1181" i="31" s="1"/>
  <c r="BA1185" i="31" s="1"/>
  <c r="AZ1178" i="31"/>
  <c r="AZ1181" i="31" s="1"/>
  <c r="AZ1185" i="31" s="1"/>
  <c r="AY1178" i="31"/>
  <c r="AY1181" i="31" s="1"/>
  <c r="AY1185" i="31" s="1"/>
  <c r="AX1178" i="31"/>
  <c r="AX1181" i="31" s="1"/>
  <c r="AX1185" i="31" s="1"/>
  <c r="AW1178" i="31"/>
  <c r="AW1181" i="31" s="1"/>
  <c r="AW1185" i="31" s="1"/>
  <c r="AV1178" i="31"/>
  <c r="AV1181" i="31" s="1"/>
  <c r="AV1185" i="31" s="1"/>
  <c r="AU1178" i="31"/>
  <c r="AU1181" i="31" s="1"/>
  <c r="AU1185" i="31" s="1"/>
  <c r="AT1178" i="31"/>
  <c r="AT1181" i="31" s="1"/>
  <c r="AT1185" i="31" s="1"/>
  <c r="AS1178" i="31"/>
  <c r="AS1181" i="31" s="1"/>
  <c r="AS1185" i="31" s="1"/>
  <c r="AR1178" i="31"/>
  <c r="AP1178" i="31"/>
  <c r="AP1181" i="31" s="1"/>
  <c r="AP1185" i="31" s="1"/>
  <c r="AO1178" i="31"/>
  <c r="AO1181" i="31" s="1"/>
  <c r="AO1185" i="31" s="1"/>
  <c r="AN1178" i="31"/>
  <c r="AN1181" i="31" s="1"/>
  <c r="AN1185" i="31" s="1"/>
  <c r="AM1178" i="31"/>
  <c r="AM1181" i="31" s="1"/>
  <c r="AM1185" i="31" s="1"/>
  <c r="AL1178" i="31"/>
  <c r="AL1181" i="31" s="1"/>
  <c r="AL1185" i="31" s="1"/>
  <c r="AK1178" i="31"/>
  <c r="AK1181" i="31" s="1"/>
  <c r="AK1185" i="31" s="1"/>
  <c r="AJ1178" i="31"/>
  <c r="AJ1181" i="31" s="1"/>
  <c r="AJ1185" i="31" s="1"/>
  <c r="AI1178" i="31"/>
  <c r="AI1181" i="31" s="1"/>
  <c r="AI1185" i="31" s="1"/>
  <c r="AH1178" i="31"/>
  <c r="AH1181" i="31" s="1"/>
  <c r="AH1185" i="31" s="1"/>
  <c r="AG1178" i="31"/>
  <c r="AG1181" i="31" s="1"/>
  <c r="AG1185" i="31" s="1"/>
  <c r="AF1178" i="31"/>
  <c r="AF1181" i="31" s="1"/>
  <c r="AF1185" i="31" s="1"/>
  <c r="AE1178" i="31"/>
  <c r="AC1178" i="31"/>
  <c r="AC1181" i="31" s="1"/>
  <c r="AC1185" i="31" s="1"/>
  <c r="AB1178" i="31"/>
  <c r="AB1181" i="31" s="1"/>
  <c r="AB1185" i="31" s="1"/>
  <c r="AA1178" i="31"/>
  <c r="AA1181" i="31" s="1"/>
  <c r="AA1185" i="31" s="1"/>
  <c r="Z1178" i="31"/>
  <c r="Z1181" i="31" s="1"/>
  <c r="Z1185" i="31" s="1"/>
  <c r="Y1178" i="31"/>
  <c r="Y1181" i="31" s="1"/>
  <c r="Y1185" i="31" s="1"/>
  <c r="X1178" i="31"/>
  <c r="X1181" i="31" s="1"/>
  <c r="X1185" i="31" s="1"/>
  <c r="W1178" i="31"/>
  <c r="W1181" i="31" s="1"/>
  <c r="W1185" i="31" s="1"/>
  <c r="V1178" i="31"/>
  <c r="V1181" i="31" s="1"/>
  <c r="V1185" i="31" s="1"/>
  <c r="U1178" i="31"/>
  <c r="U1181" i="31" s="1"/>
  <c r="U1185" i="31" s="1"/>
  <c r="T1178" i="31"/>
  <c r="T1181" i="31" s="1"/>
  <c r="T1185" i="31" s="1"/>
  <c r="S1178" i="31"/>
  <c r="S1181" i="31" s="1"/>
  <c r="S1185" i="31" s="1"/>
  <c r="R1178" i="31"/>
  <c r="R1181" i="31" s="1"/>
  <c r="R1185" i="31" s="1"/>
  <c r="P1178" i="31"/>
  <c r="P1181" i="31" s="1"/>
  <c r="P1185" i="31" s="1"/>
  <c r="O1178" i="31"/>
  <c r="O1181" i="31" s="1"/>
  <c r="O1185" i="31" s="1"/>
  <c r="N1178" i="31"/>
  <c r="N1181" i="31" s="1"/>
  <c r="N1185" i="31" s="1"/>
  <c r="M1178" i="31"/>
  <c r="M1181" i="31" s="1"/>
  <c r="M1185" i="31" s="1"/>
  <c r="L1178" i="31"/>
  <c r="L1181" i="31" s="1"/>
  <c r="L1185" i="31" s="1"/>
  <c r="K1178" i="31"/>
  <c r="K1181" i="31" s="1"/>
  <c r="K1185" i="31" s="1"/>
  <c r="J1178" i="31"/>
  <c r="J1181" i="31" s="1"/>
  <c r="J1185" i="31" s="1"/>
  <c r="I1178" i="31"/>
  <c r="I1181" i="31" s="1"/>
  <c r="I1185" i="31" s="1"/>
  <c r="H1178" i="31"/>
  <c r="H1181" i="31" s="1"/>
  <c r="H1185" i="31" s="1"/>
  <c r="G1178" i="31"/>
  <c r="G1181" i="31" s="1"/>
  <c r="G1185" i="31" s="1"/>
  <c r="F1178" i="31"/>
  <c r="F1181" i="31" s="1"/>
  <c r="F1185" i="31" s="1"/>
  <c r="E1178" i="31"/>
  <c r="BD1157" i="31"/>
  <c r="AQ1157" i="31"/>
  <c r="AD1157" i="31"/>
  <c r="Q1157" i="31"/>
  <c r="BD1156" i="31"/>
  <c r="AQ1156" i="31"/>
  <c r="AD1156" i="31"/>
  <c r="Q1156" i="31"/>
  <c r="BE1153" i="31"/>
  <c r="BC1152" i="31"/>
  <c r="BC1155" i="31" s="1"/>
  <c r="BC1159" i="31" s="1"/>
  <c r="BB1152" i="31"/>
  <c r="BB1155" i="31" s="1"/>
  <c r="BB1159" i="31" s="1"/>
  <c r="BA1152" i="31"/>
  <c r="BA1155" i="31" s="1"/>
  <c r="BA1159" i="31" s="1"/>
  <c r="AZ1152" i="31"/>
  <c r="AZ1155" i="31" s="1"/>
  <c r="AZ1159" i="31" s="1"/>
  <c r="AY1152" i="31"/>
  <c r="AY1155" i="31" s="1"/>
  <c r="AY1159" i="31" s="1"/>
  <c r="AX1152" i="31"/>
  <c r="AX1155" i="31" s="1"/>
  <c r="AX1159" i="31" s="1"/>
  <c r="AW1152" i="31"/>
  <c r="AW1155" i="31" s="1"/>
  <c r="AW1159" i="31" s="1"/>
  <c r="AV1152" i="31"/>
  <c r="AV1155" i="31" s="1"/>
  <c r="AV1159" i="31" s="1"/>
  <c r="AU1152" i="31"/>
  <c r="AU1155" i="31" s="1"/>
  <c r="AU1159" i="31" s="1"/>
  <c r="AT1152" i="31"/>
  <c r="AT1155" i="31" s="1"/>
  <c r="AT1159" i="31" s="1"/>
  <c r="AS1152" i="31"/>
  <c r="AS1155" i="31" s="1"/>
  <c r="AS1159" i="31" s="1"/>
  <c r="AR1152" i="31"/>
  <c r="AP1152" i="31"/>
  <c r="AP1155" i="31" s="1"/>
  <c r="AP1159" i="31" s="1"/>
  <c r="AO1152" i="31"/>
  <c r="AO1155" i="31" s="1"/>
  <c r="AO1159" i="31" s="1"/>
  <c r="AN1152" i="31"/>
  <c r="AN1155" i="31" s="1"/>
  <c r="AN1159" i="31" s="1"/>
  <c r="AM1152" i="31"/>
  <c r="AM1155" i="31" s="1"/>
  <c r="AM1159" i="31" s="1"/>
  <c r="AL1152" i="31"/>
  <c r="AL1155" i="31" s="1"/>
  <c r="AL1159" i="31" s="1"/>
  <c r="AK1152" i="31"/>
  <c r="AK1155" i="31" s="1"/>
  <c r="AK1159" i="31" s="1"/>
  <c r="AJ1152" i="31"/>
  <c r="AJ1155" i="31" s="1"/>
  <c r="AJ1159" i="31" s="1"/>
  <c r="AI1152" i="31"/>
  <c r="AI1155" i="31" s="1"/>
  <c r="AI1159" i="31" s="1"/>
  <c r="AH1152" i="31"/>
  <c r="AH1155" i="31" s="1"/>
  <c r="AH1159" i="31" s="1"/>
  <c r="AG1152" i="31"/>
  <c r="AG1155" i="31" s="1"/>
  <c r="AG1159" i="31" s="1"/>
  <c r="AF1152" i="31"/>
  <c r="AF1155" i="31" s="1"/>
  <c r="AF1159" i="31" s="1"/>
  <c r="AE1152" i="31"/>
  <c r="AC1152" i="31"/>
  <c r="AC1155" i="31" s="1"/>
  <c r="AC1159" i="31" s="1"/>
  <c r="AB1152" i="31"/>
  <c r="AB1155" i="31" s="1"/>
  <c r="AB1159" i="31" s="1"/>
  <c r="AA1152" i="31"/>
  <c r="AA1155" i="31" s="1"/>
  <c r="AA1159" i="31" s="1"/>
  <c r="Z1152" i="31"/>
  <c r="Z1155" i="31" s="1"/>
  <c r="Z1159" i="31" s="1"/>
  <c r="Y1152" i="31"/>
  <c r="Y1155" i="31" s="1"/>
  <c r="Y1159" i="31" s="1"/>
  <c r="X1152" i="31"/>
  <c r="X1155" i="31" s="1"/>
  <c r="X1159" i="31" s="1"/>
  <c r="W1152" i="31"/>
  <c r="W1155" i="31" s="1"/>
  <c r="W1159" i="31" s="1"/>
  <c r="V1152" i="31"/>
  <c r="V1155" i="31" s="1"/>
  <c r="V1159" i="31" s="1"/>
  <c r="U1152" i="31"/>
  <c r="U1155" i="31" s="1"/>
  <c r="U1159" i="31" s="1"/>
  <c r="T1152" i="31"/>
  <c r="T1155" i="31" s="1"/>
  <c r="T1159" i="31" s="1"/>
  <c r="S1152" i="31"/>
  <c r="S1155" i="31" s="1"/>
  <c r="S1159" i="31" s="1"/>
  <c r="R1152" i="31"/>
  <c r="P1152" i="31"/>
  <c r="P1155" i="31" s="1"/>
  <c r="P1159" i="31" s="1"/>
  <c r="O1152" i="31"/>
  <c r="O1155" i="31" s="1"/>
  <c r="O1159" i="31" s="1"/>
  <c r="N1152" i="31"/>
  <c r="N1155" i="31" s="1"/>
  <c r="N1159" i="31" s="1"/>
  <c r="M1152" i="31"/>
  <c r="M1155" i="31" s="1"/>
  <c r="M1159" i="31" s="1"/>
  <c r="L1152" i="31"/>
  <c r="L1155" i="31" s="1"/>
  <c r="L1159" i="31" s="1"/>
  <c r="K1152" i="31"/>
  <c r="K1155" i="31" s="1"/>
  <c r="K1159" i="31" s="1"/>
  <c r="J1152" i="31"/>
  <c r="J1155" i="31" s="1"/>
  <c r="J1159" i="31" s="1"/>
  <c r="I1152" i="31"/>
  <c r="I1155" i="31" s="1"/>
  <c r="I1159" i="31" s="1"/>
  <c r="H1152" i="31"/>
  <c r="H1155" i="31" s="1"/>
  <c r="H1159" i="31" s="1"/>
  <c r="G1152" i="31"/>
  <c r="G1155" i="31" s="1"/>
  <c r="G1159" i="31" s="1"/>
  <c r="F1152" i="31"/>
  <c r="F1155" i="31" s="1"/>
  <c r="F1159" i="31" s="1"/>
  <c r="E1152" i="31"/>
  <c r="BC1151" i="31"/>
  <c r="BC1154" i="31" s="1"/>
  <c r="BC1158" i="31" s="1"/>
  <c r="BB1151" i="31"/>
  <c r="BB1154" i="31" s="1"/>
  <c r="BB1158" i="31" s="1"/>
  <c r="BA1151" i="31"/>
  <c r="BA1154" i="31" s="1"/>
  <c r="BA1158" i="31" s="1"/>
  <c r="AZ1151" i="31"/>
  <c r="AZ1154" i="31" s="1"/>
  <c r="AZ1158" i="31" s="1"/>
  <c r="AY1151" i="31"/>
  <c r="AY1154" i="31" s="1"/>
  <c r="AY1158" i="31" s="1"/>
  <c r="AX1151" i="31"/>
  <c r="AX1154" i="31" s="1"/>
  <c r="AX1158" i="31" s="1"/>
  <c r="AW1151" i="31"/>
  <c r="AW1154" i="31" s="1"/>
  <c r="AW1158" i="31" s="1"/>
  <c r="AV1151" i="31"/>
  <c r="AV1154" i="31" s="1"/>
  <c r="AV1158" i="31" s="1"/>
  <c r="AU1151" i="31"/>
  <c r="AU1154" i="31" s="1"/>
  <c r="AU1158" i="31" s="1"/>
  <c r="AT1151" i="31"/>
  <c r="AT1154" i="31" s="1"/>
  <c r="AT1158" i="31" s="1"/>
  <c r="AS1151" i="31"/>
  <c r="AS1154" i="31" s="1"/>
  <c r="AS1158" i="31" s="1"/>
  <c r="AR1151" i="31"/>
  <c r="AP1151" i="31"/>
  <c r="AP1154" i="31" s="1"/>
  <c r="AP1158" i="31" s="1"/>
  <c r="AO1151" i="31"/>
  <c r="AO1154" i="31" s="1"/>
  <c r="AO1158" i="31" s="1"/>
  <c r="AN1151" i="31"/>
  <c r="AN1154" i="31" s="1"/>
  <c r="AN1158" i="31" s="1"/>
  <c r="AM1151" i="31"/>
  <c r="AM1154" i="31" s="1"/>
  <c r="AM1158" i="31" s="1"/>
  <c r="AL1151" i="31"/>
  <c r="AL1154" i="31" s="1"/>
  <c r="AL1158" i="31" s="1"/>
  <c r="AK1151" i="31"/>
  <c r="AK1154" i="31" s="1"/>
  <c r="AK1158" i="31" s="1"/>
  <c r="AJ1151" i="31"/>
  <c r="AJ1154" i="31" s="1"/>
  <c r="AJ1158" i="31" s="1"/>
  <c r="AI1151" i="31"/>
  <c r="AI1154" i="31" s="1"/>
  <c r="AI1158" i="31" s="1"/>
  <c r="AH1151" i="31"/>
  <c r="AH1154" i="31" s="1"/>
  <c r="AH1158" i="31" s="1"/>
  <c r="AG1151" i="31"/>
  <c r="AG1154" i="31" s="1"/>
  <c r="AG1158" i="31" s="1"/>
  <c r="AF1151" i="31"/>
  <c r="AF1154" i="31" s="1"/>
  <c r="AF1158" i="31" s="1"/>
  <c r="AE1151" i="31"/>
  <c r="AC1151" i="31"/>
  <c r="AC1154" i="31" s="1"/>
  <c r="AC1158" i="31" s="1"/>
  <c r="AB1151" i="31"/>
  <c r="AB1154" i="31" s="1"/>
  <c r="AB1158" i="31" s="1"/>
  <c r="AA1151" i="31"/>
  <c r="AA1154" i="31" s="1"/>
  <c r="AA1158" i="31" s="1"/>
  <c r="Z1151" i="31"/>
  <c r="Z1154" i="31" s="1"/>
  <c r="Z1158" i="31" s="1"/>
  <c r="Y1151" i="31"/>
  <c r="Y1154" i="31" s="1"/>
  <c r="Y1158" i="31" s="1"/>
  <c r="X1151" i="31"/>
  <c r="X1154" i="31" s="1"/>
  <c r="X1158" i="31" s="1"/>
  <c r="W1151" i="31"/>
  <c r="W1154" i="31" s="1"/>
  <c r="W1158" i="31" s="1"/>
  <c r="V1151" i="31"/>
  <c r="V1154" i="31" s="1"/>
  <c r="V1158" i="31" s="1"/>
  <c r="U1151" i="31"/>
  <c r="U1154" i="31" s="1"/>
  <c r="U1158" i="31" s="1"/>
  <c r="T1151" i="31"/>
  <c r="T1154" i="31" s="1"/>
  <c r="T1158" i="31" s="1"/>
  <c r="S1151" i="31"/>
  <c r="S1154" i="31" s="1"/>
  <c r="S1158" i="31" s="1"/>
  <c r="R1151" i="31"/>
  <c r="P1151" i="31"/>
  <c r="P1154" i="31" s="1"/>
  <c r="P1158" i="31" s="1"/>
  <c r="O1151" i="31"/>
  <c r="O1154" i="31" s="1"/>
  <c r="O1158" i="31" s="1"/>
  <c r="N1151" i="31"/>
  <c r="N1154" i="31" s="1"/>
  <c r="N1158" i="31" s="1"/>
  <c r="M1151" i="31"/>
  <c r="M1154" i="31" s="1"/>
  <c r="M1158" i="31" s="1"/>
  <c r="L1151" i="31"/>
  <c r="L1154" i="31" s="1"/>
  <c r="L1158" i="31" s="1"/>
  <c r="K1151" i="31"/>
  <c r="K1154" i="31" s="1"/>
  <c r="K1158" i="31" s="1"/>
  <c r="J1151" i="31"/>
  <c r="J1154" i="31" s="1"/>
  <c r="J1158" i="31" s="1"/>
  <c r="I1151" i="31"/>
  <c r="I1154" i="31" s="1"/>
  <c r="I1158" i="31" s="1"/>
  <c r="H1151" i="31"/>
  <c r="H1154" i="31" s="1"/>
  <c r="H1158" i="31" s="1"/>
  <c r="G1151" i="31"/>
  <c r="G1154" i="31" s="1"/>
  <c r="G1158" i="31" s="1"/>
  <c r="F1151" i="31"/>
  <c r="F1154" i="31" s="1"/>
  <c r="F1158" i="31" s="1"/>
  <c r="E1151" i="31"/>
  <c r="E1154" i="31" s="1"/>
  <c r="E1158" i="31" s="1"/>
  <c r="BD1130" i="31"/>
  <c r="AQ1130" i="31"/>
  <c r="AD1130" i="31"/>
  <c r="Q1130" i="31"/>
  <c r="BD1129" i="31"/>
  <c r="AQ1129" i="31"/>
  <c r="AD1129" i="31"/>
  <c r="Q1129" i="31"/>
  <c r="BE1126" i="31"/>
  <c r="BC1125" i="31"/>
  <c r="BC1128" i="31" s="1"/>
  <c r="BC1132" i="31" s="1"/>
  <c r="BB1125" i="31"/>
  <c r="BB1128" i="31" s="1"/>
  <c r="BB1132" i="31" s="1"/>
  <c r="BA1125" i="31"/>
  <c r="BA1128" i="31" s="1"/>
  <c r="BA1132" i="31" s="1"/>
  <c r="AZ1125" i="31"/>
  <c r="AZ1128" i="31" s="1"/>
  <c r="AZ1132" i="31" s="1"/>
  <c r="AY1125" i="31"/>
  <c r="AY1128" i="31" s="1"/>
  <c r="AY1132" i="31" s="1"/>
  <c r="AX1125" i="31"/>
  <c r="AX1128" i="31" s="1"/>
  <c r="AX1132" i="31" s="1"/>
  <c r="AW1125" i="31"/>
  <c r="AW1128" i="31" s="1"/>
  <c r="AW1132" i="31" s="1"/>
  <c r="AV1125" i="31"/>
  <c r="AV1128" i="31" s="1"/>
  <c r="AV1132" i="31" s="1"/>
  <c r="AU1125" i="31"/>
  <c r="AU1128" i="31" s="1"/>
  <c r="AU1132" i="31" s="1"/>
  <c r="AT1125" i="31"/>
  <c r="AT1128" i="31" s="1"/>
  <c r="AT1132" i="31" s="1"/>
  <c r="AS1125" i="31"/>
  <c r="AS1128" i="31" s="1"/>
  <c r="AS1132" i="31" s="1"/>
  <c r="AR1125" i="31"/>
  <c r="AR1128" i="31" s="1"/>
  <c r="AR1132" i="31" s="1"/>
  <c r="AP1125" i="31"/>
  <c r="AP1128" i="31" s="1"/>
  <c r="AP1132" i="31" s="1"/>
  <c r="AO1125" i="31"/>
  <c r="AO1128" i="31" s="1"/>
  <c r="AO1132" i="31" s="1"/>
  <c r="AN1125" i="31"/>
  <c r="AN1128" i="31" s="1"/>
  <c r="AN1132" i="31" s="1"/>
  <c r="AM1125" i="31"/>
  <c r="AM1128" i="31" s="1"/>
  <c r="AM1132" i="31" s="1"/>
  <c r="AL1125" i="31"/>
  <c r="AL1128" i="31" s="1"/>
  <c r="AL1132" i="31" s="1"/>
  <c r="AK1125" i="31"/>
  <c r="AK1128" i="31" s="1"/>
  <c r="AK1132" i="31" s="1"/>
  <c r="AJ1125" i="31"/>
  <c r="AJ1128" i="31" s="1"/>
  <c r="AJ1132" i="31" s="1"/>
  <c r="AI1125" i="31"/>
  <c r="AI1128" i="31" s="1"/>
  <c r="AI1132" i="31" s="1"/>
  <c r="AH1125" i="31"/>
  <c r="AH1128" i="31" s="1"/>
  <c r="AH1132" i="31" s="1"/>
  <c r="AG1125" i="31"/>
  <c r="AG1128" i="31" s="1"/>
  <c r="AG1132" i="31" s="1"/>
  <c r="AF1125" i="31"/>
  <c r="AF1128" i="31" s="1"/>
  <c r="AF1132" i="31" s="1"/>
  <c r="AE1125" i="31"/>
  <c r="AC1125" i="31"/>
  <c r="AC1128" i="31" s="1"/>
  <c r="AC1132" i="31" s="1"/>
  <c r="AB1125" i="31"/>
  <c r="AB1128" i="31" s="1"/>
  <c r="AB1132" i="31" s="1"/>
  <c r="AA1125" i="31"/>
  <c r="AA1128" i="31" s="1"/>
  <c r="AA1132" i="31" s="1"/>
  <c r="Z1125" i="31"/>
  <c r="Z1128" i="31" s="1"/>
  <c r="Z1132" i="31" s="1"/>
  <c r="Y1125" i="31"/>
  <c r="Y1128" i="31" s="1"/>
  <c r="Y1132" i="31" s="1"/>
  <c r="X1125" i="31"/>
  <c r="X1128" i="31" s="1"/>
  <c r="X1132" i="31" s="1"/>
  <c r="W1125" i="31"/>
  <c r="W1128" i="31" s="1"/>
  <c r="W1132" i="31" s="1"/>
  <c r="V1125" i="31"/>
  <c r="V1128" i="31" s="1"/>
  <c r="V1132" i="31" s="1"/>
  <c r="U1125" i="31"/>
  <c r="U1128" i="31" s="1"/>
  <c r="U1132" i="31" s="1"/>
  <c r="T1125" i="31"/>
  <c r="T1128" i="31" s="1"/>
  <c r="T1132" i="31" s="1"/>
  <c r="S1125" i="31"/>
  <c r="S1128" i="31" s="1"/>
  <c r="S1132" i="31" s="1"/>
  <c r="R1125" i="31"/>
  <c r="P1125" i="31"/>
  <c r="P1128" i="31" s="1"/>
  <c r="P1132" i="31" s="1"/>
  <c r="O1125" i="31"/>
  <c r="O1128" i="31" s="1"/>
  <c r="O1132" i="31" s="1"/>
  <c r="N1125" i="31"/>
  <c r="N1128" i="31" s="1"/>
  <c r="N1132" i="31" s="1"/>
  <c r="M1125" i="31"/>
  <c r="M1128" i="31" s="1"/>
  <c r="M1132" i="31" s="1"/>
  <c r="L1125" i="31"/>
  <c r="L1128" i="31" s="1"/>
  <c r="L1132" i="31" s="1"/>
  <c r="K1125" i="31"/>
  <c r="K1128" i="31" s="1"/>
  <c r="K1132" i="31" s="1"/>
  <c r="J1125" i="31"/>
  <c r="J1128" i="31" s="1"/>
  <c r="J1132" i="31" s="1"/>
  <c r="I1125" i="31"/>
  <c r="I1128" i="31" s="1"/>
  <c r="I1132" i="31" s="1"/>
  <c r="H1125" i="31"/>
  <c r="H1128" i="31" s="1"/>
  <c r="H1132" i="31" s="1"/>
  <c r="G1125" i="31"/>
  <c r="G1128" i="31" s="1"/>
  <c r="G1132" i="31" s="1"/>
  <c r="F1125" i="31"/>
  <c r="F1128" i="31" s="1"/>
  <c r="F1132" i="31" s="1"/>
  <c r="E1125" i="31"/>
  <c r="E1128" i="31" s="1"/>
  <c r="E1132" i="31" s="1"/>
  <c r="BC1124" i="31"/>
  <c r="BC1127" i="31" s="1"/>
  <c r="BC1131" i="31" s="1"/>
  <c r="BB1124" i="31"/>
  <c r="BB1127" i="31" s="1"/>
  <c r="BB1131" i="31" s="1"/>
  <c r="BA1124" i="31"/>
  <c r="BA1127" i="31" s="1"/>
  <c r="BA1131" i="31" s="1"/>
  <c r="AZ1124" i="31"/>
  <c r="AZ1127" i="31" s="1"/>
  <c r="AZ1131" i="31" s="1"/>
  <c r="AY1124" i="31"/>
  <c r="AY1127" i="31" s="1"/>
  <c r="AY1131" i="31" s="1"/>
  <c r="AX1124" i="31"/>
  <c r="AX1127" i="31" s="1"/>
  <c r="AX1131" i="31" s="1"/>
  <c r="AW1124" i="31"/>
  <c r="AW1127" i="31" s="1"/>
  <c r="AW1131" i="31" s="1"/>
  <c r="AV1124" i="31"/>
  <c r="AV1127" i="31" s="1"/>
  <c r="AV1131" i="31" s="1"/>
  <c r="AU1124" i="31"/>
  <c r="AU1127" i="31" s="1"/>
  <c r="AU1131" i="31" s="1"/>
  <c r="AT1124" i="31"/>
  <c r="AT1127" i="31" s="1"/>
  <c r="AT1131" i="31" s="1"/>
  <c r="AS1124" i="31"/>
  <c r="AS1127" i="31" s="1"/>
  <c r="AS1131" i="31" s="1"/>
  <c r="AR1124" i="31"/>
  <c r="AP1124" i="31"/>
  <c r="AP1127" i="31" s="1"/>
  <c r="AP1131" i="31" s="1"/>
  <c r="AO1124" i="31"/>
  <c r="AO1127" i="31" s="1"/>
  <c r="AO1131" i="31" s="1"/>
  <c r="AN1124" i="31"/>
  <c r="AN1127" i="31" s="1"/>
  <c r="AN1131" i="31" s="1"/>
  <c r="AM1124" i="31"/>
  <c r="AM1127" i="31" s="1"/>
  <c r="AM1131" i="31" s="1"/>
  <c r="AL1124" i="31"/>
  <c r="AL1127" i="31" s="1"/>
  <c r="AL1131" i="31" s="1"/>
  <c r="AK1124" i="31"/>
  <c r="AK1127" i="31" s="1"/>
  <c r="AK1131" i="31" s="1"/>
  <c r="AJ1124" i="31"/>
  <c r="AJ1127" i="31" s="1"/>
  <c r="AJ1131" i="31" s="1"/>
  <c r="AI1124" i="31"/>
  <c r="AI1127" i="31" s="1"/>
  <c r="AI1131" i="31" s="1"/>
  <c r="AH1124" i="31"/>
  <c r="AH1127" i="31" s="1"/>
  <c r="AH1131" i="31" s="1"/>
  <c r="AG1124" i="31"/>
  <c r="AG1127" i="31" s="1"/>
  <c r="AG1131" i="31" s="1"/>
  <c r="AF1124" i="31"/>
  <c r="AF1127" i="31" s="1"/>
  <c r="AF1131" i="31" s="1"/>
  <c r="AE1124" i="31"/>
  <c r="AC1124" i="31"/>
  <c r="AC1127" i="31" s="1"/>
  <c r="AC1131" i="31" s="1"/>
  <c r="V1124" i="31"/>
  <c r="V1127" i="31" s="1"/>
  <c r="V1131" i="31" s="1"/>
  <c r="U1124" i="31"/>
  <c r="U1127" i="31" s="1"/>
  <c r="U1131" i="31" s="1"/>
  <c r="T1124" i="31"/>
  <c r="T1127" i="31" s="1"/>
  <c r="T1131" i="31" s="1"/>
  <c r="S1124" i="31"/>
  <c r="S1127" i="31" s="1"/>
  <c r="S1131" i="31" s="1"/>
  <c r="R1124" i="31"/>
  <c r="R1127" i="31" s="1"/>
  <c r="R1131" i="31" s="1"/>
  <c r="P1124" i="31"/>
  <c r="P1127" i="31" s="1"/>
  <c r="P1131" i="31" s="1"/>
  <c r="O1124" i="31"/>
  <c r="O1127" i="31" s="1"/>
  <c r="O1131" i="31" s="1"/>
  <c r="N1124" i="31"/>
  <c r="N1127" i="31" s="1"/>
  <c r="N1131" i="31" s="1"/>
  <c r="M1124" i="31"/>
  <c r="M1127" i="31" s="1"/>
  <c r="M1131" i="31" s="1"/>
  <c r="L1124" i="31"/>
  <c r="L1127" i="31" s="1"/>
  <c r="L1131" i="31" s="1"/>
  <c r="K1124" i="31"/>
  <c r="K1127" i="31" s="1"/>
  <c r="K1131" i="31" s="1"/>
  <c r="J1124" i="31"/>
  <c r="J1127" i="31" s="1"/>
  <c r="J1131" i="31" s="1"/>
  <c r="I1124" i="31"/>
  <c r="I1127" i="31" s="1"/>
  <c r="I1131" i="31" s="1"/>
  <c r="H1124" i="31"/>
  <c r="H1127" i="31" s="1"/>
  <c r="H1131" i="31" s="1"/>
  <c r="G1124" i="31"/>
  <c r="G1127" i="31" s="1"/>
  <c r="G1131" i="31" s="1"/>
  <c r="F1124" i="31"/>
  <c r="F1127" i="31" s="1"/>
  <c r="F1131" i="31" s="1"/>
  <c r="E1124" i="31"/>
  <c r="E1127" i="31" s="1"/>
  <c r="E1131" i="31" s="1"/>
  <c r="BD1103" i="31"/>
  <c r="AQ1103" i="31"/>
  <c r="AD1103" i="31"/>
  <c r="Q1103" i="31"/>
  <c r="BD1102" i="31"/>
  <c r="AQ1102" i="31"/>
  <c r="AD1102" i="31"/>
  <c r="Q1102" i="31"/>
  <c r="BE1099" i="31"/>
  <c r="BC1098" i="31"/>
  <c r="BC1101" i="31" s="1"/>
  <c r="BC1105" i="31" s="1"/>
  <c r="BB1098" i="31"/>
  <c r="BB1101" i="31" s="1"/>
  <c r="BB1105" i="31" s="1"/>
  <c r="BA1098" i="31"/>
  <c r="BA1101" i="31" s="1"/>
  <c r="BA1105" i="31" s="1"/>
  <c r="AZ1098" i="31"/>
  <c r="AZ1101" i="31" s="1"/>
  <c r="AZ1105" i="31" s="1"/>
  <c r="AY1098" i="31"/>
  <c r="AY1101" i="31" s="1"/>
  <c r="AY1105" i="31" s="1"/>
  <c r="AX1098" i="31"/>
  <c r="AX1101" i="31" s="1"/>
  <c r="AX1105" i="31" s="1"/>
  <c r="AW1098" i="31"/>
  <c r="AW1101" i="31" s="1"/>
  <c r="AW1105" i="31" s="1"/>
  <c r="AV1098" i="31"/>
  <c r="AV1101" i="31" s="1"/>
  <c r="AV1105" i="31" s="1"/>
  <c r="AU1098" i="31"/>
  <c r="AU1101" i="31" s="1"/>
  <c r="AU1105" i="31" s="1"/>
  <c r="AT1098" i="31"/>
  <c r="AT1101" i="31" s="1"/>
  <c r="AT1105" i="31" s="1"/>
  <c r="AS1098" i="31"/>
  <c r="AS1101" i="31" s="1"/>
  <c r="AS1105" i="31" s="1"/>
  <c r="AR1098" i="31"/>
  <c r="AP1098" i="31"/>
  <c r="AP1101" i="31" s="1"/>
  <c r="AP1105" i="31" s="1"/>
  <c r="AO1098" i="31"/>
  <c r="AO1101" i="31" s="1"/>
  <c r="AO1105" i="31" s="1"/>
  <c r="AN1098" i="31"/>
  <c r="AN1101" i="31" s="1"/>
  <c r="AN1105" i="31" s="1"/>
  <c r="AM1098" i="31"/>
  <c r="AM1101" i="31" s="1"/>
  <c r="AM1105" i="31" s="1"/>
  <c r="AL1098" i="31"/>
  <c r="AL1101" i="31" s="1"/>
  <c r="AL1105" i="31" s="1"/>
  <c r="AK1098" i="31"/>
  <c r="AK1101" i="31" s="1"/>
  <c r="AK1105" i="31" s="1"/>
  <c r="AJ1098" i="31"/>
  <c r="AJ1101" i="31" s="1"/>
  <c r="AJ1105" i="31" s="1"/>
  <c r="AI1098" i="31"/>
  <c r="AI1101" i="31" s="1"/>
  <c r="AI1105" i="31" s="1"/>
  <c r="AH1098" i="31"/>
  <c r="AH1101" i="31" s="1"/>
  <c r="AH1105" i="31" s="1"/>
  <c r="AG1098" i="31"/>
  <c r="AG1101" i="31" s="1"/>
  <c r="AG1105" i="31" s="1"/>
  <c r="AF1098" i="31"/>
  <c r="AF1101" i="31" s="1"/>
  <c r="AF1105" i="31" s="1"/>
  <c r="AE1098" i="31"/>
  <c r="AC1098" i="31"/>
  <c r="AC1101" i="31" s="1"/>
  <c r="AC1105" i="31" s="1"/>
  <c r="AB1098" i="31"/>
  <c r="AB1101" i="31" s="1"/>
  <c r="AB1105" i="31" s="1"/>
  <c r="AA1098" i="31"/>
  <c r="AA1101" i="31" s="1"/>
  <c r="AA1105" i="31" s="1"/>
  <c r="Z1098" i="31"/>
  <c r="Z1101" i="31" s="1"/>
  <c r="Z1105" i="31" s="1"/>
  <c r="Y1098" i="31"/>
  <c r="Y1101" i="31" s="1"/>
  <c r="Y1105" i="31" s="1"/>
  <c r="X1098" i="31"/>
  <c r="X1101" i="31" s="1"/>
  <c r="X1105" i="31" s="1"/>
  <c r="W1098" i="31"/>
  <c r="W1101" i="31" s="1"/>
  <c r="W1105" i="31" s="1"/>
  <c r="V1098" i="31"/>
  <c r="V1101" i="31" s="1"/>
  <c r="V1105" i="31" s="1"/>
  <c r="U1098" i="31"/>
  <c r="U1101" i="31" s="1"/>
  <c r="U1105" i="31" s="1"/>
  <c r="T1098" i="31"/>
  <c r="T1101" i="31" s="1"/>
  <c r="T1105" i="31" s="1"/>
  <c r="S1098" i="31"/>
  <c r="S1101" i="31" s="1"/>
  <c r="S1105" i="31" s="1"/>
  <c r="R1098" i="31"/>
  <c r="P1098" i="31"/>
  <c r="P1101" i="31" s="1"/>
  <c r="P1105" i="31" s="1"/>
  <c r="O1098" i="31"/>
  <c r="O1101" i="31" s="1"/>
  <c r="O1105" i="31" s="1"/>
  <c r="N1098" i="31"/>
  <c r="N1101" i="31" s="1"/>
  <c r="N1105" i="31" s="1"/>
  <c r="M1098" i="31"/>
  <c r="M1101" i="31" s="1"/>
  <c r="M1105" i="31" s="1"/>
  <c r="L1098" i="31"/>
  <c r="L1101" i="31" s="1"/>
  <c r="L1105" i="31" s="1"/>
  <c r="K1098" i="31"/>
  <c r="K1101" i="31" s="1"/>
  <c r="K1105" i="31" s="1"/>
  <c r="J1098" i="31"/>
  <c r="J1101" i="31" s="1"/>
  <c r="J1105" i="31" s="1"/>
  <c r="I1098" i="31"/>
  <c r="I1101" i="31" s="1"/>
  <c r="I1105" i="31" s="1"/>
  <c r="H1098" i="31"/>
  <c r="H1101" i="31" s="1"/>
  <c r="H1105" i="31" s="1"/>
  <c r="G1098" i="31"/>
  <c r="G1101" i="31" s="1"/>
  <c r="G1105" i="31" s="1"/>
  <c r="F1098" i="31"/>
  <c r="F1101" i="31" s="1"/>
  <c r="F1105" i="31" s="1"/>
  <c r="E1098" i="31"/>
  <c r="BC1097" i="31"/>
  <c r="BC1100" i="31" s="1"/>
  <c r="BC1104" i="31" s="1"/>
  <c r="BB1097" i="31"/>
  <c r="BB1100" i="31" s="1"/>
  <c r="BB1104" i="31" s="1"/>
  <c r="BA1097" i="31"/>
  <c r="BA1100" i="31" s="1"/>
  <c r="BA1104" i="31" s="1"/>
  <c r="AZ1097" i="31"/>
  <c r="AZ1100" i="31" s="1"/>
  <c r="AZ1104" i="31" s="1"/>
  <c r="AY1097" i="31"/>
  <c r="AY1100" i="31" s="1"/>
  <c r="AY1104" i="31" s="1"/>
  <c r="AX1097" i="31"/>
  <c r="AX1100" i="31" s="1"/>
  <c r="AX1104" i="31" s="1"/>
  <c r="AW1097" i="31"/>
  <c r="AW1100" i="31" s="1"/>
  <c r="AW1104" i="31" s="1"/>
  <c r="AV1097" i="31"/>
  <c r="AV1100" i="31" s="1"/>
  <c r="AV1104" i="31" s="1"/>
  <c r="AU1097" i="31"/>
  <c r="AU1100" i="31" s="1"/>
  <c r="AU1104" i="31" s="1"/>
  <c r="AT1097" i="31"/>
  <c r="AT1100" i="31" s="1"/>
  <c r="AT1104" i="31" s="1"/>
  <c r="AS1097" i="31"/>
  <c r="AS1100" i="31" s="1"/>
  <c r="AS1104" i="31" s="1"/>
  <c r="AR1097" i="31"/>
  <c r="AP1097" i="31"/>
  <c r="AP1100" i="31" s="1"/>
  <c r="AP1104" i="31" s="1"/>
  <c r="AO1097" i="31"/>
  <c r="AO1100" i="31" s="1"/>
  <c r="AO1104" i="31" s="1"/>
  <c r="AN1097" i="31"/>
  <c r="AN1100" i="31" s="1"/>
  <c r="AN1104" i="31" s="1"/>
  <c r="AM1097" i="31"/>
  <c r="AM1100" i="31" s="1"/>
  <c r="AM1104" i="31" s="1"/>
  <c r="P1097" i="31"/>
  <c r="P1100" i="31" s="1"/>
  <c r="P1104" i="31" s="1"/>
  <c r="J1097" i="31"/>
  <c r="J1100" i="31" s="1"/>
  <c r="J1104" i="31" s="1"/>
  <c r="I1097" i="31"/>
  <c r="I1100" i="31" s="1"/>
  <c r="I1104" i="31" s="1"/>
  <c r="H1097" i="31"/>
  <c r="H1100" i="31" s="1"/>
  <c r="H1104" i="31" s="1"/>
  <c r="G1097" i="31"/>
  <c r="G1100" i="31" s="1"/>
  <c r="G1104" i="31" s="1"/>
  <c r="F1097" i="31"/>
  <c r="F1100" i="31" s="1"/>
  <c r="F1104" i="31" s="1"/>
  <c r="E1097" i="31"/>
  <c r="BD1076" i="31"/>
  <c r="AQ1076" i="31"/>
  <c r="AD1076" i="31"/>
  <c r="Q1076" i="31"/>
  <c r="BD1075" i="31"/>
  <c r="AQ1075" i="31"/>
  <c r="AD1075" i="31"/>
  <c r="Q1075" i="31"/>
  <c r="BE1072" i="31"/>
  <c r="BC1071" i="31"/>
  <c r="BC1074" i="31" s="1"/>
  <c r="BC1078" i="31" s="1"/>
  <c r="BB1071" i="31"/>
  <c r="BB1074" i="31" s="1"/>
  <c r="BB1078" i="31" s="1"/>
  <c r="BA1071" i="31"/>
  <c r="BA1074" i="31" s="1"/>
  <c r="BA1078" i="31" s="1"/>
  <c r="AZ1071" i="31"/>
  <c r="AZ1074" i="31" s="1"/>
  <c r="AZ1078" i="31" s="1"/>
  <c r="AY1071" i="31"/>
  <c r="AY1074" i="31" s="1"/>
  <c r="AY1078" i="31" s="1"/>
  <c r="AX1071" i="31"/>
  <c r="AX1074" i="31" s="1"/>
  <c r="AX1078" i="31" s="1"/>
  <c r="AW1071" i="31"/>
  <c r="AW1074" i="31" s="1"/>
  <c r="AW1078" i="31" s="1"/>
  <c r="AV1071" i="31"/>
  <c r="AV1074" i="31" s="1"/>
  <c r="AV1078" i="31" s="1"/>
  <c r="AU1071" i="31"/>
  <c r="AU1074" i="31" s="1"/>
  <c r="AU1078" i="31" s="1"/>
  <c r="AT1071" i="31"/>
  <c r="AT1074" i="31" s="1"/>
  <c r="AT1078" i="31" s="1"/>
  <c r="AS1071" i="31"/>
  <c r="AS1074" i="31" s="1"/>
  <c r="AS1078" i="31" s="1"/>
  <c r="AR1071" i="31"/>
  <c r="AR1074" i="31" s="1"/>
  <c r="AR1078" i="31" s="1"/>
  <c r="AP1071" i="31"/>
  <c r="AP1074" i="31" s="1"/>
  <c r="AP1078" i="31" s="1"/>
  <c r="AO1071" i="31"/>
  <c r="AO1074" i="31" s="1"/>
  <c r="AO1078" i="31" s="1"/>
  <c r="AN1071" i="31"/>
  <c r="AN1074" i="31" s="1"/>
  <c r="AN1078" i="31" s="1"/>
  <c r="AM1071" i="31"/>
  <c r="AM1074" i="31" s="1"/>
  <c r="AM1078" i="31" s="1"/>
  <c r="AL1071" i="31"/>
  <c r="AL1074" i="31" s="1"/>
  <c r="AL1078" i="31" s="1"/>
  <c r="AK1071" i="31"/>
  <c r="AK1074" i="31" s="1"/>
  <c r="AK1078" i="31" s="1"/>
  <c r="AJ1071" i="31"/>
  <c r="AJ1074" i="31" s="1"/>
  <c r="AJ1078" i="31" s="1"/>
  <c r="AI1071" i="31"/>
  <c r="AI1074" i="31" s="1"/>
  <c r="AI1078" i="31" s="1"/>
  <c r="AH1071" i="31"/>
  <c r="AH1074" i="31" s="1"/>
  <c r="AH1078" i="31" s="1"/>
  <c r="AG1071" i="31"/>
  <c r="AG1074" i="31" s="1"/>
  <c r="AG1078" i="31" s="1"/>
  <c r="AF1071" i="31"/>
  <c r="AF1074" i="31" s="1"/>
  <c r="AF1078" i="31" s="1"/>
  <c r="AE1071" i="31"/>
  <c r="AC1071" i="31"/>
  <c r="AC1074" i="31" s="1"/>
  <c r="AC1078" i="31" s="1"/>
  <c r="AB1071" i="31"/>
  <c r="AB1074" i="31" s="1"/>
  <c r="AB1078" i="31" s="1"/>
  <c r="AA1071" i="31"/>
  <c r="AA1074" i="31" s="1"/>
  <c r="AA1078" i="31" s="1"/>
  <c r="Z1071" i="31"/>
  <c r="Z1074" i="31" s="1"/>
  <c r="Z1078" i="31" s="1"/>
  <c r="Y1071" i="31"/>
  <c r="Y1074" i="31" s="1"/>
  <c r="Y1078" i="31" s="1"/>
  <c r="X1071" i="31"/>
  <c r="X1074" i="31" s="1"/>
  <c r="X1078" i="31" s="1"/>
  <c r="W1071" i="31"/>
  <c r="W1074" i="31" s="1"/>
  <c r="W1078" i="31" s="1"/>
  <c r="V1071" i="31"/>
  <c r="V1074" i="31" s="1"/>
  <c r="V1078" i="31" s="1"/>
  <c r="U1071" i="31"/>
  <c r="U1074" i="31" s="1"/>
  <c r="U1078" i="31" s="1"/>
  <c r="T1071" i="31"/>
  <c r="T1074" i="31" s="1"/>
  <c r="T1078" i="31" s="1"/>
  <c r="S1071" i="31"/>
  <c r="S1074" i="31" s="1"/>
  <c r="S1078" i="31" s="1"/>
  <c r="R1071" i="31"/>
  <c r="P1071" i="31"/>
  <c r="P1074" i="31" s="1"/>
  <c r="P1078" i="31" s="1"/>
  <c r="O1071" i="31"/>
  <c r="O1074" i="31" s="1"/>
  <c r="O1078" i="31" s="1"/>
  <c r="N1071" i="31"/>
  <c r="N1074" i="31" s="1"/>
  <c r="N1078" i="31" s="1"/>
  <c r="M1071" i="31"/>
  <c r="M1074" i="31" s="1"/>
  <c r="M1078" i="31" s="1"/>
  <c r="L1071" i="31"/>
  <c r="L1074" i="31" s="1"/>
  <c r="L1078" i="31" s="1"/>
  <c r="K1071" i="31"/>
  <c r="K1074" i="31" s="1"/>
  <c r="K1078" i="31" s="1"/>
  <c r="J1071" i="31"/>
  <c r="J1074" i="31" s="1"/>
  <c r="J1078" i="31" s="1"/>
  <c r="I1071" i="31"/>
  <c r="I1074" i="31" s="1"/>
  <c r="I1078" i="31" s="1"/>
  <c r="H1071" i="31"/>
  <c r="H1074" i="31" s="1"/>
  <c r="H1078" i="31" s="1"/>
  <c r="G1071" i="31"/>
  <c r="G1074" i="31" s="1"/>
  <c r="G1078" i="31" s="1"/>
  <c r="F1071" i="31"/>
  <c r="F1074" i="31" s="1"/>
  <c r="F1078" i="31" s="1"/>
  <c r="E1071" i="31"/>
  <c r="BC1070" i="31"/>
  <c r="BC1073" i="31" s="1"/>
  <c r="BC1077" i="31" s="1"/>
  <c r="BB1070" i="31"/>
  <c r="BB1073" i="31" s="1"/>
  <c r="BB1077" i="31" s="1"/>
  <c r="BA1070" i="31"/>
  <c r="BA1073" i="31" s="1"/>
  <c r="BA1077" i="31" s="1"/>
  <c r="AZ1070" i="31"/>
  <c r="AZ1073" i="31" s="1"/>
  <c r="AZ1077" i="31" s="1"/>
  <c r="AY1070" i="31"/>
  <c r="AY1073" i="31" s="1"/>
  <c r="AY1077" i="31" s="1"/>
  <c r="AX1070" i="31"/>
  <c r="AX1073" i="31" s="1"/>
  <c r="AX1077" i="31" s="1"/>
  <c r="AW1070" i="31"/>
  <c r="AW1073" i="31" s="1"/>
  <c r="AW1077" i="31" s="1"/>
  <c r="AV1070" i="31"/>
  <c r="AV1073" i="31" s="1"/>
  <c r="AV1077" i="31" s="1"/>
  <c r="AU1070" i="31"/>
  <c r="AU1073" i="31" s="1"/>
  <c r="AU1077" i="31" s="1"/>
  <c r="AT1070" i="31"/>
  <c r="AT1073" i="31" s="1"/>
  <c r="AT1077" i="31" s="1"/>
  <c r="AS1070" i="31"/>
  <c r="AS1073" i="31" s="1"/>
  <c r="AS1077" i="31" s="1"/>
  <c r="AR1070" i="31"/>
  <c r="AP1070" i="31"/>
  <c r="AP1073" i="31" s="1"/>
  <c r="AP1077" i="31" s="1"/>
  <c r="AE1070" i="31"/>
  <c r="AC1070" i="31"/>
  <c r="AC1073" i="31" s="1"/>
  <c r="AC1077" i="31" s="1"/>
  <c r="AB1070" i="31"/>
  <c r="AB1073" i="31" s="1"/>
  <c r="AB1077" i="31" s="1"/>
  <c r="AA1070" i="31"/>
  <c r="AA1073" i="31" s="1"/>
  <c r="AA1077" i="31" s="1"/>
  <c r="Z1070" i="31"/>
  <c r="Z1073" i="31" s="1"/>
  <c r="Z1077" i="31" s="1"/>
  <c r="Y1070" i="31"/>
  <c r="Y1073" i="31" s="1"/>
  <c r="Y1077" i="31" s="1"/>
  <c r="X1070" i="31"/>
  <c r="X1073" i="31" s="1"/>
  <c r="X1077" i="31" s="1"/>
  <c r="W1070" i="31"/>
  <c r="W1073" i="31" s="1"/>
  <c r="W1077" i="31" s="1"/>
  <c r="V1070" i="31"/>
  <c r="V1073" i="31" s="1"/>
  <c r="V1077" i="31" s="1"/>
  <c r="U1070" i="31"/>
  <c r="U1073" i="31" s="1"/>
  <c r="U1077" i="31" s="1"/>
  <c r="T1070" i="31"/>
  <c r="T1073" i="31" s="1"/>
  <c r="T1077" i="31" s="1"/>
  <c r="S1070" i="31"/>
  <c r="S1073" i="31" s="1"/>
  <c r="S1077" i="31" s="1"/>
  <c r="R1070" i="31"/>
  <c r="P1070" i="31"/>
  <c r="P1073" i="31" s="1"/>
  <c r="P1077" i="31" s="1"/>
  <c r="O1070" i="31"/>
  <c r="O1073" i="31" s="1"/>
  <c r="O1077" i="31" s="1"/>
  <c r="N1070" i="31"/>
  <c r="N1073" i="31" s="1"/>
  <c r="N1077" i="31" s="1"/>
  <c r="M1070" i="31"/>
  <c r="M1073" i="31" s="1"/>
  <c r="M1077" i="31" s="1"/>
  <c r="L1070" i="31"/>
  <c r="L1073" i="31" s="1"/>
  <c r="L1077" i="31" s="1"/>
  <c r="K1070" i="31"/>
  <c r="K1073" i="31" s="1"/>
  <c r="K1077" i="31" s="1"/>
  <c r="J1070" i="31"/>
  <c r="J1073" i="31" s="1"/>
  <c r="J1077" i="31" s="1"/>
  <c r="I1070" i="31"/>
  <c r="I1073" i="31" s="1"/>
  <c r="I1077" i="31" s="1"/>
  <c r="H1070" i="31"/>
  <c r="H1073" i="31" s="1"/>
  <c r="H1077" i="31" s="1"/>
  <c r="G1070" i="31"/>
  <c r="G1073" i="31" s="1"/>
  <c r="G1077" i="31" s="1"/>
  <c r="F1070" i="31"/>
  <c r="F1073" i="31" s="1"/>
  <c r="F1077" i="31" s="1"/>
  <c r="E1070" i="31"/>
  <c r="BE1045" i="31"/>
  <c r="BC1044" i="31"/>
  <c r="BC1047" i="31" s="1"/>
  <c r="BC1051" i="31" s="1"/>
  <c r="BB1044" i="31"/>
  <c r="BA1044" i="31"/>
  <c r="BA1047" i="31" s="1"/>
  <c r="BA1051" i="31" s="1"/>
  <c r="AZ1044" i="31"/>
  <c r="AZ1047" i="31" s="1"/>
  <c r="AZ1051" i="31" s="1"/>
  <c r="AY1044" i="31"/>
  <c r="AY1047" i="31" s="1"/>
  <c r="AY1051" i="31" s="1"/>
  <c r="AX1044" i="31"/>
  <c r="AW1044" i="31"/>
  <c r="AW1047" i="31" s="1"/>
  <c r="AW1051" i="31" s="1"/>
  <c r="AV1044" i="31"/>
  <c r="AV1047" i="31" s="1"/>
  <c r="AV1051" i="31" s="1"/>
  <c r="AU1044" i="31"/>
  <c r="AU1047" i="31" s="1"/>
  <c r="AU1051" i="31" s="1"/>
  <c r="AT1044" i="31"/>
  <c r="AS1044" i="31"/>
  <c r="AS1047" i="31" s="1"/>
  <c r="AS1051" i="31" s="1"/>
  <c r="AR1044" i="31"/>
  <c r="AR1047" i="31" s="1"/>
  <c r="AR1051" i="31" s="1"/>
  <c r="AP1044" i="31"/>
  <c r="AP1047" i="31" s="1"/>
  <c r="AP1051" i="31" s="1"/>
  <c r="AO1044" i="31"/>
  <c r="AN1044" i="31"/>
  <c r="AN1047" i="31" s="1"/>
  <c r="AN1051" i="31" s="1"/>
  <c r="AM1044" i="31"/>
  <c r="AM1047" i="31" s="1"/>
  <c r="AM1051" i="31" s="1"/>
  <c r="AL1044" i="31"/>
  <c r="AL1047" i="31" s="1"/>
  <c r="AL1051" i="31" s="1"/>
  <c r="AK1044" i="31"/>
  <c r="AJ1044" i="31"/>
  <c r="AJ1047" i="31" s="1"/>
  <c r="AJ1051" i="31" s="1"/>
  <c r="AI1044" i="31"/>
  <c r="AI1047" i="31" s="1"/>
  <c r="AI1051" i="31" s="1"/>
  <c r="AH1044" i="31"/>
  <c r="AH1047" i="31" s="1"/>
  <c r="AH1051" i="31" s="1"/>
  <c r="AG1044" i="31"/>
  <c r="AF1044" i="31"/>
  <c r="AF1047" i="31" s="1"/>
  <c r="AF1051" i="31" s="1"/>
  <c r="AE1044" i="31"/>
  <c r="AC1044" i="31"/>
  <c r="AC1047" i="31" s="1"/>
  <c r="AC1051" i="31" s="1"/>
  <c r="AB1044" i="31"/>
  <c r="AA1044" i="31"/>
  <c r="AA1047" i="31" s="1"/>
  <c r="AA1051" i="31" s="1"/>
  <c r="Z1044" i="31"/>
  <c r="Z1047" i="31" s="1"/>
  <c r="Z1051" i="31" s="1"/>
  <c r="Y1044" i="31"/>
  <c r="Y1047" i="31" s="1"/>
  <c r="Y1051" i="31" s="1"/>
  <c r="X1044" i="31"/>
  <c r="W1044" i="31"/>
  <c r="W1047" i="31" s="1"/>
  <c r="W1051" i="31" s="1"/>
  <c r="V1044" i="31"/>
  <c r="V1047" i="31" s="1"/>
  <c r="V1051" i="31" s="1"/>
  <c r="U1044" i="31"/>
  <c r="U1047" i="31" s="1"/>
  <c r="U1051" i="31" s="1"/>
  <c r="T1044" i="31"/>
  <c r="S1044" i="31"/>
  <c r="S1047" i="31" s="1"/>
  <c r="S1051" i="31" s="1"/>
  <c r="R1044" i="31"/>
  <c r="P1044" i="31"/>
  <c r="P1047" i="31" s="1"/>
  <c r="P1051" i="31" s="1"/>
  <c r="O1044" i="31"/>
  <c r="N1044" i="31"/>
  <c r="N1047" i="31" s="1"/>
  <c r="N1051" i="31" s="1"/>
  <c r="M1044" i="31"/>
  <c r="M1047" i="31" s="1"/>
  <c r="M1051" i="31" s="1"/>
  <c r="L1044" i="31"/>
  <c r="L1047" i="31" s="1"/>
  <c r="L1051" i="31" s="1"/>
  <c r="K1044" i="31"/>
  <c r="J1044" i="31"/>
  <c r="J1047" i="31" s="1"/>
  <c r="J1051" i="31" s="1"/>
  <c r="I1044" i="31"/>
  <c r="I1047" i="31" s="1"/>
  <c r="I1051" i="31" s="1"/>
  <c r="H1044" i="31"/>
  <c r="H1047" i="31" s="1"/>
  <c r="H1051" i="31" s="1"/>
  <c r="G1044" i="31"/>
  <c r="F1044" i="31"/>
  <c r="F1047" i="31" s="1"/>
  <c r="F1051" i="31" s="1"/>
  <c r="E1044" i="31"/>
  <c r="AJ1043" i="31"/>
  <c r="AJ1046" i="31" s="1"/>
  <c r="AJ1050" i="31" s="1"/>
  <c r="AI1043" i="31"/>
  <c r="AH1043" i="31"/>
  <c r="AH1046" i="31" s="1"/>
  <c r="AH1050" i="31" s="1"/>
  <c r="AG1043" i="31"/>
  <c r="AG1046" i="31" s="1"/>
  <c r="AG1050" i="31" s="1"/>
  <c r="AF1043" i="31"/>
  <c r="AF1046" i="31" s="1"/>
  <c r="AF1050" i="31" s="1"/>
  <c r="AE1043" i="31"/>
  <c r="AC1043" i="31"/>
  <c r="AC1046" i="31" s="1"/>
  <c r="AC1050" i="31" s="1"/>
  <c r="AB1043" i="31"/>
  <c r="AB1046" i="31" s="1"/>
  <c r="AB1050" i="31" s="1"/>
  <c r="AA1043" i="31"/>
  <c r="AA1046" i="31" s="1"/>
  <c r="AA1050" i="31" s="1"/>
  <c r="Z1043" i="31"/>
  <c r="Y1043" i="31"/>
  <c r="Y1046" i="31" s="1"/>
  <c r="Y1050" i="31" s="1"/>
  <c r="X1043" i="31"/>
  <c r="X1046" i="31" s="1"/>
  <c r="X1050" i="31" s="1"/>
  <c r="W1043" i="31"/>
  <c r="W1046" i="31" s="1"/>
  <c r="W1050" i="31" s="1"/>
  <c r="V1043" i="31"/>
  <c r="U1043" i="31"/>
  <c r="U1046" i="31" s="1"/>
  <c r="U1050" i="31" s="1"/>
  <c r="T1043" i="31"/>
  <c r="T1046" i="31" s="1"/>
  <c r="T1050" i="31" s="1"/>
  <c r="S1043" i="31"/>
  <c r="S1046" i="31" s="1"/>
  <c r="S1050" i="31" s="1"/>
  <c r="R1043" i="31"/>
  <c r="P1043" i="31"/>
  <c r="P1046" i="31" s="1"/>
  <c r="P1050" i="31" s="1"/>
  <c r="O1043" i="31"/>
  <c r="O1046" i="31" s="1"/>
  <c r="O1050" i="31" s="1"/>
  <c r="N1043" i="31"/>
  <c r="N1046" i="31" s="1"/>
  <c r="N1050" i="31" s="1"/>
  <c r="M1043" i="31"/>
  <c r="L1043" i="31"/>
  <c r="L1046" i="31" s="1"/>
  <c r="L1050" i="31" s="1"/>
  <c r="K1043" i="31"/>
  <c r="K1046" i="31" s="1"/>
  <c r="K1050" i="31" s="1"/>
  <c r="J1043" i="31"/>
  <c r="J1046" i="31" s="1"/>
  <c r="J1050" i="31" s="1"/>
  <c r="I1043" i="31"/>
  <c r="H1043" i="31"/>
  <c r="H1046" i="31" s="1"/>
  <c r="H1050" i="31" s="1"/>
  <c r="G1043" i="31"/>
  <c r="G1046" i="31" s="1"/>
  <c r="G1050" i="31" s="1"/>
  <c r="F1043" i="31"/>
  <c r="F1046" i="31" s="1"/>
  <c r="F1050" i="31" s="1"/>
  <c r="E1043" i="31"/>
  <c r="BD1022" i="31"/>
  <c r="AQ1022" i="31"/>
  <c r="AD1022" i="31"/>
  <c r="Q1022" i="31"/>
  <c r="BD1021" i="31"/>
  <c r="AQ1021" i="31"/>
  <c r="AD1021" i="31"/>
  <c r="Q1021" i="31"/>
  <c r="BE1018" i="31"/>
  <c r="BC1017" i="31"/>
  <c r="BC1020" i="31" s="1"/>
  <c r="BC1024" i="31" s="1"/>
  <c r="BB1017" i="31"/>
  <c r="BB1020" i="31" s="1"/>
  <c r="BB1024" i="31" s="1"/>
  <c r="BA1017" i="31"/>
  <c r="BA1020" i="31" s="1"/>
  <c r="BA1024" i="31" s="1"/>
  <c r="AZ1017" i="31"/>
  <c r="AZ1020" i="31" s="1"/>
  <c r="AZ1024" i="31" s="1"/>
  <c r="AY1017" i="31"/>
  <c r="AY1020" i="31" s="1"/>
  <c r="AY1024" i="31" s="1"/>
  <c r="AX1017" i="31"/>
  <c r="AX1020" i="31" s="1"/>
  <c r="AX1024" i="31" s="1"/>
  <c r="AW1017" i="31"/>
  <c r="AW1020" i="31" s="1"/>
  <c r="AW1024" i="31" s="1"/>
  <c r="AV1017" i="31"/>
  <c r="AV1020" i="31" s="1"/>
  <c r="AV1024" i="31" s="1"/>
  <c r="AU1017" i="31"/>
  <c r="AU1020" i="31" s="1"/>
  <c r="AU1024" i="31" s="1"/>
  <c r="AT1017" i="31"/>
  <c r="AT1020" i="31" s="1"/>
  <c r="AT1024" i="31" s="1"/>
  <c r="AS1017" i="31"/>
  <c r="AS1020" i="31" s="1"/>
  <c r="AS1024" i="31" s="1"/>
  <c r="AR1017" i="31"/>
  <c r="AR1020" i="31" s="1"/>
  <c r="AR1024" i="31" s="1"/>
  <c r="AP1017" i="31"/>
  <c r="AP1020" i="31" s="1"/>
  <c r="AP1024" i="31" s="1"/>
  <c r="AO1017" i="31"/>
  <c r="AO1020" i="31" s="1"/>
  <c r="AO1024" i="31" s="1"/>
  <c r="AN1017" i="31"/>
  <c r="AN1020" i="31" s="1"/>
  <c r="AN1024" i="31" s="1"/>
  <c r="AM1017" i="31"/>
  <c r="AM1020" i="31" s="1"/>
  <c r="AM1024" i="31" s="1"/>
  <c r="AL1017" i="31"/>
  <c r="AL1020" i="31" s="1"/>
  <c r="AL1024" i="31" s="1"/>
  <c r="AK1017" i="31"/>
  <c r="AK1020" i="31" s="1"/>
  <c r="AK1024" i="31" s="1"/>
  <c r="AJ1017" i="31"/>
  <c r="AJ1020" i="31" s="1"/>
  <c r="AJ1024" i="31" s="1"/>
  <c r="AI1017" i="31"/>
  <c r="AI1020" i="31" s="1"/>
  <c r="AI1024" i="31" s="1"/>
  <c r="AH1017" i="31"/>
  <c r="AH1020" i="31" s="1"/>
  <c r="AH1024" i="31" s="1"/>
  <c r="AG1017" i="31"/>
  <c r="AG1020" i="31" s="1"/>
  <c r="AG1024" i="31" s="1"/>
  <c r="AF1017" i="31"/>
  <c r="AF1020" i="31" s="1"/>
  <c r="AF1024" i="31" s="1"/>
  <c r="AE1017" i="31"/>
  <c r="AC1017" i="31"/>
  <c r="AC1020" i="31" s="1"/>
  <c r="AC1024" i="31" s="1"/>
  <c r="AB1017" i="31"/>
  <c r="AB1020" i="31" s="1"/>
  <c r="AB1024" i="31" s="1"/>
  <c r="AA1017" i="31"/>
  <c r="AA1020" i="31" s="1"/>
  <c r="AA1024" i="31" s="1"/>
  <c r="Z1017" i="31"/>
  <c r="Z1020" i="31" s="1"/>
  <c r="Z1024" i="31" s="1"/>
  <c r="Y1017" i="31"/>
  <c r="Y1020" i="31" s="1"/>
  <c r="Y1024" i="31" s="1"/>
  <c r="X1017" i="31"/>
  <c r="X1020" i="31" s="1"/>
  <c r="X1024" i="31" s="1"/>
  <c r="W1017" i="31"/>
  <c r="W1020" i="31" s="1"/>
  <c r="W1024" i="31" s="1"/>
  <c r="V1017" i="31"/>
  <c r="V1020" i="31" s="1"/>
  <c r="V1024" i="31" s="1"/>
  <c r="U1017" i="31"/>
  <c r="U1020" i="31" s="1"/>
  <c r="U1024" i="31" s="1"/>
  <c r="T1017" i="31"/>
  <c r="T1020" i="31" s="1"/>
  <c r="T1024" i="31" s="1"/>
  <c r="S1017" i="31"/>
  <c r="S1020" i="31" s="1"/>
  <c r="S1024" i="31" s="1"/>
  <c r="R1017" i="31"/>
  <c r="P1017" i="31"/>
  <c r="P1020" i="31" s="1"/>
  <c r="P1024" i="31" s="1"/>
  <c r="O1017" i="31"/>
  <c r="O1020" i="31" s="1"/>
  <c r="O1024" i="31" s="1"/>
  <c r="N1017" i="31"/>
  <c r="N1020" i="31" s="1"/>
  <c r="N1024" i="31" s="1"/>
  <c r="M1017" i="31"/>
  <c r="M1020" i="31" s="1"/>
  <c r="M1024" i="31" s="1"/>
  <c r="L1017" i="31"/>
  <c r="L1020" i="31" s="1"/>
  <c r="L1024" i="31" s="1"/>
  <c r="K1017" i="31"/>
  <c r="K1020" i="31" s="1"/>
  <c r="K1024" i="31" s="1"/>
  <c r="J1017" i="31"/>
  <c r="J1020" i="31" s="1"/>
  <c r="J1024" i="31" s="1"/>
  <c r="I1017" i="31"/>
  <c r="I1020" i="31" s="1"/>
  <c r="I1024" i="31" s="1"/>
  <c r="H1017" i="31"/>
  <c r="H1020" i="31" s="1"/>
  <c r="H1024" i="31" s="1"/>
  <c r="G1017" i="31"/>
  <c r="G1020" i="31" s="1"/>
  <c r="G1024" i="31" s="1"/>
  <c r="F1017" i="31"/>
  <c r="F1020" i="31" s="1"/>
  <c r="F1024" i="31" s="1"/>
  <c r="E1017" i="31"/>
  <c r="E1020" i="31" s="1"/>
  <c r="E1024" i="31" s="1"/>
  <c r="BC1016" i="31"/>
  <c r="BC1019" i="31" s="1"/>
  <c r="BC1023" i="31" s="1"/>
  <c r="BB1016" i="31"/>
  <c r="BB1019" i="31" s="1"/>
  <c r="BB1023" i="31" s="1"/>
  <c r="BA1016" i="31"/>
  <c r="BA1019" i="31" s="1"/>
  <c r="BA1023" i="31" s="1"/>
  <c r="AZ1016" i="31"/>
  <c r="AZ1019" i="31" s="1"/>
  <c r="AZ1023" i="31" s="1"/>
  <c r="AY1016" i="31"/>
  <c r="AY1019" i="31" s="1"/>
  <c r="AY1023" i="31" s="1"/>
  <c r="AX1016" i="31"/>
  <c r="AX1019" i="31" s="1"/>
  <c r="AX1023" i="31" s="1"/>
  <c r="AW1016" i="31"/>
  <c r="AW1019" i="31" s="1"/>
  <c r="AW1023" i="31" s="1"/>
  <c r="AV1016" i="31"/>
  <c r="AV1019" i="31" s="1"/>
  <c r="AV1023" i="31" s="1"/>
  <c r="AU1016" i="31"/>
  <c r="AU1019" i="31" s="1"/>
  <c r="AU1023" i="31" s="1"/>
  <c r="AT1016" i="31"/>
  <c r="AT1019" i="31" s="1"/>
  <c r="AT1023" i="31" s="1"/>
  <c r="AS1016" i="31"/>
  <c r="AS1019" i="31" s="1"/>
  <c r="AS1023" i="31" s="1"/>
  <c r="AR1016" i="31"/>
  <c r="AP1016" i="31"/>
  <c r="AP1019" i="31" s="1"/>
  <c r="AP1023" i="31" s="1"/>
  <c r="AO1016" i="31"/>
  <c r="AO1019" i="31" s="1"/>
  <c r="AO1023" i="31" s="1"/>
  <c r="AN1016" i="31"/>
  <c r="AN1019" i="31" s="1"/>
  <c r="AN1023" i="31" s="1"/>
  <c r="AM1016" i="31"/>
  <c r="AM1019" i="31" s="1"/>
  <c r="AM1023" i="31" s="1"/>
  <c r="AL1016" i="31"/>
  <c r="AL1019" i="31" s="1"/>
  <c r="AL1023" i="31" s="1"/>
  <c r="AK1016" i="31"/>
  <c r="AK1019" i="31" s="1"/>
  <c r="AK1023" i="31" s="1"/>
  <c r="AJ1016" i="31"/>
  <c r="AJ1019" i="31" s="1"/>
  <c r="AJ1023" i="31" s="1"/>
  <c r="AI1016" i="31"/>
  <c r="AI1019" i="31" s="1"/>
  <c r="AI1023" i="31" s="1"/>
  <c r="AH1016" i="31"/>
  <c r="AH1019" i="31" s="1"/>
  <c r="AH1023" i="31" s="1"/>
  <c r="AG1016" i="31"/>
  <c r="AG1019" i="31" s="1"/>
  <c r="AG1023" i="31" s="1"/>
  <c r="AF1016" i="31"/>
  <c r="AF1019" i="31" s="1"/>
  <c r="AF1023" i="31" s="1"/>
  <c r="AE1016" i="31"/>
  <c r="AC1016" i="31"/>
  <c r="AC1019" i="31" s="1"/>
  <c r="AC1023" i="31" s="1"/>
  <c r="AB1016" i="31"/>
  <c r="AB1019" i="31" s="1"/>
  <c r="AB1023" i="31" s="1"/>
  <c r="AA1016" i="31"/>
  <c r="AA1019" i="31" s="1"/>
  <c r="AA1023" i="31" s="1"/>
  <c r="Z1016" i="31"/>
  <c r="Z1019" i="31" s="1"/>
  <c r="Z1023" i="31" s="1"/>
  <c r="Y1016" i="31"/>
  <c r="Y1019" i="31" s="1"/>
  <c r="Y1023" i="31" s="1"/>
  <c r="X1016" i="31"/>
  <c r="X1019" i="31" s="1"/>
  <c r="X1023" i="31" s="1"/>
  <c r="W1016" i="31"/>
  <c r="W1019" i="31" s="1"/>
  <c r="W1023" i="31" s="1"/>
  <c r="V1016" i="31"/>
  <c r="V1019" i="31" s="1"/>
  <c r="V1023" i="31" s="1"/>
  <c r="U1016" i="31"/>
  <c r="U1019" i="31" s="1"/>
  <c r="U1023" i="31" s="1"/>
  <c r="T1016" i="31"/>
  <c r="T1019" i="31" s="1"/>
  <c r="T1023" i="31" s="1"/>
  <c r="S1016" i="31"/>
  <c r="S1019" i="31" s="1"/>
  <c r="S1023" i="31" s="1"/>
  <c r="R1016" i="31"/>
  <c r="R1019" i="31" s="1"/>
  <c r="R1023" i="31" s="1"/>
  <c r="P1016" i="31"/>
  <c r="P1019" i="31" s="1"/>
  <c r="P1023" i="31" s="1"/>
  <c r="O1016" i="31"/>
  <c r="O1019" i="31" s="1"/>
  <c r="O1023" i="31" s="1"/>
  <c r="N1016" i="31"/>
  <c r="N1019" i="31" s="1"/>
  <c r="N1023" i="31" s="1"/>
  <c r="M1016" i="31"/>
  <c r="M1019" i="31" s="1"/>
  <c r="M1023" i="31" s="1"/>
  <c r="L1016" i="31"/>
  <c r="L1019" i="31" s="1"/>
  <c r="L1023" i="31" s="1"/>
  <c r="K1016" i="31"/>
  <c r="K1019" i="31" s="1"/>
  <c r="K1023" i="31" s="1"/>
  <c r="J1016" i="31"/>
  <c r="J1019" i="31" s="1"/>
  <c r="J1023" i="31" s="1"/>
  <c r="I1016" i="31"/>
  <c r="I1019" i="31" s="1"/>
  <c r="I1023" i="31" s="1"/>
  <c r="H1016" i="31"/>
  <c r="H1019" i="31" s="1"/>
  <c r="H1023" i="31" s="1"/>
  <c r="G1016" i="31"/>
  <c r="G1019" i="31" s="1"/>
  <c r="G1023" i="31" s="1"/>
  <c r="F1016" i="31"/>
  <c r="F1019" i="31" s="1"/>
  <c r="F1023" i="31" s="1"/>
  <c r="E1016" i="31"/>
  <c r="E1019" i="31" s="1"/>
  <c r="E1023" i="31" s="1"/>
  <c r="BD995" i="31"/>
  <c r="AQ995" i="31"/>
  <c r="AD995" i="31"/>
  <c r="Q995" i="31"/>
  <c r="BD994" i="31"/>
  <c r="AQ994" i="31"/>
  <c r="AD994" i="31"/>
  <c r="Q994" i="31"/>
  <c r="BE991" i="31"/>
  <c r="BC990" i="31"/>
  <c r="BC993" i="31" s="1"/>
  <c r="BC997" i="31" s="1"/>
  <c r="BB990" i="31"/>
  <c r="BB993" i="31" s="1"/>
  <c r="BB997" i="31" s="1"/>
  <c r="BA990" i="31"/>
  <c r="BA993" i="31" s="1"/>
  <c r="BA997" i="31" s="1"/>
  <c r="AZ990" i="31"/>
  <c r="AZ993" i="31" s="1"/>
  <c r="AZ997" i="31" s="1"/>
  <c r="AY990" i="31"/>
  <c r="AY993" i="31" s="1"/>
  <c r="AY997" i="31" s="1"/>
  <c r="AX990" i="31"/>
  <c r="AX993" i="31" s="1"/>
  <c r="AX997" i="31" s="1"/>
  <c r="AW990" i="31"/>
  <c r="AW993" i="31" s="1"/>
  <c r="AW997" i="31" s="1"/>
  <c r="AV990" i="31"/>
  <c r="AV993" i="31" s="1"/>
  <c r="AV997" i="31" s="1"/>
  <c r="AU990" i="31"/>
  <c r="AU993" i="31" s="1"/>
  <c r="AU997" i="31" s="1"/>
  <c r="AT990" i="31"/>
  <c r="AT993" i="31" s="1"/>
  <c r="AT997" i="31" s="1"/>
  <c r="AS990" i="31"/>
  <c r="AS993" i="31" s="1"/>
  <c r="AS997" i="31" s="1"/>
  <c r="AR990" i="31"/>
  <c r="AP990" i="31"/>
  <c r="AP993" i="31" s="1"/>
  <c r="AP997" i="31" s="1"/>
  <c r="AO990" i="31"/>
  <c r="AO993" i="31" s="1"/>
  <c r="AO997" i="31" s="1"/>
  <c r="AN990" i="31"/>
  <c r="AN993" i="31" s="1"/>
  <c r="AN997" i="31" s="1"/>
  <c r="AM990" i="31"/>
  <c r="AM993" i="31" s="1"/>
  <c r="AM997" i="31" s="1"/>
  <c r="AL990" i="31"/>
  <c r="AL993" i="31" s="1"/>
  <c r="AL997" i="31" s="1"/>
  <c r="AK990" i="31"/>
  <c r="AK993" i="31" s="1"/>
  <c r="AK997" i="31" s="1"/>
  <c r="AJ990" i="31"/>
  <c r="AJ993" i="31" s="1"/>
  <c r="AJ997" i="31" s="1"/>
  <c r="AI990" i="31"/>
  <c r="AI993" i="31" s="1"/>
  <c r="AI997" i="31" s="1"/>
  <c r="AH990" i="31"/>
  <c r="AH993" i="31" s="1"/>
  <c r="AH997" i="31" s="1"/>
  <c r="AG990" i="31"/>
  <c r="AG993" i="31" s="1"/>
  <c r="AG997" i="31" s="1"/>
  <c r="AF990" i="31"/>
  <c r="AF993" i="31" s="1"/>
  <c r="AF997" i="31" s="1"/>
  <c r="AE990" i="31"/>
  <c r="AE993" i="31" s="1"/>
  <c r="AE997" i="31" s="1"/>
  <c r="AC990" i="31"/>
  <c r="AC993" i="31" s="1"/>
  <c r="AC997" i="31" s="1"/>
  <c r="AB990" i="31"/>
  <c r="AB993" i="31" s="1"/>
  <c r="AB997" i="31" s="1"/>
  <c r="AA990" i="31"/>
  <c r="AA993" i="31" s="1"/>
  <c r="AA997" i="31" s="1"/>
  <c r="Z990" i="31"/>
  <c r="Z993" i="31" s="1"/>
  <c r="Z997" i="31" s="1"/>
  <c r="Y990" i="31"/>
  <c r="Y993" i="31" s="1"/>
  <c r="Y997" i="31" s="1"/>
  <c r="X990" i="31"/>
  <c r="X993" i="31" s="1"/>
  <c r="X997" i="31" s="1"/>
  <c r="W990" i="31"/>
  <c r="W993" i="31" s="1"/>
  <c r="W997" i="31" s="1"/>
  <c r="V990" i="31"/>
  <c r="V993" i="31" s="1"/>
  <c r="V997" i="31" s="1"/>
  <c r="U990" i="31"/>
  <c r="U993" i="31" s="1"/>
  <c r="U997" i="31" s="1"/>
  <c r="T990" i="31"/>
  <c r="T993" i="31" s="1"/>
  <c r="T997" i="31" s="1"/>
  <c r="S990" i="31"/>
  <c r="S993" i="31" s="1"/>
  <c r="S997" i="31" s="1"/>
  <c r="R990" i="31"/>
  <c r="R993" i="31" s="1"/>
  <c r="P990" i="31"/>
  <c r="P993" i="31" s="1"/>
  <c r="P997" i="31" s="1"/>
  <c r="O990" i="31"/>
  <c r="O993" i="31" s="1"/>
  <c r="O997" i="31" s="1"/>
  <c r="N990" i="31"/>
  <c r="N993" i="31" s="1"/>
  <c r="N997" i="31" s="1"/>
  <c r="M990" i="31"/>
  <c r="M993" i="31" s="1"/>
  <c r="M997" i="31" s="1"/>
  <c r="L990" i="31"/>
  <c r="L993" i="31" s="1"/>
  <c r="L997" i="31" s="1"/>
  <c r="K990" i="31"/>
  <c r="K993" i="31" s="1"/>
  <c r="K997" i="31" s="1"/>
  <c r="J990" i="31"/>
  <c r="J993" i="31" s="1"/>
  <c r="J997" i="31" s="1"/>
  <c r="I990" i="31"/>
  <c r="I993" i="31" s="1"/>
  <c r="I997" i="31" s="1"/>
  <c r="H990" i="31"/>
  <c r="H993" i="31" s="1"/>
  <c r="H997" i="31" s="1"/>
  <c r="G990" i="31"/>
  <c r="G993" i="31" s="1"/>
  <c r="G997" i="31" s="1"/>
  <c r="F990" i="31"/>
  <c r="F993" i="31" s="1"/>
  <c r="F997" i="31" s="1"/>
  <c r="E990" i="31"/>
  <c r="E993" i="31" s="1"/>
  <c r="BC989" i="31"/>
  <c r="BC992" i="31" s="1"/>
  <c r="BC996" i="31" s="1"/>
  <c r="BB989" i="31"/>
  <c r="BB992" i="31" s="1"/>
  <c r="BB996" i="31" s="1"/>
  <c r="BA989" i="31"/>
  <c r="BA992" i="31" s="1"/>
  <c r="BA996" i="31" s="1"/>
  <c r="AZ989" i="31"/>
  <c r="AZ992" i="31" s="1"/>
  <c r="AZ996" i="31" s="1"/>
  <c r="AY989" i="31"/>
  <c r="AY992" i="31" s="1"/>
  <c r="AY996" i="31" s="1"/>
  <c r="AX989" i="31"/>
  <c r="AX992" i="31" s="1"/>
  <c r="AX996" i="31" s="1"/>
  <c r="AW989" i="31"/>
  <c r="AW992" i="31" s="1"/>
  <c r="AW996" i="31" s="1"/>
  <c r="AV989" i="31"/>
  <c r="AV992" i="31" s="1"/>
  <c r="AV996" i="31" s="1"/>
  <c r="AU989" i="31"/>
  <c r="AU992" i="31" s="1"/>
  <c r="AU996" i="31" s="1"/>
  <c r="AT989" i="31"/>
  <c r="AT992" i="31" s="1"/>
  <c r="AT996" i="31" s="1"/>
  <c r="AS989" i="31"/>
  <c r="AS992" i="31" s="1"/>
  <c r="AS996" i="31" s="1"/>
  <c r="AR989" i="31"/>
  <c r="AR992" i="31" s="1"/>
  <c r="AR996" i="31" s="1"/>
  <c r="AP989" i="31"/>
  <c r="AP992" i="31" s="1"/>
  <c r="AP996" i="31" s="1"/>
  <c r="AO989" i="31"/>
  <c r="AO992" i="31" s="1"/>
  <c r="AO996" i="31" s="1"/>
  <c r="AN989" i="31"/>
  <c r="AN992" i="31" s="1"/>
  <c r="AN996" i="31" s="1"/>
  <c r="AM989" i="31"/>
  <c r="AM992" i="31" s="1"/>
  <c r="AM996" i="31" s="1"/>
  <c r="AL989" i="31"/>
  <c r="AL992" i="31" s="1"/>
  <c r="AL996" i="31" s="1"/>
  <c r="AK989" i="31"/>
  <c r="AK992" i="31" s="1"/>
  <c r="AK996" i="31" s="1"/>
  <c r="AJ989" i="31"/>
  <c r="AJ992" i="31" s="1"/>
  <c r="AJ996" i="31" s="1"/>
  <c r="AI989" i="31"/>
  <c r="AI992" i="31" s="1"/>
  <c r="AI996" i="31" s="1"/>
  <c r="AH989" i="31"/>
  <c r="AH992" i="31" s="1"/>
  <c r="AH996" i="31" s="1"/>
  <c r="AG989" i="31"/>
  <c r="AG992" i="31" s="1"/>
  <c r="AG996" i="31" s="1"/>
  <c r="AF989" i="31"/>
  <c r="AF992" i="31" s="1"/>
  <c r="AF996" i="31" s="1"/>
  <c r="AE989" i="31"/>
  <c r="AE992" i="31" s="1"/>
  <c r="AC989" i="31"/>
  <c r="AC992" i="31" s="1"/>
  <c r="AC996" i="31" s="1"/>
  <c r="AB989" i="31"/>
  <c r="AB992" i="31" s="1"/>
  <c r="AB996" i="31" s="1"/>
  <c r="AA989" i="31"/>
  <c r="AA992" i="31" s="1"/>
  <c r="AA996" i="31" s="1"/>
  <c r="Z989" i="31"/>
  <c r="Z992" i="31" s="1"/>
  <c r="Z996" i="31" s="1"/>
  <c r="Y989" i="31"/>
  <c r="Y992" i="31" s="1"/>
  <c r="Y996" i="31" s="1"/>
  <c r="X989" i="31"/>
  <c r="X992" i="31" s="1"/>
  <c r="X996" i="31" s="1"/>
  <c r="W989" i="31"/>
  <c r="W992" i="31" s="1"/>
  <c r="W996" i="31" s="1"/>
  <c r="V989" i="31"/>
  <c r="V992" i="31" s="1"/>
  <c r="V996" i="31" s="1"/>
  <c r="U989" i="31"/>
  <c r="U992" i="31" s="1"/>
  <c r="U996" i="31" s="1"/>
  <c r="T989" i="31"/>
  <c r="T992" i="31" s="1"/>
  <c r="T996" i="31" s="1"/>
  <c r="S989" i="31"/>
  <c r="S992" i="31" s="1"/>
  <c r="S996" i="31" s="1"/>
  <c r="R989" i="31"/>
  <c r="R992" i="31" s="1"/>
  <c r="P989" i="31"/>
  <c r="P992" i="31" s="1"/>
  <c r="P996" i="31" s="1"/>
  <c r="O989" i="31"/>
  <c r="O992" i="31" s="1"/>
  <c r="O996" i="31" s="1"/>
  <c r="N989" i="31"/>
  <c r="N992" i="31" s="1"/>
  <c r="N996" i="31" s="1"/>
  <c r="M989" i="31"/>
  <c r="M992" i="31" s="1"/>
  <c r="M996" i="31" s="1"/>
  <c r="L989" i="31"/>
  <c r="L992" i="31" s="1"/>
  <c r="L996" i="31" s="1"/>
  <c r="K989" i="31"/>
  <c r="K992" i="31" s="1"/>
  <c r="K996" i="31" s="1"/>
  <c r="J989" i="31"/>
  <c r="J992" i="31" s="1"/>
  <c r="J996" i="31" s="1"/>
  <c r="I989" i="31"/>
  <c r="I992" i="31" s="1"/>
  <c r="I996" i="31" s="1"/>
  <c r="H989" i="31"/>
  <c r="H992" i="31" s="1"/>
  <c r="H996" i="31" s="1"/>
  <c r="G989" i="31"/>
  <c r="G992" i="31" s="1"/>
  <c r="G996" i="31" s="1"/>
  <c r="F989" i="31"/>
  <c r="F992" i="31" s="1"/>
  <c r="F996" i="31" s="1"/>
  <c r="E989" i="31"/>
  <c r="BD968" i="31"/>
  <c r="AQ968" i="31"/>
  <c r="AD968" i="31"/>
  <c r="Q968" i="31"/>
  <c r="BD967" i="31"/>
  <c r="AQ967" i="31"/>
  <c r="AD967" i="31"/>
  <c r="Q967" i="31"/>
  <c r="BE964" i="31"/>
  <c r="BC963" i="31"/>
  <c r="BC966" i="31" s="1"/>
  <c r="BC970" i="31" s="1"/>
  <c r="BB963" i="31"/>
  <c r="BB966" i="31" s="1"/>
  <c r="BB970" i="31" s="1"/>
  <c r="BA963" i="31"/>
  <c r="BA966" i="31" s="1"/>
  <c r="BA970" i="31" s="1"/>
  <c r="AZ963" i="31"/>
  <c r="AZ966" i="31" s="1"/>
  <c r="AZ970" i="31" s="1"/>
  <c r="AY963" i="31"/>
  <c r="AY966" i="31" s="1"/>
  <c r="AY970" i="31" s="1"/>
  <c r="AX963" i="31"/>
  <c r="AX966" i="31" s="1"/>
  <c r="AX970" i="31" s="1"/>
  <c r="AW963" i="31"/>
  <c r="AW966" i="31" s="1"/>
  <c r="AW970" i="31" s="1"/>
  <c r="AV963" i="31"/>
  <c r="AV966" i="31" s="1"/>
  <c r="AV970" i="31" s="1"/>
  <c r="AU963" i="31"/>
  <c r="AU966" i="31" s="1"/>
  <c r="AU970" i="31" s="1"/>
  <c r="AT963" i="31"/>
  <c r="AT966" i="31" s="1"/>
  <c r="AT970" i="31" s="1"/>
  <c r="AS963" i="31"/>
  <c r="AS966" i="31" s="1"/>
  <c r="AS970" i="31" s="1"/>
  <c r="AR963" i="31"/>
  <c r="AR966" i="31" s="1"/>
  <c r="AR970" i="31" s="1"/>
  <c r="AP963" i="31"/>
  <c r="AP966" i="31" s="1"/>
  <c r="AP970" i="31" s="1"/>
  <c r="AO963" i="31"/>
  <c r="AO966" i="31" s="1"/>
  <c r="AO970" i="31" s="1"/>
  <c r="AN963" i="31"/>
  <c r="AN966" i="31" s="1"/>
  <c r="AN970" i="31" s="1"/>
  <c r="AM963" i="31"/>
  <c r="AM966" i="31" s="1"/>
  <c r="AM970" i="31" s="1"/>
  <c r="AL963" i="31"/>
  <c r="AL966" i="31" s="1"/>
  <c r="AL970" i="31" s="1"/>
  <c r="AK963" i="31"/>
  <c r="AK966" i="31" s="1"/>
  <c r="AK970" i="31" s="1"/>
  <c r="AJ963" i="31"/>
  <c r="AJ966" i="31" s="1"/>
  <c r="AJ970" i="31" s="1"/>
  <c r="AI963" i="31"/>
  <c r="AI966" i="31" s="1"/>
  <c r="AI970" i="31" s="1"/>
  <c r="AH963" i="31"/>
  <c r="AH966" i="31" s="1"/>
  <c r="AH970" i="31" s="1"/>
  <c r="AG963" i="31"/>
  <c r="AG966" i="31" s="1"/>
  <c r="AG970" i="31" s="1"/>
  <c r="AF963" i="31"/>
  <c r="AF966" i="31" s="1"/>
  <c r="AF970" i="31" s="1"/>
  <c r="AE963" i="31"/>
  <c r="AC963" i="31"/>
  <c r="AC966" i="31" s="1"/>
  <c r="AC970" i="31" s="1"/>
  <c r="AB963" i="31"/>
  <c r="AB966" i="31" s="1"/>
  <c r="AB970" i="31" s="1"/>
  <c r="AA963" i="31"/>
  <c r="AA966" i="31" s="1"/>
  <c r="AA970" i="31" s="1"/>
  <c r="Z963" i="31"/>
  <c r="Z966" i="31" s="1"/>
  <c r="Z970" i="31" s="1"/>
  <c r="Y963" i="31"/>
  <c r="Y966" i="31" s="1"/>
  <c r="Y970" i="31" s="1"/>
  <c r="X963" i="31"/>
  <c r="X966" i="31" s="1"/>
  <c r="X970" i="31" s="1"/>
  <c r="W963" i="31"/>
  <c r="W966" i="31" s="1"/>
  <c r="W970" i="31" s="1"/>
  <c r="V963" i="31"/>
  <c r="V966" i="31" s="1"/>
  <c r="V970" i="31" s="1"/>
  <c r="U963" i="31"/>
  <c r="U966" i="31" s="1"/>
  <c r="U970" i="31" s="1"/>
  <c r="T963" i="31"/>
  <c r="T966" i="31" s="1"/>
  <c r="T970" i="31" s="1"/>
  <c r="S963" i="31"/>
  <c r="S966" i="31" s="1"/>
  <c r="S970" i="31" s="1"/>
  <c r="R963" i="31"/>
  <c r="P963" i="31"/>
  <c r="P966" i="31" s="1"/>
  <c r="P970" i="31" s="1"/>
  <c r="O963" i="31"/>
  <c r="O966" i="31" s="1"/>
  <c r="O970" i="31" s="1"/>
  <c r="N963" i="31"/>
  <c r="N966" i="31" s="1"/>
  <c r="N970" i="31" s="1"/>
  <c r="M963" i="31"/>
  <c r="M966" i="31" s="1"/>
  <c r="M970" i="31" s="1"/>
  <c r="L963" i="31"/>
  <c r="L966" i="31" s="1"/>
  <c r="L970" i="31" s="1"/>
  <c r="K963" i="31"/>
  <c r="K966" i="31" s="1"/>
  <c r="K970" i="31" s="1"/>
  <c r="J963" i="31"/>
  <c r="J966" i="31" s="1"/>
  <c r="J970" i="31" s="1"/>
  <c r="I963" i="31"/>
  <c r="I966" i="31" s="1"/>
  <c r="I970" i="31" s="1"/>
  <c r="H963" i="31"/>
  <c r="H966" i="31" s="1"/>
  <c r="H970" i="31" s="1"/>
  <c r="G963" i="31"/>
  <c r="G966" i="31" s="1"/>
  <c r="G970" i="31" s="1"/>
  <c r="F963" i="31"/>
  <c r="F966" i="31" s="1"/>
  <c r="F970" i="31" s="1"/>
  <c r="E963" i="31"/>
  <c r="BC962" i="31"/>
  <c r="BC965" i="31" s="1"/>
  <c r="BC969" i="31" s="1"/>
  <c r="BB962" i="31"/>
  <c r="BB965" i="31" s="1"/>
  <c r="BB969" i="31" s="1"/>
  <c r="BA962" i="31"/>
  <c r="BA965" i="31" s="1"/>
  <c r="BA969" i="31" s="1"/>
  <c r="AZ962" i="31"/>
  <c r="AZ965" i="31" s="1"/>
  <c r="AZ969" i="31" s="1"/>
  <c r="AY962" i="31"/>
  <c r="AY965" i="31" s="1"/>
  <c r="AY969" i="31" s="1"/>
  <c r="AX962" i="31"/>
  <c r="AX965" i="31" s="1"/>
  <c r="AX969" i="31" s="1"/>
  <c r="AW962" i="31"/>
  <c r="AW965" i="31" s="1"/>
  <c r="AW969" i="31" s="1"/>
  <c r="AV962" i="31"/>
  <c r="AV965" i="31" s="1"/>
  <c r="AV969" i="31" s="1"/>
  <c r="AU962" i="31"/>
  <c r="AU965" i="31" s="1"/>
  <c r="AU969" i="31" s="1"/>
  <c r="AT962" i="31"/>
  <c r="AT965" i="31" s="1"/>
  <c r="AT969" i="31" s="1"/>
  <c r="AS962" i="31"/>
  <c r="AS965" i="31" s="1"/>
  <c r="AS969" i="31" s="1"/>
  <c r="AR962" i="31"/>
  <c r="AP962" i="31"/>
  <c r="AP965" i="31" s="1"/>
  <c r="AP969" i="31" s="1"/>
  <c r="AO962" i="31"/>
  <c r="AO965" i="31" s="1"/>
  <c r="AO969" i="31" s="1"/>
  <c r="AN962" i="31"/>
  <c r="AN965" i="31" s="1"/>
  <c r="AN969" i="31" s="1"/>
  <c r="AM962" i="31"/>
  <c r="AM965" i="31" s="1"/>
  <c r="AM969" i="31" s="1"/>
  <c r="AL962" i="31"/>
  <c r="AL965" i="31" s="1"/>
  <c r="AL969" i="31" s="1"/>
  <c r="AK962" i="31"/>
  <c r="AK965" i="31" s="1"/>
  <c r="AK969" i="31" s="1"/>
  <c r="AJ962" i="31"/>
  <c r="AJ965" i="31" s="1"/>
  <c r="AJ969" i="31" s="1"/>
  <c r="AI962" i="31"/>
  <c r="AI965" i="31" s="1"/>
  <c r="AI969" i="31" s="1"/>
  <c r="AH962" i="31"/>
  <c r="AH965" i="31" s="1"/>
  <c r="AH969" i="31" s="1"/>
  <c r="AG962" i="31"/>
  <c r="AG965" i="31" s="1"/>
  <c r="AG969" i="31" s="1"/>
  <c r="AF962" i="31"/>
  <c r="AF965" i="31" s="1"/>
  <c r="AF969" i="31" s="1"/>
  <c r="AE962" i="31"/>
  <c r="AC962" i="31"/>
  <c r="AC965" i="31" s="1"/>
  <c r="AC969" i="31" s="1"/>
  <c r="AB962" i="31"/>
  <c r="AB965" i="31" s="1"/>
  <c r="AB969" i="31" s="1"/>
  <c r="AA962" i="31"/>
  <c r="AA965" i="31" s="1"/>
  <c r="AA969" i="31" s="1"/>
  <c r="Z962" i="31"/>
  <c r="Z965" i="31" s="1"/>
  <c r="Z969" i="31" s="1"/>
  <c r="Y962" i="31"/>
  <c r="Y965" i="31" s="1"/>
  <c r="Y969" i="31" s="1"/>
  <c r="X962" i="31"/>
  <c r="X965" i="31" s="1"/>
  <c r="X969" i="31" s="1"/>
  <c r="W962" i="31"/>
  <c r="W965" i="31" s="1"/>
  <c r="W969" i="31" s="1"/>
  <c r="V962" i="31"/>
  <c r="V965" i="31" s="1"/>
  <c r="V969" i="31" s="1"/>
  <c r="U962" i="31"/>
  <c r="U965" i="31" s="1"/>
  <c r="U969" i="31" s="1"/>
  <c r="T962" i="31"/>
  <c r="T965" i="31" s="1"/>
  <c r="T969" i="31" s="1"/>
  <c r="S962" i="31"/>
  <c r="S965" i="31" s="1"/>
  <c r="S969" i="31" s="1"/>
  <c r="R962" i="31"/>
  <c r="R965" i="31" s="1"/>
  <c r="R969" i="31" s="1"/>
  <c r="P962" i="31"/>
  <c r="P965" i="31" s="1"/>
  <c r="P969" i="31" s="1"/>
  <c r="O962" i="31"/>
  <c r="O965" i="31" s="1"/>
  <c r="O969" i="31" s="1"/>
  <c r="N962" i="31"/>
  <c r="N965" i="31" s="1"/>
  <c r="N969" i="31" s="1"/>
  <c r="M962" i="31"/>
  <c r="M965" i="31" s="1"/>
  <c r="M969" i="31" s="1"/>
  <c r="L962" i="31"/>
  <c r="L965" i="31" s="1"/>
  <c r="L969" i="31" s="1"/>
  <c r="K962" i="31"/>
  <c r="K965" i="31" s="1"/>
  <c r="K969" i="31" s="1"/>
  <c r="J962" i="31"/>
  <c r="J965" i="31" s="1"/>
  <c r="J969" i="31" s="1"/>
  <c r="I962" i="31"/>
  <c r="I965" i="31" s="1"/>
  <c r="I969" i="31" s="1"/>
  <c r="H962" i="31"/>
  <c r="H965" i="31" s="1"/>
  <c r="H969" i="31" s="1"/>
  <c r="G962" i="31"/>
  <c r="G965" i="31" s="1"/>
  <c r="G969" i="31" s="1"/>
  <c r="F962" i="31"/>
  <c r="F965" i="31" s="1"/>
  <c r="F969" i="31" s="1"/>
  <c r="E962" i="31"/>
  <c r="BD941" i="31"/>
  <c r="AQ941" i="31"/>
  <c r="AD941" i="31"/>
  <c r="Q941" i="31"/>
  <c r="BD940" i="31"/>
  <c r="AQ940" i="31"/>
  <c r="AD940" i="31"/>
  <c r="Q940" i="31"/>
  <c r="BE937" i="31"/>
  <c r="BC936" i="31"/>
  <c r="BC939" i="31" s="1"/>
  <c r="BC943" i="31" s="1"/>
  <c r="BB936" i="31"/>
  <c r="BB939" i="31" s="1"/>
  <c r="BB943" i="31" s="1"/>
  <c r="BA936" i="31"/>
  <c r="BA939" i="31" s="1"/>
  <c r="BA943" i="31" s="1"/>
  <c r="AZ936" i="31"/>
  <c r="AZ939" i="31" s="1"/>
  <c r="AZ943" i="31" s="1"/>
  <c r="AY936" i="31"/>
  <c r="AY939" i="31" s="1"/>
  <c r="AY943" i="31" s="1"/>
  <c r="AX936" i="31"/>
  <c r="AX939" i="31" s="1"/>
  <c r="AX943" i="31" s="1"/>
  <c r="AW936" i="31"/>
  <c r="AW939" i="31" s="1"/>
  <c r="AW943" i="31" s="1"/>
  <c r="AV936" i="31"/>
  <c r="AV939" i="31" s="1"/>
  <c r="AV943" i="31" s="1"/>
  <c r="AU936" i="31"/>
  <c r="AU939" i="31" s="1"/>
  <c r="AU943" i="31" s="1"/>
  <c r="AT936" i="31"/>
  <c r="AT939" i="31" s="1"/>
  <c r="AT943" i="31" s="1"/>
  <c r="AS936" i="31"/>
  <c r="AS939" i="31" s="1"/>
  <c r="AS943" i="31" s="1"/>
  <c r="AR936" i="31"/>
  <c r="AP936" i="31"/>
  <c r="AP939" i="31" s="1"/>
  <c r="AP943" i="31" s="1"/>
  <c r="AO936" i="31"/>
  <c r="AO939" i="31" s="1"/>
  <c r="AO943" i="31" s="1"/>
  <c r="AN936" i="31"/>
  <c r="AN939" i="31" s="1"/>
  <c r="AN943" i="31" s="1"/>
  <c r="AM936" i="31"/>
  <c r="AM939" i="31" s="1"/>
  <c r="AM943" i="31" s="1"/>
  <c r="AL936" i="31"/>
  <c r="AL939" i="31" s="1"/>
  <c r="AL943" i="31" s="1"/>
  <c r="AK936" i="31"/>
  <c r="AK939" i="31" s="1"/>
  <c r="AK943" i="31" s="1"/>
  <c r="AJ936" i="31"/>
  <c r="AJ939" i="31" s="1"/>
  <c r="AJ943" i="31" s="1"/>
  <c r="AI936" i="31"/>
  <c r="AI939" i="31" s="1"/>
  <c r="AI943" i="31" s="1"/>
  <c r="AH936" i="31"/>
  <c r="AH939" i="31" s="1"/>
  <c r="AH943" i="31" s="1"/>
  <c r="AG936" i="31"/>
  <c r="AG939" i="31" s="1"/>
  <c r="AG943" i="31" s="1"/>
  <c r="AF936" i="31"/>
  <c r="AF939" i="31" s="1"/>
  <c r="AF943" i="31" s="1"/>
  <c r="AE936" i="31"/>
  <c r="AC936" i="31"/>
  <c r="AC939" i="31" s="1"/>
  <c r="AC943" i="31" s="1"/>
  <c r="AB936" i="31"/>
  <c r="AB939" i="31" s="1"/>
  <c r="AB943" i="31" s="1"/>
  <c r="AA936" i="31"/>
  <c r="AA939" i="31" s="1"/>
  <c r="AA943" i="31" s="1"/>
  <c r="Z936" i="31"/>
  <c r="Z939" i="31" s="1"/>
  <c r="Z943" i="31" s="1"/>
  <c r="Y936" i="31"/>
  <c r="Y939" i="31" s="1"/>
  <c r="Y943" i="31" s="1"/>
  <c r="X936" i="31"/>
  <c r="X939" i="31" s="1"/>
  <c r="X943" i="31" s="1"/>
  <c r="W936" i="31"/>
  <c r="W939" i="31" s="1"/>
  <c r="W943" i="31" s="1"/>
  <c r="V936" i="31"/>
  <c r="V939" i="31" s="1"/>
  <c r="V943" i="31" s="1"/>
  <c r="U936" i="31"/>
  <c r="U939" i="31" s="1"/>
  <c r="U943" i="31" s="1"/>
  <c r="T936" i="31"/>
  <c r="T939" i="31" s="1"/>
  <c r="T943" i="31" s="1"/>
  <c r="S936" i="31"/>
  <c r="S939" i="31" s="1"/>
  <c r="S943" i="31" s="1"/>
  <c r="R936" i="31"/>
  <c r="P936" i="31"/>
  <c r="P939" i="31" s="1"/>
  <c r="P943" i="31" s="1"/>
  <c r="O936" i="31"/>
  <c r="O939" i="31" s="1"/>
  <c r="O943" i="31" s="1"/>
  <c r="N936" i="31"/>
  <c r="N939" i="31" s="1"/>
  <c r="N943" i="31" s="1"/>
  <c r="M936" i="31"/>
  <c r="M939" i="31" s="1"/>
  <c r="M943" i="31" s="1"/>
  <c r="L936" i="31"/>
  <c r="L939" i="31" s="1"/>
  <c r="L943" i="31" s="1"/>
  <c r="K936" i="31"/>
  <c r="K939" i="31" s="1"/>
  <c r="K943" i="31" s="1"/>
  <c r="J936" i="31"/>
  <c r="J939" i="31" s="1"/>
  <c r="J943" i="31" s="1"/>
  <c r="I936" i="31"/>
  <c r="I939" i="31" s="1"/>
  <c r="I943" i="31" s="1"/>
  <c r="H936" i="31"/>
  <c r="H939" i="31" s="1"/>
  <c r="H943" i="31" s="1"/>
  <c r="G936" i="31"/>
  <c r="G939" i="31" s="1"/>
  <c r="G943" i="31" s="1"/>
  <c r="F936" i="31"/>
  <c r="F939" i="31" s="1"/>
  <c r="F943" i="31" s="1"/>
  <c r="E936" i="31"/>
  <c r="E939" i="31" s="1"/>
  <c r="BC935" i="31"/>
  <c r="BC938" i="31" s="1"/>
  <c r="BC942" i="31" s="1"/>
  <c r="BB935" i="31"/>
  <c r="BB938" i="31" s="1"/>
  <c r="BB942" i="31" s="1"/>
  <c r="BA935" i="31"/>
  <c r="BA938" i="31" s="1"/>
  <c r="BA942" i="31" s="1"/>
  <c r="AZ935" i="31"/>
  <c r="AZ938" i="31" s="1"/>
  <c r="AZ942" i="31" s="1"/>
  <c r="AY935" i="31"/>
  <c r="AY938" i="31" s="1"/>
  <c r="AY942" i="31" s="1"/>
  <c r="AX935" i="31"/>
  <c r="AX938" i="31" s="1"/>
  <c r="AX942" i="31" s="1"/>
  <c r="AW935" i="31"/>
  <c r="AW938" i="31" s="1"/>
  <c r="AW942" i="31" s="1"/>
  <c r="AV935" i="31"/>
  <c r="AV938" i="31" s="1"/>
  <c r="AV942" i="31" s="1"/>
  <c r="AU935" i="31"/>
  <c r="AU938" i="31" s="1"/>
  <c r="AU942" i="31" s="1"/>
  <c r="AT935" i="31"/>
  <c r="AT938" i="31" s="1"/>
  <c r="AT942" i="31" s="1"/>
  <c r="AS935" i="31"/>
  <c r="AS938" i="31" s="1"/>
  <c r="AS942" i="31" s="1"/>
  <c r="AR935" i="31"/>
  <c r="AP935" i="31"/>
  <c r="AP938" i="31" s="1"/>
  <c r="AP942" i="31" s="1"/>
  <c r="AO935" i="31"/>
  <c r="AO938" i="31" s="1"/>
  <c r="AO942" i="31" s="1"/>
  <c r="AN935" i="31"/>
  <c r="AN938" i="31" s="1"/>
  <c r="AN942" i="31" s="1"/>
  <c r="AM935" i="31"/>
  <c r="AM938" i="31" s="1"/>
  <c r="AM942" i="31" s="1"/>
  <c r="AL935" i="31"/>
  <c r="AL938" i="31" s="1"/>
  <c r="AL942" i="31" s="1"/>
  <c r="AK935" i="31"/>
  <c r="AK938" i="31" s="1"/>
  <c r="AK942" i="31" s="1"/>
  <c r="AJ935" i="31"/>
  <c r="AJ938" i="31" s="1"/>
  <c r="AJ942" i="31" s="1"/>
  <c r="AI935" i="31"/>
  <c r="AI938" i="31" s="1"/>
  <c r="AI942" i="31" s="1"/>
  <c r="AH935" i="31"/>
  <c r="AH938" i="31" s="1"/>
  <c r="AH942" i="31" s="1"/>
  <c r="AG935" i="31"/>
  <c r="AG938" i="31" s="1"/>
  <c r="AG942" i="31" s="1"/>
  <c r="AF935" i="31"/>
  <c r="AF938" i="31" s="1"/>
  <c r="AF942" i="31" s="1"/>
  <c r="AE935" i="31"/>
  <c r="AC935" i="31"/>
  <c r="AC938" i="31" s="1"/>
  <c r="AC942" i="31" s="1"/>
  <c r="AB935" i="31"/>
  <c r="AB938" i="31" s="1"/>
  <c r="AB942" i="31" s="1"/>
  <c r="AA935" i="31"/>
  <c r="AA938" i="31" s="1"/>
  <c r="AA942" i="31" s="1"/>
  <c r="Z935" i="31"/>
  <c r="Z938" i="31" s="1"/>
  <c r="Z942" i="31" s="1"/>
  <c r="Y935" i="31"/>
  <c r="Y938" i="31" s="1"/>
  <c r="Y942" i="31" s="1"/>
  <c r="X935" i="31"/>
  <c r="X938" i="31" s="1"/>
  <c r="X942" i="31" s="1"/>
  <c r="W935" i="31"/>
  <c r="W938" i="31" s="1"/>
  <c r="W942" i="31" s="1"/>
  <c r="V935" i="31"/>
  <c r="V938" i="31" s="1"/>
  <c r="V942" i="31" s="1"/>
  <c r="U935" i="31"/>
  <c r="U938" i="31" s="1"/>
  <c r="U942" i="31" s="1"/>
  <c r="T935" i="31"/>
  <c r="T938" i="31" s="1"/>
  <c r="T942" i="31" s="1"/>
  <c r="S935" i="31"/>
  <c r="S938" i="31" s="1"/>
  <c r="S942" i="31" s="1"/>
  <c r="R935" i="31"/>
  <c r="R938" i="31" s="1"/>
  <c r="P935" i="31"/>
  <c r="P938" i="31" s="1"/>
  <c r="P942" i="31" s="1"/>
  <c r="O935" i="31"/>
  <c r="O938" i="31" s="1"/>
  <c r="O942" i="31" s="1"/>
  <c r="N935" i="31"/>
  <c r="N938" i="31" s="1"/>
  <c r="N942" i="31" s="1"/>
  <c r="M935" i="31"/>
  <c r="M938" i="31" s="1"/>
  <c r="M942" i="31" s="1"/>
  <c r="L935" i="31"/>
  <c r="L938" i="31" s="1"/>
  <c r="L942" i="31" s="1"/>
  <c r="K935" i="31"/>
  <c r="K938" i="31" s="1"/>
  <c r="K942" i="31" s="1"/>
  <c r="J935" i="31"/>
  <c r="J938" i="31" s="1"/>
  <c r="J942" i="31" s="1"/>
  <c r="I935" i="31"/>
  <c r="I938" i="31" s="1"/>
  <c r="I942" i="31" s="1"/>
  <c r="H935" i="31"/>
  <c r="H938" i="31" s="1"/>
  <c r="H942" i="31" s="1"/>
  <c r="G935" i="31"/>
  <c r="G938" i="31" s="1"/>
  <c r="G942" i="31" s="1"/>
  <c r="F935" i="31"/>
  <c r="F938" i="31" s="1"/>
  <c r="F942" i="31" s="1"/>
  <c r="E935" i="31"/>
  <c r="BE908" i="31"/>
  <c r="BC907" i="31"/>
  <c r="BC910" i="31" s="1"/>
  <c r="BC914" i="31" s="1"/>
  <c r="BB907" i="31"/>
  <c r="BB910" i="31" s="1"/>
  <c r="BB914" i="31" s="1"/>
  <c r="BA907" i="31"/>
  <c r="BA910" i="31" s="1"/>
  <c r="BA914" i="31" s="1"/>
  <c r="AZ907" i="31"/>
  <c r="AY907" i="31"/>
  <c r="AY910" i="31" s="1"/>
  <c r="AY914" i="31" s="1"/>
  <c r="AX907" i="31"/>
  <c r="AX910" i="31" s="1"/>
  <c r="AX914" i="31" s="1"/>
  <c r="AW907" i="31"/>
  <c r="AW910" i="31" s="1"/>
  <c r="AW914" i="31" s="1"/>
  <c r="AV907" i="31"/>
  <c r="AU907" i="31"/>
  <c r="AU910" i="31" s="1"/>
  <c r="AU914" i="31" s="1"/>
  <c r="AT907" i="31"/>
  <c r="AT910" i="31" s="1"/>
  <c r="AT914" i="31" s="1"/>
  <c r="AS907" i="31"/>
  <c r="AS910" i="31" s="1"/>
  <c r="AS914" i="31" s="1"/>
  <c r="AR907" i="31"/>
  <c r="AP907" i="31"/>
  <c r="AP910" i="31" s="1"/>
  <c r="AP914" i="31" s="1"/>
  <c r="AO907" i="31"/>
  <c r="AO910" i="31" s="1"/>
  <c r="AO914" i="31" s="1"/>
  <c r="AN907" i="31"/>
  <c r="AN910" i="31" s="1"/>
  <c r="AN914" i="31" s="1"/>
  <c r="AM907" i="31"/>
  <c r="AL907" i="31"/>
  <c r="AL910" i="31" s="1"/>
  <c r="AL914" i="31" s="1"/>
  <c r="AK907" i="31"/>
  <c r="AK910" i="31" s="1"/>
  <c r="AK914" i="31" s="1"/>
  <c r="AJ907" i="31"/>
  <c r="AJ910" i="31" s="1"/>
  <c r="AJ914" i="31" s="1"/>
  <c r="AI907" i="31"/>
  <c r="AH907" i="31"/>
  <c r="AH910" i="31" s="1"/>
  <c r="AH914" i="31" s="1"/>
  <c r="AG907" i="31"/>
  <c r="AG910" i="31" s="1"/>
  <c r="AG914" i="31" s="1"/>
  <c r="AF907" i="31"/>
  <c r="AF910" i="31" s="1"/>
  <c r="AF914" i="31" s="1"/>
  <c r="AE907" i="31"/>
  <c r="AC907" i="31"/>
  <c r="AC910" i="31" s="1"/>
  <c r="AC914" i="31" s="1"/>
  <c r="AB907" i="31"/>
  <c r="AB910" i="31" s="1"/>
  <c r="AB914" i="31" s="1"/>
  <c r="AA907" i="31"/>
  <c r="AA910" i="31" s="1"/>
  <c r="AA914" i="31" s="1"/>
  <c r="Z907" i="31"/>
  <c r="Y907" i="31"/>
  <c r="Y910" i="31" s="1"/>
  <c r="Y914" i="31" s="1"/>
  <c r="X907" i="31"/>
  <c r="X910" i="31" s="1"/>
  <c r="X914" i="31" s="1"/>
  <c r="W907" i="31"/>
  <c r="W910" i="31" s="1"/>
  <c r="W914" i="31" s="1"/>
  <c r="V907" i="31"/>
  <c r="U907" i="31"/>
  <c r="U910" i="31" s="1"/>
  <c r="U914" i="31" s="1"/>
  <c r="T907" i="31"/>
  <c r="T910" i="31" s="1"/>
  <c r="T914" i="31" s="1"/>
  <c r="S907" i="31"/>
  <c r="S910" i="31" s="1"/>
  <c r="S914" i="31" s="1"/>
  <c r="R907" i="31"/>
  <c r="P907" i="31"/>
  <c r="P910" i="31" s="1"/>
  <c r="P914" i="31" s="1"/>
  <c r="O907" i="31"/>
  <c r="O910" i="31" s="1"/>
  <c r="O914" i="31" s="1"/>
  <c r="N907" i="31"/>
  <c r="N910" i="31" s="1"/>
  <c r="N914" i="31" s="1"/>
  <c r="M907" i="31"/>
  <c r="L907" i="31"/>
  <c r="L910" i="31" s="1"/>
  <c r="L914" i="31" s="1"/>
  <c r="K907" i="31"/>
  <c r="K910" i="31" s="1"/>
  <c r="K914" i="31" s="1"/>
  <c r="J907" i="31"/>
  <c r="J910" i="31" s="1"/>
  <c r="J914" i="31" s="1"/>
  <c r="I907" i="31"/>
  <c r="H907" i="31"/>
  <c r="H910" i="31" s="1"/>
  <c r="H914" i="31" s="1"/>
  <c r="G907" i="31"/>
  <c r="G910" i="31" s="1"/>
  <c r="G914" i="31" s="1"/>
  <c r="F907" i="31"/>
  <c r="F910" i="31" s="1"/>
  <c r="F914" i="31" s="1"/>
  <c r="E907" i="31"/>
  <c r="BC906" i="31"/>
  <c r="BC909" i="31" s="1"/>
  <c r="BC913" i="31" s="1"/>
  <c r="BB906" i="31"/>
  <c r="BB909" i="31" s="1"/>
  <c r="BB913" i="31" s="1"/>
  <c r="BA906" i="31"/>
  <c r="BA909" i="31" s="1"/>
  <c r="BA913" i="31" s="1"/>
  <c r="AZ906" i="31"/>
  <c r="AY906" i="31"/>
  <c r="AY909" i="31" s="1"/>
  <c r="AY913" i="31" s="1"/>
  <c r="AX906" i="31"/>
  <c r="AX909" i="31" s="1"/>
  <c r="AX913" i="31" s="1"/>
  <c r="AW906" i="31"/>
  <c r="AW909" i="31" s="1"/>
  <c r="AW913" i="31" s="1"/>
  <c r="AV906" i="31"/>
  <c r="AU906" i="31"/>
  <c r="AU909" i="31" s="1"/>
  <c r="AU913" i="31" s="1"/>
  <c r="AT906" i="31"/>
  <c r="AT909" i="31" s="1"/>
  <c r="AT913" i="31" s="1"/>
  <c r="AS906" i="31"/>
  <c r="AS909" i="31" s="1"/>
  <c r="AS913" i="31" s="1"/>
  <c r="AR906" i="31"/>
  <c r="AP906" i="31"/>
  <c r="AP909" i="31" s="1"/>
  <c r="AP913" i="31" s="1"/>
  <c r="AO906" i="31"/>
  <c r="AO909" i="31" s="1"/>
  <c r="AO913" i="31" s="1"/>
  <c r="AN906" i="31"/>
  <c r="AN909" i="31" s="1"/>
  <c r="AN913" i="31" s="1"/>
  <c r="AM906" i="31"/>
  <c r="AL906" i="31"/>
  <c r="AL909" i="31" s="1"/>
  <c r="AL913" i="31" s="1"/>
  <c r="AK906" i="31"/>
  <c r="AK909" i="31" s="1"/>
  <c r="AK913" i="31" s="1"/>
  <c r="AJ906" i="31"/>
  <c r="AJ909" i="31" s="1"/>
  <c r="AJ913" i="31" s="1"/>
  <c r="AI906" i="31"/>
  <c r="AH906" i="31"/>
  <c r="AH909" i="31" s="1"/>
  <c r="AH913" i="31" s="1"/>
  <c r="AG906" i="31"/>
  <c r="AG909" i="31" s="1"/>
  <c r="AG913" i="31" s="1"/>
  <c r="AF906" i="31"/>
  <c r="AF909" i="31" s="1"/>
  <c r="AF913" i="31" s="1"/>
  <c r="AE906" i="31"/>
  <c r="AC906" i="31"/>
  <c r="AC909" i="31" s="1"/>
  <c r="AC913" i="31" s="1"/>
  <c r="AB906" i="31"/>
  <c r="AB909" i="31" s="1"/>
  <c r="AB913" i="31" s="1"/>
  <c r="AA906" i="31"/>
  <c r="AA909" i="31" s="1"/>
  <c r="AA913" i="31" s="1"/>
  <c r="Z906" i="31"/>
  <c r="Y906" i="31"/>
  <c r="Y909" i="31" s="1"/>
  <c r="Y913" i="31" s="1"/>
  <c r="X906" i="31"/>
  <c r="X909" i="31" s="1"/>
  <c r="X913" i="31" s="1"/>
  <c r="P906" i="31"/>
  <c r="P909" i="31" s="1"/>
  <c r="P913" i="31" s="1"/>
  <c r="N906" i="31"/>
  <c r="M906" i="31"/>
  <c r="M909" i="31" s="1"/>
  <c r="M913" i="31" s="1"/>
  <c r="L906" i="31"/>
  <c r="L909" i="31" s="1"/>
  <c r="L913" i="31" s="1"/>
  <c r="K906" i="31"/>
  <c r="K909" i="31" s="1"/>
  <c r="K913" i="31" s="1"/>
  <c r="J906" i="31"/>
  <c r="I906" i="31"/>
  <c r="I909" i="31" s="1"/>
  <c r="I913" i="31" s="1"/>
  <c r="H906" i="31"/>
  <c r="H909" i="31" s="1"/>
  <c r="H913" i="31" s="1"/>
  <c r="G906" i="31"/>
  <c r="G909" i="31" s="1"/>
  <c r="G913" i="31" s="1"/>
  <c r="F906" i="31"/>
  <c r="E906" i="31"/>
  <c r="BD885" i="31"/>
  <c r="AQ885" i="31"/>
  <c r="AD885" i="31"/>
  <c r="Q885" i="31"/>
  <c r="BD884" i="31"/>
  <c r="AQ884" i="31"/>
  <c r="AD884" i="31"/>
  <c r="Q884" i="31"/>
  <c r="BE881" i="31"/>
  <c r="BC880" i="31"/>
  <c r="BC883" i="31" s="1"/>
  <c r="BC887" i="31" s="1"/>
  <c r="BB880" i="31"/>
  <c r="BB883" i="31" s="1"/>
  <c r="BB887" i="31" s="1"/>
  <c r="BA880" i="31"/>
  <c r="BA883" i="31" s="1"/>
  <c r="BA887" i="31" s="1"/>
  <c r="AZ880" i="31"/>
  <c r="AZ883" i="31" s="1"/>
  <c r="AZ887" i="31" s="1"/>
  <c r="AY880" i="31"/>
  <c r="AY883" i="31" s="1"/>
  <c r="AY887" i="31" s="1"/>
  <c r="AX880" i="31"/>
  <c r="AX883" i="31" s="1"/>
  <c r="AX887" i="31" s="1"/>
  <c r="AW880" i="31"/>
  <c r="AW883" i="31" s="1"/>
  <c r="AW887" i="31" s="1"/>
  <c r="AV880" i="31"/>
  <c r="AV883" i="31" s="1"/>
  <c r="AV887" i="31" s="1"/>
  <c r="AU880" i="31"/>
  <c r="AU883" i="31" s="1"/>
  <c r="AU887" i="31" s="1"/>
  <c r="AT880" i="31"/>
  <c r="AT883" i="31" s="1"/>
  <c r="AT887" i="31" s="1"/>
  <c r="AS880" i="31"/>
  <c r="AS883" i="31" s="1"/>
  <c r="AS887" i="31" s="1"/>
  <c r="AR880" i="31"/>
  <c r="AP880" i="31"/>
  <c r="AP883" i="31" s="1"/>
  <c r="AP887" i="31" s="1"/>
  <c r="AO880" i="31"/>
  <c r="AO883" i="31" s="1"/>
  <c r="AO887" i="31" s="1"/>
  <c r="AN880" i="31"/>
  <c r="AN883" i="31" s="1"/>
  <c r="AN887" i="31" s="1"/>
  <c r="AM880" i="31"/>
  <c r="AM883" i="31" s="1"/>
  <c r="AM887" i="31" s="1"/>
  <c r="AL880" i="31"/>
  <c r="AL883" i="31" s="1"/>
  <c r="AL887" i="31" s="1"/>
  <c r="AK880" i="31"/>
  <c r="AK883" i="31" s="1"/>
  <c r="AK887" i="31" s="1"/>
  <c r="AJ880" i="31"/>
  <c r="AJ883" i="31" s="1"/>
  <c r="AJ887" i="31" s="1"/>
  <c r="AI880" i="31"/>
  <c r="AI883" i="31" s="1"/>
  <c r="AI887" i="31" s="1"/>
  <c r="AH880" i="31"/>
  <c r="AH883" i="31" s="1"/>
  <c r="AH887" i="31" s="1"/>
  <c r="AG880" i="31"/>
  <c r="AG883" i="31" s="1"/>
  <c r="AG887" i="31" s="1"/>
  <c r="AF880" i="31"/>
  <c r="AF883" i="31" s="1"/>
  <c r="AF887" i="31" s="1"/>
  <c r="AE880" i="31"/>
  <c r="AC880" i="31"/>
  <c r="AC883" i="31" s="1"/>
  <c r="AC887" i="31" s="1"/>
  <c r="AB880" i="31"/>
  <c r="AB883" i="31" s="1"/>
  <c r="AB887" i="31" s="1"/>
  <c r="AA880" i="31"/>
  <c r="AA883" i="31" s="1"/>
  <c r="AA887" i="31" s="1"/>
  <c r="Z880" i="31"/>
  <c r="Z883" i="31" s="1"/>
  <c r="Z887" i="31" s="1"/>
  <c r="Y880" i="31"/>
  <c r="Y883" i="31" s="1"/>
  <c r="Y887" i="31" s="1"/>
  <c r="X880" i="31"/>
  <c r="X883" i="31" s="1"/>
  <c r="X887" i="31" s="1"/>
  <c r="W880" i="31"/>
  <c r="W883" i="31" s="1"/>
  <c r="W887" i="31" s="1"/>
  <c r="V880" i="31"/>
  <c r="V883" i="31" s="1"/>
  <c r="V887" i="31" s="1"/>
  <c r="U880" i="31"/>
  <c r="U883" i="31" s="1"/>
  <c r="U887" i="31" s="1"/>
  <c r="T880" i="31"/>
  <c r="T883" i="31" s="1"/>
  <c r="T887" i="31" s="1"/>
  <c r="S880" i="31"/>
  <c r="S883" i="31" s="1"/>
  <c r="S887" i="31" s="1"/>
  <c r="R880" i="31"/>
  <c r="R883" i="31" s="1"/>
  <c r="P880" i="31"/>
  <c r="P883" i="31" s="1"/>
  <c r="P887" i="31" s="1"/>
  <c r="O880" i="31"/>
  <c r="O883" i="31" s="1"/>
  <c r="O887" i="31" s="1"/>
  <c r="N880" i="31"/>
  <c r="N883" i="31" s="1"/>
  <c r="N887" i="31" s="1"/>
  <c r="M880" i="31"/>
  <c r="M883" i="31" s="1"/>
  <c r="M887" i="31" s="1"/>
  <c r="L880" i="31"/>
  <c r="L883" i="31" s="1"/>
  <c r="L887" i="31" s="1"/>
  <c r="K880" i="31"/>
  <c r="K883" i="31" s="1"/>
  <c r="K887" i="31" s="1"/>
  <c r="J880" i="31"/>
  <c r="J883" i="31" s="1"/>
  <c r="J887" i="31" s="1"/>
  <c r="I880" i="31"/>
  <c r="I883" i="31" s="1"/>
  <c r="I887" i="31" s="1"/>
  <c r="H880" i="31"/>
  <c r="H883" i="31" s="1"/>
  <c r="H887" i="31" s="1"/>
  <c r="G880" i="31"/>
  <c r="G883" i="31" s="1"/>
  <c r="G887" i="31" s="1"/>
  <c r="F880" i="31"/>
  <c r="F883" i="31" s="1"/>
  <c r="F887" i="31" s="1"/>
  <c r="E880" i="31"/>
  <c r="BC879" i="31"/>
  <c r="BC882" i="31" s="1"/>
  <c r="BC886" i="31" s="1"/>
  <c r="BB879" i="31"/>
  <c r="BB882" i="31" s="1"/>
  <c r="BB886" i="31" s="1"/>
  <c r="BA879" i="31"/>
  <c r="BA882" i="31" s="1"/>
  <c r="BA886" i="31" s="1"/>
  <c r="AZ879" i="31"/>
  <c r="AZ882" i="31" s="1"/>
  <c r="AZ886" i="31" s="1"/>
  <c r="AY879" i="31"/>
  <c r="AY882" i="31" s="1"/>
  <c r="AY886" i="31" s="1"/>
  <c r="AX879" i="31"/>
  <c r="AX882" i="31" s="1"/>
  <c r="AX886" i="31" s="1"/>
  <c r="AW879" i="31"/>
  <c r="AW882" i="31" s="1"/>
  <c r="AW886" i="31" s="1"/>
  <c r="AV879" i="31"/>
  <c r="AV882" i="31" s="1"/>
  <c r="AV886" i="31" s="1"/>
  <c r="AU879" i="31"/>
  <c r="AU882" i="31" s="1"/>
  <c r="AU886" i="31" s="1"/>
  <c r="AT879" i="31"/>
  <c r="AT882" i="31" s="1"/>
  <c r="AT886" i="31" s="1"/>
  <c r="AS879" i="31"/>
  <c r="AS882" i="31" s="1"/>
  <c r="AS886" i="31" s="1"/>
  <c r="AR879" i="31"/>
  <c r="AP879" i="31"/>
  <c r="AP882" i="31" s="1"/>
  <c r="AP886" i="31" s="1"/>
  <c r="AO879" i="31"/>
  <c r="AO882" i="31" s="1"/>
  <c r="AO886" i="31" s="1"/>
  <c r="AN879" i="31"/>
  <c r="AN882" i="31" s="1"/>
  <c r="AN886" i="31" s="1"/>
  <c r="AM879" i="31"/>
  <c r="AM882" i="31" s="1"/>
  <c r="AM886" i="31" s="1"/>
  <c r="AL879" i="31"/>
  <c r="AL882" i="31" s="1"/>
  <c r="AL886" i="31" s="1"/>
  <c r="AK879" i="31"/>
  <c r="AK882" i="31" s="1"/>
  <c r="AK886" i="31" s="1"/>
  <c r="AJ879" i="31"/>
  <c r="AJ882" i="31" s="1"/>
  <c r="AJ886" i="31" s="1"/>
  <c r="AI879" i="31"/>
  <c r="AI882" i="31" s="1"/>
  <c r="AI886" i="31" s="1"/>
  <c r="AH879" i="31"/>
  <c r="AH882" i="31" s="1"/>
  <c r="AH886" i="31" s="1"/>
  <c r="AG879" i="31"/>
  <c r="AG882" i="31" s="1"/>
  <c r="AG886" i="31" s="1"/>
  <c r="AF879" i="31"/>
  <c r="AF882" i="31" s="1"/>
  <c r="AF886" i="31" s="1"/>
  <c r="AE879" i="31"/>
  <c r="AC879" i="31"/>
  <c r="AC882" i="31" s="1"/>
  <c r="AC886" i="31" s="1"/>
  <c r="AB879" i="31"/>
  <c r="AB882" i="31" s="1"/>
  <c r="AB886" i="31" s="1"/>
  <c r="AA879" i="31"/>
  <c r="AA882" i="31" s="1"/>
  <c r="AA886" i="31" s="1"/>
  <c r="Z879" i="31"/>
  <c r="Z882" i="31" s="1"/>
  <c r="Z886" i="31" s="1"/>
  <c r="Y879" i="31"/>
  <c r="Y882" i="31" s="1"/>
  <c r="Y886" i="31" s="1"/>
  <c r="X879" i="31"/>
  <c r="X882" i="31" s="1"/>
  <c r="X886" i="31" s="1"/>
  <c r="W879" i="31"/>
  <c r="W882" i="31" s="1"/>
  <c r="W886" i="31" s="1"/>
  <c r="V879" i="31"/>
  <c r="V882" i="31" s="1"/>
  <c r="V886" i="31" s="1"/>
  <c r="U879" i="31"/>
  <c r="U882" i="31" s="1"/>
  <c r="U886" i="31" s="1"/>
  <c r="T879" i="31"/>
  <c r="T882" i="31" s="1"/>
  <c r="T886" i="31" s="1"/>
  <c r="S879" i="31"/>
  <c r="S882" i="31" s="1"/>
  <c r="S886" i="31" s="1"/>
  <c r="R879" i="31"/>
  <c r="R882" i="31" s="1"/>
  <c r="P879" i="31"/>
  <c r="P882" i="31" s="1"/>
  <c r="P886" i="31" s="1"/>
  <c r="O879" i="31"/>
  <c r="O882" i="31" s="1"/>
  <c r="O886" i="31" s="1"/>
  <c r="N879" i="31"/>
  <c r="N882" i="31" s="1"/>
  <c r="N886" i="31" s="1"/>
  <c r="M879" i="31"/>
  <c r="M882" i="31" s="1"/>
  <c r="M886" i="31" s="1"/>
  <c r="L879" i="31"/>
  <c r="L882" i="31" s="1"/>
  <c r="L886" i="31" s="1"/>
  <c r="K879" i="31"/>
  <c r="K882" i="31" s="1"/>
  <c r="K886" i="31" s="1"/>
  <c r="J879" i="31"/>
  <c r="J882" i="31" s="1"/>
  <c r="J886" i="31" s="1"/>
  <c r="I879" i="31"/>
  <c r="I882" i="31" s="1"/>
  <c r="I886" i="31" s="1"/>
  <c r="H879" i="31"/>
  <c r="H882" i="31" s="1"/>
  <c r="H886" i="31" s="1"/>
  <c r="G879" i="31"/>
  <c r="G882" i="31" s="1"/>
  <c r="G886" i="31" s="1"/>
  <c r="F879" i="31"/>
  <c r="F882" i="31" s="1"/>
  <c r="F886" i="31" s="1"/>
  <c r="E879" i="31"/>
  <c r="BD858" i="31"/>
  <c r="AQ858" i="31"/>
  <c r="AD858" i="31"/>
  <c r="Q858" i="31"/>
  <c r="BD857" i="31"/>
  <c r="AQ857" i="31"/>
  <c r="AD857" i="31"/>
  <c r="Q857" i="31"/>
  <c r="BE854" i="31"/>
  <c r="BC853" i="31"/>
  <c r="BC856" i="31" s="1"/>
  <c r="BC860" i="31" s="1"/>
  <c r="BB853" i="31"/>
  <c r="BB856" i="31" s="1"/>
  <c r="BB860" i="31" s="1"/>
  <c r="BA853" i="31"/>
  <c r="BA856" i="31" s="1"/>
  <c r="BA860" i="31" s="1"/>
  <c r="AZ853" i="31"/>
  <c r="AZ856" i="31" s="1"/>
  <c r="AZ860" i="31" s="1"/>
  <c r="AY853" i="31"/>
  <c r="AY856" i="31" s="1"/>
  <c r="AY860" i="31" s="1"/>
  <c r="AX853" i="31"/>
  <c r="AX856" i="31" s="1"/>
  <c r="AX860" i="31" s="1"/>
  <c r="AW853" i="31"/>
  <c r="AW856" i="31" s="1"/>
  <c r="AW860" i="31" s="1"/>
  <c r="AV853" i="31"/>
  <c r="AV856" i="31" s="1"/>
  <c r="AV860" i="31" s="1"/>
  <c r="AU853" i="31"/>
  <c r="AU856" i="31" s="1"/>
  <c r="AU860" i="31" s="1"/>
  <c r="AT853" i="31"/>
  <c r="AT856" i="31" s="1"/>
  <c r="AT860" i="31" s="1"/>
  <c r="AS853" i="31"/>
  <c r="AS856" i="31" s="1"/>
  <c r="AS860" i="31" s="1"/>
  <c r="AR853" i="31"/>
  <c r="AP853" i="31"/>
  <c r="AP856" i="31" s="1"/>
  <c r="AP860" i="31" s="1"/>
  <c r="AO853" i="31"/>
  <c r="AO856" i="31" s="1"/>
  <c r="AO860" i="31" s="1"/>
  <c r="AN853" i="31"/>
  <c r="AN856" i="31" s="1"/>
  <c r="AN860" i="31" s="1"/>
  <c r="AM853" i="31"/>
  <c r="AM856" i="31" s="1"/>
  <c r="AM860" i="31" s="1"/>
  <c r="AL853" i="31"/>
  <c r="AL856" i="31" s="1"/>
  <c r="AL860" i="31" s="1"/>
  <c r="AK853" i="31"/>
  <c r="AK856" i="31" s="1"/>
  <c r="AK860" i="31" s="1"/>
  <c r="AJ853" i="31"/>
  <c r="AJ856" i="31" s="1"/>
  <c r="AJ860" i="31" s="1"/>
  <c r="AI853" i="31"/>
  <c r="AI856" i="31" s="1"/>
  <c r="AI860" i="31" s="1"/>
  <c r="AH853" i="31"/>
  <c r="AH856" i="31" s="1"/>
  <c r="AH860" i="31" s="1"/>
  <c r="AG853" i="31"/>
  <c r="AG856" i="31" s="1"/>
  <c r="AG860" i="31" s="1"/>
  <c r="AF853" i="31"/>
  <c r="AF856" i="31" s="1"/>
  <c r="AF860" i="31" s="1"/>
  <c r="AE853" i="31"/>
  <c r="AC853" i="31"/>
  <c r="AC856" i="31" s="1"/>
  <c r="AC860" i="31" s="1"/>
  <c r="AB853" i="31"/>
  <c r="AB856" i="31" s="1"/>
  <c r="AB860" i="31" s="1"/>
  <c r="AA853" i="31"/>
  <c r="AA856" i="31" s="1"/>
  <c r="AA860" i="31" s="1"/>
  <c r="Z853" i="31"/>
  <c r="Z856" i="31" s="1"/>
  <c r="Z860" i="31" s="1"/>
  <c r="Y853" i="31"/>
  <c r="Y856" i="31" s="1"/>
  <c r="Y860" i="31" s="1"/>
  <c r="X853" i="31"/>
  <c r="X856" i="31" s="1"/>
  <c r="X860" i="31" s="1"/>
  <c r="W853" i="31"/>
  <c r="W856" i="31" s="1"/>
  <c r="W860" i="31" s="1"/>
  <c r="V853" i="31"/>
  <c r="V856" i="31" s="1"/>
  <c r="V860" i="31" s="1"/>
  <c r="U853" i="31"/>
  <c r="U856" i="31" s="1"/>
  <c r="U860" i="31" s="1"/>
  <c r="T853" i="31"/>
  <c r="T856" i="31" s="1"/>
  <c r="T860" i="31" s="1"/>
  <c r="S853" i="31"/>
  <c r="S856" i="31" s="1"/>
  <c r="S860" i="31" s="1"/>
  <c r="R853" i="31"/>
  <c r="P853" i="31"/>
  <c r="P856" i="31" s="1"/>
  <c r="P860" i="31" s="1"/>
  <c r="O853" i="31"/>
  <c r="O856" i="31" s="1"/>
  <c r="O860" i="31" s="1"/>
  <c r="N853" i="31"/>
  <c r="N856" i="31" s="1"/>
  <c r="N860" i="31" s="1"/>
  <c r="M853" i="31"/>
  <c r="M856" i="31" s="1"/>
  <c r="M860" i="31" s="1"/>
  <c r="L853" i="31"/>
  <c r="L856" i="31" s="1"/>
  <c r="L860" i="31" s="1"/>
  <c r="K853" i="31"/>
  <c r="K856" i="31" s="1"/>
  <c r="K860" i="31" s="1"/>
  <c r="J853" i="31"/>
  <c r="J856" i="31" s="1"/>
  <c r="J860" i="31" s="1"/>
  <c r="I853" i="31"/>
  <c r="I856" i="31" s="1"/>
  <c r="I860" i="31" s="1"/>
  <c r="H853" i="31"/>
  <c r="H856" i="31" s="1"/>
  <c r="H860" i="31" s="1"/>
  <c r="G853" i="31"/>
  <c r="G856" i="31" s="1"/>
  <c r="G860" i="31" s="1"/>
  <c r="F853" i="31"/>
  <c r="F856" i="31" s="1"/>
  <c r="F860" i="31" s="1"/>
  <c r="E853" i="31"/>
  <c r="BC852" i="31"/>
  <c r="BC855" i="31" s="1"/>
  <c r="BC859" i="31" s="1"/>
  <c r="BB852" i="31"/>
  <c r="BB855" i="31" s="1"/>
  <c r="BB859" i="31" s="1"/>
  <c r="BA852" i="31"/>
  <c r="BA855" i="31" s="1"/>
  <c r="BA859" i="31" s="1"/>
  <c r="AZ852" i="31"/>
  <c r="AZ855" i="31" s="1"/>
  <c r="AZ859" i="31" s="1"/>
  <c r="AY852" i="31"/>
  <c r="AY855" i="31" s="1"/>
  <c r="AY859" i="31" s="1"/>
  <c r="AX852" i="31"/>
  <c r="AX855" i="31" s="1"/>
  <c r="AX859" i="31" s="1"/>
  <c r="AW852" i="31"/>
  <c r="AW855" i="31" s="1"/>
  <c r="AW859" i="31" s="1"/>
  <c r="AV852" i="31"/>
  <c r="AV855" i="31" s="1"/>
  <c r="AV859" i="31" s="1"/>
  <c r="AU852" i="31"/>
  <c r="AU855" i="31" s="1"/>
  <c r="AU859" i="31" s="1"/>
  <c r="AT852" i="31"/>
  <c r="AT855" i="31" s="1"/>
  <c r="AT859" i="31" s="1"/>
  <c r="AS852" i="31"/>
  <c r="AS855" i="31" s="1"/>
  <c r="AS859" i="31" s="1"/>
  <c r="AR852" i="31"/>
  <c r="AP852" i="31"/>
  <c r="AP855" i="31" s="1"/>
  <c r="AP859" i="31" s="1"/>
  <c r="AO852" i="31"/>
  <c r="AO855" i="31" s="1"/>
  <c r="AO859" i="31" s="1"/>
  <c r="AN852" i="31"/>
  <c r="AN855" i="31" s="1"/>
  <c r="AN859" i="31" s="1"/>
  <c r="AM852" i="31"/>
  <c r="AM855" i="31" s="1"/>
  <c r="AM859" i="31" s="1"/>
  <c r="AL852" i="31"/>
  <c r="AL855" i="31" s="1"/>
  <c r="AL859" i="31" s="1"/>
  <c r="AK852" i="31"/>
  <c r="AK855" i="31" s="1"/>
  <c r="AK859" i="31" s="1"/>
  <c r="AJ852" i="31"/>
  <c r="AJ855" i="31" s="1"/>
  <c r="AJ859" i="31" s="1"/>
  <c r="AI852" i="31"/>
  <c r="AI855" i="31" s="1"/>
  <c r="AI859" i="31" s="1"/>
  <c r="AH852" i="31"/>
  <c r="AH855" i="31" s="1"/>
  <c r="AH859" i="31" s="1"/>
  <c r="AG852" i="31"/>
  <c r="AG855" i="31" s="1"/>
  <c r="AG859" i="31" s="1"/>
  <c r="AF852" i="31"/>
  <c r="AF855" i="31" s="1"/>
  <c r="AF859" i="31" s="1"/>
  <c r="AE852" i="31"/>
  <c r="AC852" i="31"/>
  <c r="AC855" i="31" s="1"/>
  <c r="AC859" i="31" s="1"/>
  <c r="AB852" i="31"/>
  <c r="AB855" i="31" s="1"/>
  <c r="AB859" i="31" s="1"/>
  <c r="AA852" i="31"/>
  <c r="AA855" i="31" s="1"/>
  <c r="AA859" i="31" s="1"/>
  <c r="Z852" i="31"/>
  <c r="Z855" i="31" s="1"/>
  <c r="Z859" i="31" s="1"/>
  <c r="Y852" i="31"/>
  <c r="Y855" i="31" s="1"/>
  <c r="Y859" i="31" s="1"/>
  <c r="X852" i="31"/>
  <c r="X855" i="31" s="1"/>
  <c r="X859" i="31" s="1"/>
  <c r="R852" i="31"/>
  <c r="P852" i="31"/>
  <c r="P855" i="31" s="1"/>
  <c r="P859" i="31" s="1"/>
  <c r="O852" i="31"/>
  <c r="O855" i="31" s="1"/>
  <c r="O859" i="31" s="1"/>
  <c r="N852" i="31"/>
  <c r="N855" i="31" s="1"/>
  <c r="N859" i="31" s="1"/>
  <c r="M852" i="31"/>
  <c r="M855" i="31" s="1"/>
  <c r="M859" i="31" s="1"/>
  <c r="L852" i="31"/>
  <c r="L855" i="31" s="1"/>
  <c r="L859" i="31" s="1"/>
  <c r="K852" i="31"/>
  <c r="K855" i="31" s="1"/>
  <c r="K859" i="31" s="1"/>
  <c r="J852" i="31"/>
  <c r="J855" i="31" s="1"/>
  <c r="J859" i="31" s="1"/>
  <c r="I852" i="31"/>
  <c r="I855" i="31" s="1"/>
  <c r="I859" i="31" s="1"/>
  <c r="H852" i="31"/>
  <c r="H855" i="31" s="1"/>
  <c r="H859" i="31" s="1"/>
  <c r="G852" i="31"/>
  <c r="G855" i="31" s="1"/>
  <c r="G859" i="31" s="1"/>
  <c r="F852" i="31"/>
  <c r="F855" i="31" s="1"/>
  <c r="F859" i="31" s="1"/>
  <c r="E852" i="31"/>
  <c r="BD831" i="31"/>
  <c r="AQ831" i="31"/>
  <c r="AD831" i="31"/>
  <c r="Q831" i="31"/>
  <c r="BD830" i="31"/>
  <c r="AQ830" i="31"/>
  <c r="AD830" i="31"/>
  <c r="Q830" i="31"/>
  <c r="BE827" i="31"/>
  <c r="BC826" i="31"/>
  <c r="BC829" i="31" s="1"/>
  <c r="BC833" i="31" s="1"/>
  <c r="BB826" i="31"/>
  <c r="BB829" i="31" s="1"/>
  <c r="BB833" i="31" s="1"/>
  <c r="BA826" i="31"/>
  <c r="BA829" i="31" s="1"/>
  <c r="BA833" i="31" s="1"/>
  <c r="AZ826" i="31"/>
  <c r="AZ829" i="31" s="1"/>
  <c r="AZ833" i="31" s="1"/>
  <c r="AY826" i="31"/>
  <c r="AY829" i="31" s="1"/>
  <c r="AY833" i="31" s="1"/>
  <c r="AX826" i="31"/>
  <c r="AX829" i="31" s="1"/>
  <c r="AX833" i="31" s="1"/>
  <c r="AW826" i="31"/>
  <c r="AW829" i="31" s="1"/>
  <c r="AW833" i="31" s="1"/>
  <c r="AV826" i="31"/>
  <c r="AV829" i="31" s="1"/>
  <c r="AV833" i="31" s="1"/>
  <c r="AU826" i="31"/>
  <c r="AU829" i="31" s="1"/>
  <c r="AU833" i="31" s="1"/>
  <c r="AT826" i="31"/>
  <c r="AT829" i="31" s="1"/>
  <c r="AT833" i="31" s="1"/>
  <c r="AS826" i="31"/>
  <c r="AS829" i="31" s="1"/>
  <c r="AS833" i="31" s="1"/>
  <c r="AR826" i="31"/>
  <c r="AP826" i="31"/>
  <c r="AP829" i="31" s="1"/>
  <c r="AP833" i="31" s="1"/>
  <c r="AO826" i="31"/>
  <c r="AO829" i="31" s="1"/>
  <c r="AO833" i="31" s="1"/>
  <c r="AN826" i="31"/>
  <c r="AN829" i="31" s="1"/>
  <c r="AN833" i="31" s="1"/>
  <c r="AM826" i="31"/>
  <c r="AM829" i="31" s="1"/>
  <c r="AM833" i="31" s="1"/>
  <c r="AL826" i="31"/>
  <c r="AL829" i="31" s="1"/>
  <c r="AL833" i="31" s="1"/>
  <c r="AK826" i="31"/>
  <c r="AK829" i="31" s="1"/>
  <c r="AK833" i="31" s="1"/>
  <c r="AJ826" i="31"/>
  <c r="AJ829" i="31" s="1"/>
  <c r="AJ833" i="31" s="1"/>
  <c r="AI826" i="31"/>
  <c r="AI829" i="31" s="1"/>
  <c r="AI833" i="31" s="1"/>
  <c r="AH826" i="31"/>
  <c r="AH829" i="31" s="1"/>
  <c r="AH833" i="31" s="1"/>
  <c r="AG826" i="31"/>
  <c r="AG829" i="31" s="1"/>
  <c r="AG833" i="31" s="1"/>
  <c r="AF826" i="31"/>
  <c r="AF829" i="31" s="1"/>
  <c r="AF833" i="31" s="1"/>
  <c r="AE826" i="31"/>
  <c r="AC826" i="31"/>
  <c r="AC829" i="31" s="1"/>
  <c r="AC833" i="31" s="1"/>
  <c r="AB826" i="31"/>
  <c r="AB829" i="31" s="1"/>
  <c r="AB833" i="31" s="1"/>
  <c r="AA826" i="31"/>
  <c r="AA829" i="31" s="1"/>
  <c r="AA833" i="31" s="1"/>
  <c r="Z826" i="31"/>
  <c r="Z829" i="31" s="1"/>
  <c r="Z833" i="31" s="1"/>
  <c r="Y826" i="31"/>
  <c r="Y829" i="31" s="1"/>
  <c r="Y833" i="31" s="1"/>
  <c r="X826" i="31"/>
  <c r="X829" i="31" s="1"/>
  <c r="X833" i="31" s="1"/>
  <c r="W826" i="31"/>
  <c r="W829" i="31" s="1"/>
  <c r="W833" i="31" s="1"/>
  <c r="V826" i="31"/>
  <c r="V829" i="31" s="1"/>
  <c r="V833" i="31" s="1"/>
  <c r="U826" i="31"/>
  <c r="U829" i="31" s="1"/>
  <c r="U833" i="31" s="1"/>
  <c r="T826" i="31"/>
  <c r="T829" i="31" s="1"/>
  <c r="T833" i="31" s="1"/>
  <c r="S826" i="31"/>
  <c r="S829" i="31" s="1"/>
  <c r="S833" i="31" s="1"/>
  <c r="R826" i="31"/>
  <c r="P826" i="31"/>
  <c r="P829" i="31" s="1"/>
  <c r="P833" i="31" s="1"/>
  <c r="O826" i="31"/>
  <c r="O829" i="31" s="1"/>
  <c r="O833" i="31" s="1"/>
  <c r="N826" i="31"/>
  <c r="N829" i="31" s="1"/>
  <c r="N833" i="31" s="1"/>
  <c r="M826" i="31"/>
  <c r="M829" i="31" s="1"/>
  <c r="M833" i="31" s="1"/>
  <c r="L826" i="31"/>
  <c r="L829" i="31" s="1"/>
  <c r="L833" i="31" s="1"/>
  <c r="K826" i="31"/>
  <c r="K829" i="31" s="1"/>
  <c r="K833" i="31" s="1"/>
  <c r="J826" i="31"/>
  <c r="J829" i="31" s="1"/>
  <c r="J833" i="31" s="1"/>
  <c r="I826" i="31"/>
  <c r="I829" i="31" s="1"/>
  <c r="I833" i="31" s="1"/>
  <c r="H826" i="31"/>
  <c r="H829" i="31" s="1"/>
  <c r="H833" i="31" s="1"/>
  <c r="G826" i="31"/>
  <c r="G829" i="31" s="1"/>
  <c r="G833" i="31" s="1"/>
  <c r="F826" i="31"/>
  <c r="F829" i="31" s="1"/>
  <c r="F833" i="31" s="1"/>
  <c r="E826" i="31"/>
  <c r="BC825" i="31"/>
  <c r="BC828" i="31" s="1"/>
  <c r="BC832" i="31" s="1"/>
  <c r="BB825" i="31"/>
  <c r="BB828" i="31" s="1"/>
  <c r="BB832" i="31" s="1"/>
  <c r="BA825" i="31"/>
  <c r="BA828" i="31" s="1"/>
  <c r="BA832" i="31" s="1"/>
  <c r="AZ825" i="31"/>
  <c r="AZ828" i="31" s="1"/>
  <c r="AZ832" i="31" s="1"/>
  <c r="AY825" i="31"/>
  <c r="AY828" i="31" s="1"/>
  <c r="AY832" i="31" s="1"/>
  <c r="AX825" i="31"/>
  <c r="AX828" i="31" s="1"/>
  <c r="AX832" i="31" s="1"/>
  <c r="AW825" i="31"/>
  <c r="AW828" i="31" s="1"/>
  <c r="AW832" i="31" s="1"/>
  <c r="AV825" i="31"/>
  <c r="AV828" i="31" s="1"/>
  <c r="AV832" i="31" s="1"/>
  <c r="AU825" i="31"/>
  <c r="AU828" i="31" s="1"/>
  <c r="AU832" i="31" s="1"/>
  <c r="AT825" i="31"/>
  <c r="AT828" i="31" s="1"/>
  <c r="AT832" i="31" s="1"/>
  <c r="AS825" i="31"/>
  <c r="AS828" i="31" s="1"/>
  <c r="AS832" i="31" s="1"/>
  <c r="AR825" i="31"/>
  <c r="AP825" i="31"/>
  <c r="AP828" i="31" s="1"/>
  <c r="AP832" i="31" s="1"/>
  <c r="AO825" i="31"/>
  <c r="AO828" i="31" s="1"/>
  <c r="AO832" i="31" s="1"/>
  <c r="AN825" i="31"/>
  <c r="AN828" i="31" s="1"/>
  <c r="AN832" i="31" s="1"/>
  <c r="AM825" i="31"/>
  <c r="AM828" i="31" s="1"/>
  <c r="AM832" i="31" s="1"/>
  <c r="AL825" i="31"/>
  <c r="AL828" i="31" s="1"/>
  <c r="AL832" i="31" s="1"/>
  <c r="AK825" i="31"/>
  <c r="AK828" i="31" s="1"/>
  <c r="AK832" i="31" s="1"/>
  <c r="AJ825" i="31"/>
  <c r="AJ828" i="31" s="1"/>
  <c r="AJ832" i="31" s="1"/>
  <c r="AI825" i="31"/>
  <c r="AI828" i="31" s="1"/>
  <c r="AI832" i="31" s="1"/>
  <c r="AH825" i="31"/>
  <c r="AH828" i="31" s="1"/>
  <c r="AH832" i="31" s="1"/>
  <c r="AG825" i="31"/>
  <c r="AG828" i="31" s="1"/>
  <c r="AG832" i="31" s="1"/>
  <c r="AF825" i="31"/>
  <c r="AF828" i="31" s="1"/>
  <c r="AF832" i="31" s="1"/>
  <c r="AE825" i="31"/>
  <c r="AC825" i="31"/>
  <c r="AC828" i="31" s="1"/>
  <c r="AC832" i="31" s="1"/>
  <c r="AB825" i="31"/>
  <c r="AB828" i="31" s="1"/>
  <c r="AB832" i="31" s="1"/>
  <c r="AA825" i="31"/>
  <c r="AA828" i="31" s="1"/>
  <c r="AA832" i="31" s="1"/>
  <c r="Z825" i="31"/>
  <c r="Z828" i="31" s="1"/>
  <c r="Z832" i="31" s="1"/>
  <c r="Y825" i="31"/>
  <c r="Y828" i="31" s="1"/>
  <c r="Y832" i="31" s="1"/>
  <c r="X825" i="31"/>
  <c r="X828" i="31" s="1"/>
  <c r="X832" i="31" s="1"/>
  <c r="W825" i="31"/>
  <c r="W828" i="31" s="1"/>
  <c r="W832" i="31" s="1"/>
  <c r="V825" i="31"/>
  <c r="V828" i="31" s="1"/>
  <c r="V832" i="31" s="1"/>
  <c r="U825" i="31"/>
  <c r="U828" i="31" s="1"/>
  <c r="U832" i="31" s="1"/>
  <c r="T825" i="31"/>
  <c r="T828" i="31" s="1"/>
  <c r="T832" i="31" s="1"/>
  <c r="S825" i="31"/>
  <c r="S828" i="31" s="1"/>
  <c r="S832" i="31" s="1"/>
  <c r="R825" i="31"/>
  <c r="P825" i="31"/>
  <c r="P828" i="31" s="1"/>
  <c r="P832" i="31" s="1"/>
  <c r="O825" i="31"/>
  <c r="O828" i="31" s="1"/>
  <c r="O832" i="31" s="1"/>
  <c r="N825" i="31"/>
  <c r="N828" i="31" s="1"/>
  <c r="N832" i="31" s="1"/>
  <c r="M825" i="31"/>
  <c r="M828" i="31" s="1"/>
  <c r="M832" i="31" s="1"/>
  <c r="L825" i="31"/>
  <c r="L828" i="31" s="1"/>
  <c r="L832" i="31" s="1"/>
  <c r="K825" i="31"/>
  <c r="K828" i="31" s="1"/>
  <c r="K832" i="31" s="1"/>
  <c r="J825" i="31"/>
  <c r="J828" i="31" s="1"/>
  <c r="J832" i="31" s="1"/>
  <c r="I825" i="31"/>
  <c r="I828" i="31" s="1"/>
  <c r="I832" i="31" s="1"/>
  <c r="H825" i="31"/>
  <c r="H828" i="31" s="1"/>
  <c r="H832" i="31" s="1"/>
  <c r="G825" i="31"/>
  <c r="G828" i="31" s="1"/>
  <c r="G832" i="31" s="1"/>
  <c r="F825" i="31"/>
  <c r="F828" i="31" s="1"/>
  <c r="F832" i="31" s="1"/>
  <c r="E825" i="31"/>
  <c r="BE800" i="31"/>
  <c r="BC799" i="31"/>
  <c r="BC802" i="31" s="1"/>
  <c r="BC806" i="31" s="1"/>
  <c r="BB799" i="31"/>
  <c r="BB802" i="31" s="1"/>
  <c r="BB806" i="31" s="1"/>
  <c r="BA799" i="31"/>
  <c r="AZ799" i="31"/>
  <c r="AZ802" i="31" s="1"/>
  <c r="AZ806" i="31" s="1"/>
  <c r="AY799" i="31"/>
  <c r="AY802" i="31" s="1"/>
  <c r="AY806" i="31" s="1"/>
  <c r="AX799" i="31"/>
  <c r="AX802" i="31" s="1"/>
  <c r="AX806" i="31" s="1"/>
  <c r="AW799" i="31"/>
  <c r="AV799" i="31"/>
  <c r="AV802" i="31" s="1"/>
  <c r="AV806" i="31" s="1"/>
  <c r="AU799" i="31"/>
  <c r="AU802" i="31" s="1"/>
  <c r="AU806" i="31" s="1"/>
  <c r="AT799" i="31"/>
  <c r="AT802" i="31" s="1"/>
  <c r="AT806" i="31" s="1"/>
  <c r="AS799" i="31"/>
  <c r="AR799" i="31"/>
  <c r="AP799" i="31"/>
  <c r="AP802" i="31" s="1"/>
  <c r="AP806" i="31" s="1"/>
  <c r="AO799" i="31"/>
  <c r="AO802" i="31" s="1"/>
  <c r="AO806" i="31" s="1"/>
  <c r="AN799" i="31"/>
  <c r="AM799" i="31"/>
  <c r="AM802" i="31" s="1"/>
  <c r="AM806" i="31" s="1"/>
  <c r="AL799" i="31"/>
  <c r="AL802" i="31" s="1"/>
  <c r="AL806" i="31" s="1"/>
  <c r="AK799" i="31"/>
  <c r="AK802" i="31" s="1"/>
  <c r="AK806" i="31" s="1"/>
  <c r="AJ799" i="31"/>
  <c r="AI799" i="31"/>
  <c r="AI802" i="31" s="1"/>
  <c r="AI806" i="31" s="1"/>
  <c r="AH799" i="31"/>
  <c r="AH802" i="31" s="1"/>
  <c r="AH806" i="31" s="1"/>
  <c r="AG799" i="31"/>
  <c r="AG802" i="31" s="1"/>
  <c r="AG806" i="31" s="1"/>
  <c r="AF799" i="31"/>
  <c r="AE799" i="31"/>
  <c r="AC799" i="31"/>
  <c r="AC802" i="31" s="1"/>
  <c r="AC806" i="31" s="1"/>
  <c r="AB799" i="31"/>
  <c r="AB802" i="31" s="1"/>
  <c r="AB806" i="31" s="1"/>
  <c r="AA799" i="31"/>
  <c r="Z799" i="31"/>
  <c r="Z802" i="31" s="1"/>
  <c r="Z806" i="31" s="1"/>
  <c r="Y799" i="31"/>
  <c r="Y802" i="31" s="1"/>
  <c r="Y806" i="31" s="1"/>
  <c r="X799" i="31"/>
  <c r="X802" i="31" s="1"/>
  <c r="X806" i="31" s="1"/>
  <c r="W799" i="31"/>
  <c r="V799" i="31"/>
  <c r="V802" i="31" s="1"/>
  <c r="V806" i="31" s="1"/>
  <c r="U799" i="31"/>
  <c r="U802" i="31" s="1"/>
  <c r="U806" i="31" s="1"/>
  <c r="T799" i="31"/>
  <c r="T802" i="31" s="1"/>
  <c r="T806" i="31" s="1"/>
  <c r="S799" i="31"/>
  <c r="R799" i="31"/>
  <c r="P799" i="31"/>
  <c r="P802" i="31" s="1"/>
  <c r="P806" i="31" s="1"/>
  <c r="O799" i="31"/>
  <c r="O802" i="31" s="1"/>
  <c r="O806" i="31" s="1"/>
  <c r="N799" i="31"/>
  <c r="M799" i="31"/>
  <c r="M802" i="31" s="1"/>
  <c r="M806" i="31" s="1"/>
  <c r="L799" i="31"/>
  <c r="L802" i="31" s="1"/>
  <c r="L806" i="31" s="1"/>
  <c r="K799" i="31"/>
  <c r="K802" i="31" s="1"/>
  <c r="K806" i="31" s="1"/>
  <c r="J799" i="31"/>
  <c r="I799" i="31"/>
  <c r="I802" i="31" s="1"/>
  <c r="I806" i="31" s="1"/>
  <c r="H799" i="31"/>
  <c r="H802" i="31" s="1"/>
  <c r="H806" i="31" s="1"/>
  <c r="G799" i="31"/>
  <c r="G802" i="31" s="1"/>
  <c r="G806" i="31" s="1"/>
  <c r="F799" i="31"/>
  <c r="E799" i="31"/>
  <c r="E802" i="31" s="1"/>
  <c r="E806" i="31" s="1"/>
  <c r="AC798" i="31"/>
  <c r="AC801" i="31" s="1"/>
  <c r="AC805" i="31" s="1"/>
  <c r="U798" i="31"/>
  <c r="U801" i="31" s="1"/>
  <c r="U805" i="31" s="1"/>
  <c r="T798" i="31"/>
  <c r="S798" i="31"/>
  <c r="S801" i="31" s="1"/>
  <c r="S805" i="31" s="1"/>
  <c r="R798" i="31"/>
  <c r="P798" i="31"/>
  <c r="P801" i="31" s="1"/>
  <c r="P805" i="31" s="1"/>
  <c r="O798" i="31"/>
  <c r="N798" i="31"/>
  <c r="N801" i="31" s="1"/>
  <c r="N805" i="31" s="1"/>
  <c r="M798" i="31"/>
  <c r="M801" i="31" s="1"/>
  <c r="M805" i="31" s="1"/>
  <c r="L798" i="31"/>
  <c r="L801" i="31" s="1"/>
  <c r="L805" i="31" s="1"/>
  <c r="K798" i="31"/>
  <c r="J798" i="31"/>
  <c r="J801" i="31" s="1"/>
  <c r="J805" i="31" s="1"/>
  <c r="I798" i="31"/>
  <c r="I801" i="31" s="1"/>
  <c r="I805" i="31" s="1"/>
  <c r="H798" i="31"/>
  <c r="H801" i="31" s="1"/>
  <c r="H805" i="31" s="1"/>
  <c r="G798" i="31"/>
  <c r="F798" i="31"/>
  <c r="F801" i="31" s="1"/>
  <c r="F805" i="31" s="1"/>
  <c r="E798" i="31"/>
  <c r="BD774" i="31"/>
  <c r="AQ774" i="31"/>
  <c r="AD774" i="31"/>
  <c r="Q774" i="31"/>
  <c r="BD773" i="31"/>
  <c r="AQ773" i="31"/>
  <c r="AD773" i="31"/>
  <c r="Q773" i="31"/>
  <c r="BE770" i="31"/>
  <c r="BC769" i="31"/>
  <c r="BC772" i="31" s="1"/>
  <c r="BC776" i="31" s="1"/>
  <c r="BB769" i="31"/>
  <c r="BB772" i="31" s="1"/>
  <c r="BB776" i="31" s="1"/>
  <c r="BA769" i="31"/>
  <c r="BA772" i="31" s="1"/>
  <c r="BA776" i="31" s="1"/>
  <c r="AZ769" i="31"/>
  <c r="AZ772" i="31" s="1"/>
  <c r="AZ776" i="31" s="1"/>
  <c r="AY769" i="31"/>
  <c r="AY772" i="31" s="1"/>
  <c r="AY776" i="31" s="1"/>
  <c r="AX769" i="31"/>
  <c r="AX772" i="31" s="1"/>
  <c r="AX776" i="31" s="1"/>
  <c r="AW769" i="31"/>
  <c r="AW772" i="31" s="1"/>
  <c r="AW776" i="31" s="1"/>
  <c r="AV769" i="31"/>
  <c r="AV772" i="31" s="1"/>
  <c r="AV776" i="31" s="1"/>
  <c r="AU769" i="31"/>
  <c r="AU772" i="31" s="1"/>
  <c r="AU776" i="31" s="1"/>
  <c r="AT769" i="31"/>
  <c r="AT772" i="31" s="1"/>
  <c r="AT776" i="31" s="1"/>
  <c r="AS769" i="31"/>
  <c r="AS772" i="31" s="1"/>
  <c r="AS776" i="31" s="1"/>
  <c r="AR769" i="31"/>
  <c r="AR772" i="31" s="1"/>
  <c r="AR776" i="31" s="1"/>
  <c r="AP769" i="31"/>
  <c r="AP772" i="31" s="1"/>
  <c r="AP776" i="31" s="1"/>
  <c r="AO769" i="31"/>
  <c r="AO772" i="31" s="1"/>
  <c r="AO776" i="31" s="1"/>
  <c r="AN769" i="31"/>
  <c r="AN772" i="31" s="1"/>
  <c r="AN776" i="31" s="1"/>
  <c r="AM769" i="31"/>
  <c r="AM772" i="31" s="1"/>
  <c r="AM776" i="31" s="1"/>
  <c r="AL769" i="31"/>
  <c r="AL772" i="31" s="1"/>
  <c r="AL776" i="31" s="1"/>
  <c r="AK769" i="31"/>
  <c r="AK772" i="31" s="1"/>
  <c r="AK776" i="31" s="1"/>
  <c r="AJ769" i="31"/>
  <c r="AJ772" i="31" s="1"/>
  <c r="AJ776" i="31" s="1"/>
  <c r="AI769" i="31"/>
  <c r="AI772" i="31" s="1"/>
  <c r="AI776" i="31" s="1"/>
  <c r="AH769" i="31"/>
  <c r="AH772" i="31" s="1"/>
  <c r="AH776" i="31" s="1"/>
  <c r="AG769" i="31"/>
  <c r="AG772" i="31" s="1"/>
  <c r="AG776" i="31" s="1"/>
  <c r="AF769" i="31"/>
  <c r="AF772" i="31" s="1"/>
  <c r="AF776" i="31" s="1"/>
  <c r="AE769" i="31"/>
  <c r="AC769" i="31"/>
  <c r="AC772" i="31" s="1"/>
  <c r="AC776" i="31" s="1"/>
  <c r="AB769" i="31"/>
  <c r="AB772" i="31" s="1"/>
  <c r="AB776" i="31" s="1"/>
  <c r="AA769" i="31"/>
  <c r="AA772" i="31" s="1"/>
  <c r="AA776" i="31" s="1"/>
  <c r="Z769" i="31"/>
  <c r="Z772" i="31" s="1"/>
  <c r="Z776" i="31" s="1"/>
  <c r="Y769" i="31"/>
  <c r="Y772" i="31" s="1"/>
  <c r="Y776" i="31" s="1"/>
  <c r="X769" i="31"/>
  <c r="X772" i="31" s="1"/>
  <c r="X776" i="31" s="1"/>
  <c r="W769" i="31"/>
  <c r="W772" i="31" s="1"/>
  <c r="W776" i="31" s="1"/>
  <c r="V769" i="31"/>
  <c r="V772" i="31" s="1"/>
  <c r="V776" i="31" s="1"/>
  <c r="U769" i="31"/>
  <c r="U772" i="31" s="1"/>
  <c r="U776" i="31" s="1"/>
  <c r="T769" i="31"/>
  <c r="T772" i="31" s="1"/>
  <c r="T776" i="31" s="1"/>
  <c r="S769" i="31"/>
  <c r="S772" i="31" s="1"/>
  <c r="S776" i="31" s="1"/>
  <c r="R769" i="31"/>
  <c r="P769" i="31"/>
  <c r="P772" i="31" s="1"/>
  <c r="P776" i="31" s="1"/>
  <c r="O769" i="31"/>
  <c r="O772" i="31" s="1"/>
  <c r="O776" i="31" s="1"/>
  <c r="N769" i="31"/>
  <c r="N772" i="31" s="1"/>
  <c r="N776" i="31" s="1"/>
  <c r="M769" i="31"/>
  <c r="M772" i="31" s="1"/>
  <c r="M776" i="31" s="1"/>
  <c r="L769" i="31"/>
  <c r="L772" i="31" s="1"/>
  <c r="L776" i="31" s="1"/>
  <c r="K769" i="31"/>
  <c r="K772" i="31" s="1"/>
  <c r="K776" i="31" s="1"/>
  <c r="J769" i="31"/>
  <c r="J772" i="31" s="1"/>
  <c r="J776" i="31" s="1"/>
  <c r="I769" i="31"/>
  <c r="I772" i="31" s="1"/>
  <c r="I776" i="31" s="1"/>
  <c r="H769" i="31"/>
  <c r="H772" i="31" s="1"/>
  <c r="H776" i="31" s="1"/>
  <c r="G769" i="31"/>
  <c r="G772" i="31" s="1"/>
  <c r="G776" i="31" s="1"/>
  <c r="F769" i="31"/>
  <c r="F772" i="31" s="1"/>
  <c r="F776" i="31" s="1"/>
  <c r="E769" i="31"/>
  <c r="E772" i="31" s="1"/>
  <c r="E776" i="31" s="1"/>
  <c r="BC768" i="31"/>
  <c r="BC771" i="31" s="1"/>
  <c r="BC775" i="31" s="1"/>
  <c r="BB768" i="31"/>
  <c r="BB771" i="31" s="1"/>
  <c r="BB775" i="31" s="1"/>
  <c r="BA768" i="31"/>
  <c r="BA771" i="31" s="1"/>
  <c r="BA775" i="31" s="1"/>
  <c r="AZ768" i="31"/>
  <c r="AZ771" i="31" s="1"/>
  <c r="AZ775" i="31" s="1"/>
  <c r="AY768" i="31"/>
  <c r="AY771" i="31" s="1"/>
  <c r="AY775" i="31" s="1"/>
  <c r="AX768" i="31"/>
  <c r="AX771" i="31" s="1"/>
  <c r="AX775" i="31" s="1"/>
  <c r="AW768" i="31"/>
  <c r="AW771" i="31" s="1"/>
  <c r="AW775" i="31" s="1"/>
  <c r="AV768" i="31"/>
  <c r="AV771" i="31" s="1"/>
  <c r="AV775" i="31" s="1"/>
  <c r="AU768" i="31"/>
  <c r="AU771" i="31" s="1"/>
  <c r="AU775" i="31" s="1"/>
  <c r="AT768" i="31"/>
  <c r="AT771" i="31" s="1"/>
  <c r="AT775" i="31" s="1"/>
  <c r="AS768" i="31"/>
  <c r="AS771" i="31" s="1"/>
  <c r="AS775" i="31" s="1"/>
  <c r="AR768" i="31"/>
  <c r="AP768" i="31"/>
  <c r="AP771" i="31" s="1"/>
  <c r="AP775" i="31" s="1"/>
  <c r="AO768" i="31"/>
  <c r="AO771" i="31" s="1"/>
  <c r="AO775" i="31" s="1"/>
  <c r="AN768" i="31"/>
  <c r="AN771" i="31" s="1"/>
  <c r="AN775" i="31" s="1"/>
  <c r="AM768" i="31"/>
  <c r="AM771" i="31" s="1"/>
  <c r="AM775" i="31" s="1"/>
  <c r="AL768" i="31"/>
  <c r="AL771" i="31" s="1"/>
  <c r="AL775" i="31" s="1"/>
  <c r="AK768" i="31"/>
  <c r="AK771" i="31" s="1"/>
  <c r="AK775" i="31" s="1"/>
  <c r="AJ768" i="31"/>
  <c r="AJ771" i="31" s="1"/>
  <c r="AJ775" i="31" s="1"/>
  <c r="AI768" i="31"/>
  <c r="AI771" i="31" s="1"/>
  <c r="AI775" i="31" s="1"/>
  <c r="AH768" i="31"/>
  <c r="AH771" i="31" s="1"/>
  <c r="AH775" i="31" s="1"/>
  <c r="AG768" i="31"/>
  <c r="AG771" i="31" s="1"/>
  <c r="AG775" i="31" s="1"/>
  <c r="AF768" i="31"/>
  <c r="AF771" i="31" s="1"/>
  <c r="AF775" i="31" s="1"/>
  <c r="AE768" i="31"/>
  <c r="AC768" i="31"/>
  <c r="AC771" i="31" s="1"/>
  <c r="AC775" i="31" s="1"/>
  <c r="AB768" i="31"/>
  <c r="AB771" i="31" s="1"/>
  <c r="AB775" i="31" s="1"/>
  <c r="AA768" i="31"/>
  <c r="AA771" i="31" s="1"/>
  <c r="AA775" i="31" s="1"/>
  <c r="Z768" i="31"/>
  <c r="Z771" i="31" s="1"/>
  <c r="Z775" i="31" s="1"/>
  <c r="Y768" i="31"/>
  <c r="Y771" i="31" s="1"/>
  <c r="Y775" i="31" s="1"/>
  <c r="X768" i="31"/>
  <c r="X771" i="31" s="1"/>
  <c r="X775" i="31" s="1"/>
  <c r="W768" i="31"/>
  <c r="W771" i="31" s="1"/>
  <c r="W775" i="31" s="1"/>
  <c r="V768" i="31"/>
  <c r="V771" i="31" s="1"/>
  <c r="V775" i="31" s="1"/>
  <c r="U768" i="31"/>
  <c r="U771" i="31" s="1"/>
  <c r="U775" i="31" s="1"/>
  <c r="T768" i="31"/>
  <c r="T771" i="31" s="1"/>
  <c r="T775" i="31" s="1"/>
  <c r="S768" i="31"/>
  <c r="S771" i="31" s="1"/>
  <c r="S775" i="31" s="1"/>
  <c r="R768" i="31"/>
  <c r="R771" i="31" s="1"/>
  <c r="R775" i="31" s="1"/>
  <c r="P768" i="31"/>
  <c r="P771" i="31" s="1"/>
  <c r="P775" i="31" s="1"/>
  <c r="O768" i="31"/>
  <c r="O771" i="31" s="1"/>
  <c r="O775" i="31" s="1"/>
  <c r="N768" i="31"/>
  <c r="N771" i="31" s="1"/>
  <c r="N775" i="31" s="1"/>
  <c r="M768" i="31"/>
  <c r="M771" i="31" s="1"/>
  <c r="M775" i="31" s="1"/>
  <c r="L768" i="31"/>
  <c r="L771" i="31" s="1"/>
  <c r="L775" i="31" s="1"/>
  <c r="K768" i="31"/>
  <c r="K771" i="31" s="1"/>
  <c r="K775" i="31" s="1"/>
  <c r="J768" i="31"/>
  <c r="J771" i="31" s="1"/>
  <c r="J775" i="31" s="1"/>
  <c r="I768" i="31"/>
  <c r="I771" i="31" s="1"/>
  <c r="I775" i="31" s="1"/>
  <c r="H768" i="31"/>
  <c r="H771" i="31" s="1"/>
  <c r="H775" i="31" s="1"/>
  <c r="G768" i="31"/>
  <c r="G771" i="31" s="1"/>
  <c r="G775" i="31" s="1"/>
  <c r="F768" i="31"/>
  <c r="F771" i="31" s="1"/>
  <c r="F775" i="31" s="1"/>
  <c r="E768" i="31"/>
  <c r="E771" i="31" s="1"/>
  <c r="E775" i="31" s="1"/>
  <c r="BD747" i="31"/>
  <c r="AQ747" i="31"/>
  <c r="AD747" i="31"/>
  <c r="Q747" i="31"/>
  <c r="BD746" i="31"/>
  <c r="AQ746" i="31"/>
  <c r="AD746" i="31"/>
  <c r="Q746" i="31"/>
  <c r="BE743" i="31"/>
  <c r="BC742" i="31"/>
  <c r="BC745" i="31" s="1"/>
  <c r="BC749" i="31" s="1"/>
  <c r="BB742" i="31"/>
  <c r="BB745" i="31" s="1"/>
  <c r="BB749" i="31" s="1"/>
  <c r="BA742" i="31"/>
  <c r="BA745" i="31" s="1"/>
  <c r="BA749" i="31" s="1"/>
  <c r="AZ742" i="31"/>
  <c r="AZ745" i="31" s="1"/>
  <c r="AZ749" i="31" s="1"/>
  <c r="AY742" i="31"/>
  <c r="AY745" i="31" s="1"/>
  <c r="AY749" i="31" s="1"/>
  <c r="AX742" i="31"/>
  <c r="AX745" i="31" s="1"/>
  <c r="AX749" i="31" s="1"/>
  <c r="AW742" i="31"/>
  <c r="AW745" i="31" s="1"/>
  <c r="AW749" i="31" s="1"/>
  <c r="AV742" i="31"/>
  <c r="AV745" i="31" s="1"/>
  <c r="AV749" i="31" s="1"/>
  <c r="AU742" i="31"/>
  <c r="AU745" i="31" s="1"/>
  <c r="AU749" i="31" s="1"/>
  <c r="AT742" i="31"/>
  <c r="AT745" i="31" s="1"/>
  <c r="AT749" i="31" s="1"/>
  <c r="AS742" i="31"/>
  <c r="AS745" i="31" s="1"/>
  <c r="AS749" i="31" s="1"/>
  <c r="AR742" i="31"/>
  <c r="AR745" i="31" s="1"/>
  <c r="AR749" i="31" s="1"/>
  <c r="AP742" i="31"/>
  <c r="AP745" i="31" s="1"/>
  <c r="AP749" i="31" s="1"/>
  <c r="AO742" i="31"/>
  <c r="AO745" i="31" s="1"/>
  <c r="AO749" i="31" s="1"/>
  <c r="AN742" i="31"/>
  <c r="AN745" i="31" s="1"/>
  <c r="AN749" i="31" s="1"/>
  <c r="AM742" i="31"/>
  <c r="AM745" i="31" s="1"/>
  <c r="AM749" i="31" s="1"/>
  <c r="AL742" i="31"/>
  <c r="AL745" i="31" s="1"/>
  <c r="AL749" i="31" s="1"/>
  <c r="AK742" i="31"/>
  <c r="AK745" i="31" s="1"/>
  <c r="AK749" i="31" s="1"/>
  <c r="AJ742" i="31"/>
  <c r="AJ745" i="31" s="1"/>
  <c r="AJ749" i="31" s="1"/>
  <c r="AI742" i="31"/>
  <c r="AI745" i="31" s="1"/>
  <c r="AI749" i="31" s="1"/>
  <c r="AH742" i="31"/>
  <c r="AH745" i="31" s="1"/>
  <c r="AH749" i="31" s="1"/>
  <c r="AG742" i="31"/>
  <c r="AG745" i="31" s="1"/>
  <c r="AG749" i="31" s="1"/>
  <c r="AF742" i="31"/>
  <c r="AF745" i="31" s="1"/>
  <c r="AF749" i="31" s="1"/>
  <c r="AE742" i="31"/>
  <c r="AC742" i="31"/>
  <c r="AC745" i="31" s="1"/>
  <c r="AC749" i="31" s="1"/>
  <c r="AB742" i="31"/>
  <c r="AB745" i="31" s="1"/>
  <c r="AB749" i="31" s="1"/>
  <c r="AA742" i="31"/>
  <c r="AA745" i="31" s="1"/>
  <c r="AA749" i="31" s="1"/>
  <c r="Z742" i="31"/>
  <c r="Z745" i="31" s="1"/>
  <c r="Z749" i="31" s="1"/>
  <c r="Y742" i="31"/>
  <c r="Y745" i="31" s="1"/>
  <c r="Y749" i="31" s="1"/>
  <c r="X742" i="31"/>
  <c r="X745" i="31" s="1"/>
  <c r="X749" i="31" s="1"/>
  <c r="W742" i="31"/>
  <c r="W745" i="31" s="1"/>
  <c r="W749" i="31" s="1"/>
  <c r="V742" i="31"/>
  <c r="V745" i="31" s="1"/>
  <c r="V749" i="31" s="1"/>
  <c r="U742" i="31"/>
  <c r="U745" i="31" s="1"/>
  <c r="U749" i="31" s="1"/>
  <c r="T742" i="31"/>
  <c r="T745" i="31" s="1"/>
  <c r="T749" i="31" s="1"/>
  <c r="S742" i="31"/>
  <c r="S745" i="31" s="1"/>
  <c r="S749" i="31" s="1"/>
  <c r="R742" i="31"/>
  <c r="P742" i="31"/>
  <c r="P745" i="31" s="1"/>
  <c r="P749" i="31" s="1"/>
  <c r="O742" i="31"/>
  <c r="O745" i="31" s="1"/>
  <c r="O749" i="31" s="1"/>
  <c r="N742" i="31"/>
  <c r="N745" i="31" s="1"/>
  <c r="N749" i="31" s="1"/>
  <c r="M742" i="31"/>
  <c r="M745" i="31" s="1"/>
  <c r="M749" i="31" s="1"/>
  <c r="L742" i="31"/>
  <c r="L745" i="31" s="1"/>
  <c r="L749" i="31" s="1"/>
  <c r="K742" i="31"/>
  <c r="K745" i="31" s="1"/>
  <c r="K749" i="31" s="1"/>
  <c r="J742" i="31"/>
  <c r="J745" i="31" s="1"/>
  <c r="J749" i="31" s="1"/>
  <c r="I742" i="31"/>
  <c r="I745" i="31" s="1"/>
  <c r="I749" i="31" s="1"/>
  <c r="H742" i="31"/>
  <c r="H745" i="31" s="1"/>
  <c r="H749" i="31" s="1"/>
  <c r="G742" i="31"/>
  <c r="G745" i="31" s="1"/>
  <c r="G749" i="31" s="1"/>
  <c r="F742" i="31"/>
  <c r="F745" i="31" s="1"/>
  <c r="F749" i="31" s="1"/>
  <c r="E742" i="31"/>
  <c r="BC741" i="31"/>
  <c r="BC744" i="31" s="1"/>
  <c r="BC748" i="31" s="1"/>
  <c r="BB741" i="31"/>
  <c r="BB744" i="31" s="1"/>
  <c r="BB748" i="31" s="1"/>
  <c r="BA741" i="31"/>
  <c r="BA744" i="31" s="1"/>
  <c r="BA748" i="31" s="1"/>
  <c r="AZ741" i="31"/>
  <c r="AZ744" i="31" s="1"/>
  <c r="AZ748" i="31" s="1"/>
  <c r="AY741" i="31"/>
  <c r="AY744" i="31" s="1"/>
  <c r="AY748" i="31" s="1"/>
  <c r="AX741" i="31"/>
  <c r="AX744" i="31" s="1"/>
  <c r="AX748" i="31" s="1"/>
  <c r="AW741" i="31"/>
  <c r="AW744" i="31" s="1"/>
  <c r="AW748" i="31" s="1"/>
  <c r="AV741" i="31"/>
  <c r="AV744" i="31" s="1"/>
  <c r="AV748" i="31" s="1"/>
  <c r="AU741" i="31"/>
  <c r="AU744" i="31" s="1"/>
  <c r="AU748" i="31" s="1"/>
  <c r="AT741" i="31"/>
  <c r="AT744" i="31" s="1"/>
  <c r="AT748" i="31" s="1"/>
  <c r="AS741" i="31"/>
  <c r="AS744" i="31" s="1"/>
  <c r="AS748" i="31" s="1"/>
  <c r="AR741" i="31"/>
  <c r="AP741" i="31"/>
  <c r="AP744" i="31" s="1"/>
  <c r="AP748" i="31" s="1"/>
  <c r="AO741" i="31"/>
  <c r="AO744" i="31" s="1"/>
  <c r="AO748" i="31" s="1"/>
  <c r="AN741" i="31"/>
  <c r="AN744" i="31" s="1"/>
  <c r="AN748" i="31" s="1"/>
  <c r="AM741" i="31"/>
  <c r="AM744" i="31" s="1"/>
  <c r="AM748" i="31" s="1"/>
  <c r="AL741" i="31"/>
  <c r="AL744" i="31" s="1"/>
  <c r="AL748" i="31" s="1"/>
  <c r="AK741" i="31"/>
  <c r="AK744" i="31" s="1"/>
  <c r="AK748" i="31" s="1"/>
  <c r="AJ741" i="31"/>
  <c r="AJ744" i="31" s="1"/>
  <c r="AJ748" i="31" s="1"/>
  <c r="AI741" i="31"/>
  <c r="AI744" i="31" s="1"/>
  <c r="AI748" i="31" s="1"/>
  <c r="AH741" i="31"/>
  <c r="AH744" i="31" s="1"/>
  <c r="AH748" i="31" s="1"/>
  <c r="AG741" i="31"/>
  <c r="AG744" i="31" s="1"/>
  <c r="AG748" i="31" s="1"/>
  <c r="AF741" i="31"/>
  <c r="AF744" i="31" s="1"/>
  <c r="AF748" i="31" s="1"/>
  <c r="AE741" i="31"/>
  <c r="AC741" i="31"/>
  <c r="AC744" i="31" s="1"/>
  <c r="AC748" i="31" s="1"/>
  <c r="AB741" i="31"/>
  <c r="AB744" i="31" s="1"/>
  <c r="AB748" i="31" s="1"/>
  <c r="AA741" i="31"/>
  <c r="AA744" i="31" s="1"/>
  <c r="AA748" i="31" s="1"/>
  <c r="Z741" i="31"/>
  <c r="Z744" i="31" s="1"/>
  <c r="Z748" i="31" s="1"/>
  <c r="Y741" i="31"/>
  <c r="Y744" i="31" s="1"/>
  <c r="Y748" i="31" s="1"/>
  <c r="X741" i="31"/>
  <c r="X744" i="31" s="1"/>
  <c r="X748" i="31" s="1"/>
  <c r="W741" i="31"/>
  <c r="W744" i="31" s="1"/>
  <c r="W748" i="31" s="1"/>
  <c r="V741" i="31"/>
  <c r="V744" i="31" s="1"/>
  <c r="V748" i="31" s="1"/>
  <c r="U741" i="31"/>
  <c r="U744" i="31" s="1"/>
  <c r="U748" i="31" s="1"/>
  <c r="T741" i="31"/>
  <c r="T744" i="31" s="1"/>
  <c r="T748" i="31" s="1"/>
  <c r="S741" i="31"/>
  <c r="S744" i="31" s="1"/>
  <c r="S748" i="31" s="1"/>
  <c r="R741" i="31"/>
  <c r="R744" i="31" s="1"/>
  <c r="R748" i="31" s="1"/>
  <c r="P741" i="31"/>
  <c r="P744" i="31" s="1"/>
  <c r="P748" i="31" s="1"/>
  <c r="O741" i="31"/>
  <c r="O744" i="31" s="1"/>
  <c r="O748" i="31" s="1"/>
  <c r="N741" i="31"/>
  <c r="N744" i="31" s="1"/>
  <c r="N748" i="31" s="1"/>
  <c r="M741" i="31"/>
  <c r="M744" i="31" s="1"/>
  <c r="M748" i="31" s="1"/>
  <c r="L741" i="31"/>
  <c r="L744" i="31" s="1"/>
  <c r="L748" i="31" s="1"/>
  <c r="K741" i="31"/>
  <c r="K744" i="31" s="1"/>
  <c r="K748" i="31" s="1"/>
  <c r="J741" i="31"/>
  <c r="J744" i="31" s="1"/>
  <c r="J748" i="31" s="1"/>
  <c r="I741" i="31"/>
  <c r="I744" i="31" s="1"/>
  <c r="I748" i="31" s="1"/>
  <c r="H741" i="31"/>
  <c r="H744" i="31" s="1"/>
  <c r="H748" i="31" s="1"/>
  <c r="G741" i="31"/>
  <c r="G744" i="31" s="1"/>
  <c r="G748" i="31" s="1"/>
  <c r="F741" i="31"/>
  <c r="F744" i="31" s="1"/>
  <c r="F748" i="31" s="1"/>
  <c r="E741" i="31"/>
  <c r="BD720" i="31"/>
  <c r="AQ720" i="31"/>
  <c r="AD720" i="31"/>
  <c r="Q720" i="31"/>
  <c r="BD719" i="31"/>
  <c r="AQ719" i="31"/>
  <c r="AD719" i="31"/>
  <c r="Q719" i="31"/>
  <c r="BE716" i="31"/>
  <c r="BC715" i="31"/>
  <c r="BC718" i="31" s="1"/>
  <c r="BC722" i="31" s="1"/>
  <c r="BB715" i="31"/>
  <c r="BB718" i="31" s="1"/>
  <c r="BB722" i="31" s="1"/>
  <c r="BA715" i="31"/>
  <c r="BA718" i="31" s="1"/>
  <c r="BA722" i="31" s="1"/>
  <c r="AZ715" i="31"/>
  <c r="AZ718" i="31" s="1"/>
  <c r="AZ722" i="31" s="1"/>
  <c r="AY715" i="31"/>
  <c r="AY718" i="31" s="1"/>
  <c r="AY722" i="31" s="1"/>
  <c r="AX715" i="31"/>
  <c r="AX718" i="31" s="1"/>
  <c r="AX722" i="31" s="1"/>
  <c r="AW715" i="31"/>
  <c r="AW718" i="31" s="1"/>
  <c r="AW722" i="31" s="1"/>
  <c r="AV715" i="31"/>
  <c r="AV718" i="31" s="1"/>
  <c r="AV722" i="31" s="1"/>
  <c r="AU715" i="31"/>
  <c r="AU718" i="31" s="1"/>
  <c r="AU722" i="31" s="1"/>
  <c r="AT715" i="31"/>
  <c r="AT718" i="31" s="1"/>
  <c r="AT722" i="31" s="1"/>
  <c r="AS715" i="31"/>
  <c r="AS718" i="31" s="1"/>
  <c r="AS722" i="31" s="1"/>
  <c r="AR715" i="31"/>
  <c r="AP715" i="31"/>
  <c r="AP718" i="31" s="1"/>
  <c r="AP722" i="31" s="1"/>
  <c r="AO715" i="31"/>
  <c r="AO718" i="31" s="1"/>
  <c r="AO722" i="31" s="1"/>
  <c r="AN715" i="31"/>
  <c r="AN718" i="31" s="1"/>
  <c r="AN722" i="31" s="1"/>
  <c r="AM715" i="31"/>
  <c r="AM718" i="31" s="1"/>
  <c r="AM722" i="31" s="1"/>
  <c r="AL715" i="31"/>
  <c r="AL718" i="31" s="1"/>
  <c r="AL722" i="31" s="1"/>
  <c r="AK715" i="31"/>
  <c r="AK718" i="31" s="1"/>
  <c r="AK722" i="31" s="1"/>
  <c r="AJ715" i="31"/>
  <c r="AJ718" i="31" s="1"/>
  <c r="AJ722" i="31" s="1"/>
  <c r="AI715" i="31"/>
  <c r="AI718" i="31" s="1"/>
  <c r="AI722" i="31" s="1"/>
  <c r="AH715" i="31"/>
  <c r="AH718" i="31" s="1"/>
  <c r="AH722" i="31" s="1"/>
  <c r="AG715" i="31"/>
  <c r="AG718" i="31" s="1"/>
  <c r="AG722" i="31" s="1"/>
  <c r="AF715" i="31"/>
  <c r="AF718" i="31" s="1"/>
  <c r="AF722" i="31" s="1"/>
  <c r="AE715" i="31"/>
  <c r="AC715" i="31"/>
  <c r="AC718" i="31" s="1"/>
  <c r="AC722" i="31" s="1"/>
  <c r="AB715" i="31"/>
  <c r="AB718" i="31" s="1"/>
  <c r="AB722" i="31" s="1"/>
  <c r="AA715" i="31"/>
  <c r="AA718" i="31" s="1"/>
  <c r="AA722" i="31" s="1"/>
  <c r="Z715" i="31"/>
  <c r="Z718" i="31" s="1"/>
  <c r="Z722" i="31" s="1"/>
  <c r="Y715" i="31"/>
  <c r="Y718" i="31" s="1"/>
  <c r="Y722" i="31" s="1"/>
  <c r="X715" i="31"/>
  <c r="X718" i="31" s="1"/>
  <c r="X722" i="31" s="1"/>
  <c r="W715" i="31"/>
  <c r="W718" i="31" s="1"/>
  <c r="W722" i="31" s="1"/>
  <c r="V715" i="31"/>
  <c r="V718" i="31" s="1"/>
  <c r="V722" i="31" s="1"/>
  <c r="U715" i="31"/>
  <c r="U718" i="31" s="1"/>
  <c r="U722" i="31" s="1"/>
  <c r="T715" i="31"/>
  <c r="T718" i="31" s="1"/>
  <c r="T722" i="31" s="1"/>
  <c r="S715" i="31"/>
  <c r="S718" i="31" s="1"/>
  <c r="S722" i="31" s="1"/>
  <c r="R715" i="31"/>
  <c r="P715" i="31"/>
  <c r="P718" i="31" s="1"/>
  <c r="P722" i="31" s="1"/>
  <c r="O715" i="31"/>
  <c r="O718" i="31" s="1"/>
  <c r="O722" i="31" s="1"/>
  <c r="N715" i="31"/>
  <c r="N718" i="31" s="1"/>
  <c r="N722" i="31" s="1"/>
  <c r="M715" i="31"/>
  <c r="M718" i="31" s="1"/>
  <c r="M722" i="31" s="1"/>
  <c r="L715" i="31"/>
  <c r="L718" i="31" s="1"/>
  <c r="L722" i="31" s="1"/>
  <c r="K715" i="31"/>
  <c r="K718" i="31" s="1"/>
  <c r="K722" i="31" s="1"/>
  <c r="J715" i="31"/>
  <c r="J718" i="31" s="1"/>
  <c r="J722" i="31" s="1"/>
  <c r="I715" i="31"/>
  <c r="I718" i="31" s="1"/>
  <c r="I722" i="31" s="1"/>
  <c r="H715" i="31"/>
  <c r="H718" i="31" s="1"/>
  <c r="H722" i="31" s="1"/>
  <c r="G715" i="31"/>
  <c r="G718" i="31" s="1"/>
  <c r="G722" i="31" s="1"/>
  <c r="F715" i="31"/>
  <c r="F718" i="31" s="1"/>
  <c r="F722" i="31" s="1"/>
  <c r="E715" i="31"/>
  <c r="BC714" i="31"/>
  <c r="BC717" i="31" s="1"/>
  <c r="BC721" i="31" s="1"/>
  <c r="BB714" i="31"/>
  <c r="BB717" i="31" s="1"/>
  <c r="BB721" i="31" s="1"/>
  <c r="BA714" i="31"/>
  <c r="BA717" i="31" s="1"/>
  <c r="BA721" i="31" s="1"/>
  <c r="AZ714" i="31"/>
  <c r="AZ717" i="31" s="1"/>
  <c r="AZ721" i="31" s="1"/>
  <c r="AY714" i="31"/>
  <c r="AY717" i="31" s="1"/>
  <c r="AY721" i="31" s="1"/>
  <c r="AX714" i="31"/>
  <c r="AX717" i="31" s="1"/>
  <c r="AX721" i="31" s="1"/>
  <c r="AW714" i="31"/>
  <c r="AW717" i="31" s="1"/>
  <c r="AW721" i="31" s="1"/>
  <c r="AV714" i="31"/>
  <c r="AV717" i="31" s="1"/>
  <c r="AV721" i="31" s="1"/>
  <c r="AU714" i="31"/>
  <c r="AU717" i="31" s="1"/>
  <c r="AU721" i="31" s="1"/>
  <c r="AT714" i="31"/>
  <c r="AT717" i="31" s="1"/>
  <c r="AT721" i="31" s="1"/>
  <c r="AS714" i="31"/>
  <c r="AS717" i="31" s="1"/>
  <c r="AS721" i="31" s="1"/>
  <c r="AR714" i="31"/>
  <c r="AP714" i="31"/>
  <c r="AP717" i="31" s="1"/>
  <c r="AP721" i="31" s="1"/>
  <c r="AO714" i="31"/>
  <c r="AO717" i="31" s="1"/>
  <c r="AO721" i="31" s="1"/>
  <c r="AN714" i="31"/>
  <c r="AN717" i="31" s="1"/>
  <c r="AN721" i="31" s="1"/>
  <c r="AM714" i="31"/>
  <c r="AM717" i="31" s="1"/>
  <c r="AM721" i="31" s="1"/>
  <c r="AL714" i="31"/>
  <c r="AL717" i="31" s="1"/>
  <c r="AL721" i="31" s="1"/>
  <c r="AK714" i="31"/>
  <c r="AK717" i="31" s="1"/>
  <c r="AK721" i="31" s="1"/>
  <c r="AJ714" i="31"/>
  <c r="AJ717" i="31" s="1"/>
  <c r="AJ721" i="31" s="1"/>
  <c r="AI714" i="31"/>
  <c r="AI717" i="31" s="1"/>
  <c r="AI721" i="31" s="1"/>
  <c r="AH714" i="31"/>
  <c r="AH717" i="31" s="1"/>
  <c r="AH721" i="31" s="1"/>
  <c r="AG714" i="31"/>
  <c r="AG717" i="31" s="1"/>
  <c r="AG721" i="31" s="1"/>
  <c r="AF714" i="31"/>
  <c r="AF717" i="31" s="1"/>
  <c r="AF721" i="31" s="1"/>
  <c r="AE714" i="31"/>
  <c r="AC714" i="31"/>
  <c r="AC717" i="31" s="1"/>
  <c r="AC721" i="31" s="1"/>
  <c r="AB714" i="31"/>
  <c r="AB717" i="31" s="1"/>
  <c r="AB721" i="31" s="1"/>
  <c r="AA714" i="31"/>
  <c r="AA717" i="31" s="1"/>
  <c r="AA721" i="31" s="1"/>
  <c r="Z714" i="31"/>
  <c r="Z717" i="31" s="1"/>
  <c r="Z721" i="31" s="1"/>
  <c r="Y714" i="31"/>
  <c r="Y717" i="31" s="1"/>
  <c r="Y721" i="31" s="1"/>
  <c r="X714" i="31"/>
  <c r="X717" i="31" s="1"/>
  <c r="X721" i="31" s="1"/>
  <c r="W714" i="31"/>
  <c r="W717" i="31" s="1"/>
  <c r="W721" i="31" s="1"/>
  <c r="V714" i="31"/>
  <c r="V717" i="31" s="1"/>
  <c r="V721" i="31" s="1"/>
  <c r="U714" i="31"/>
  <c r="U717" i="31" s="1"/>
  <c r="U721" i="31" s="1"/>
  <c r="T714" i="31"/>
  <c r="T717" i="31" s="1"/>
  <c r="T721" i="31" s="1"/>
  <c r="S714" i="31"/>
  <c r="S717" i="31" s="1"/>
  <c r="S721" i="31" s="1"/>
  <c r="R714" i="31"/>
  <c r="P714" i="31"/>
  <c r="P717" i="31" s="1"/>
  <c r="P721" i="31" s="1"/>
  <c r="O714" i="31"/>
  <c r="O717" i="31" s="1"/>
  <c r="O721" i="31" s="1"/>
  <c r="N714" i="31"/>
  <c r="N717" i="31" s="1"/>
  <c r="N721" i="31" s="1"/>
  <c r="M714" i="31"/>
  <c r="M717" i="31" s="1"/>
  <c r="M721" i="31" s="1"/>
  <c r="L714" i="31"/>
  <c r="L717" i="31" s="1"/>
  <c r="L721" i="31" s="1"/>
  <c r="K714" i="31"/>
  <c r="K717" i="31" s="1"/>
  <c r="K721" i="31" s="1"/>
  <c r="J714" i="31"/>
  <c r="J717" i="31" s="1"/>
  <c r="J721" i="31" s="1"/>
  <c r="I714" i="31"/>
  <c r="I717" i="31" s="1"/>
  <c r="I721" i="31" s="1"/>
  <c r="H714" i="31"/>
  <c r="H717" i="31" s="1"/>
  <c r="H721" i="31" s="1"/>
  <c r="G714" i="31"/>
  <c r="G717" i="31" s="1"/>
  <c r="G721" i="31" s="1"/>
  <c r="F714" i="31"/>
  <c r="F717" i="31" s="1"/>
  <c r="F721" i="31" s="1"/>
  <c r="E714" i="31"/>
  <c r="BD691" i="31"/>
  <c r="AQ691" i="31"/>
  <c r="AD691" i="31"/>
  <c r="Q691" i="31"/>
  <c r="BD690" i="31"/>
  <c r="AQ690" i="31"/>
  <c r="AD690" i="31"/>
  <c r="Q690" i="31"/>
  <c r="BE687" i="31"/>
  <c r="BC686" i="31"/>
  <c r="BC689" i="31" s="1"/>
  <c r="BC693" i="31" s="1"/>
  <c r="BB686" i="31"/>
  <c r="BB689" i="31" s="1"/>
  <c r="BB693" i="31" s="1"/>
  <c r="BA686" i="31"/>
  <c r="BA689" i="31" s="1"/>
  <c r="BA693" i="31" s="1"/>
  <c r="AZ686" i="31"/>
  <c r="AZ689" i="31" s="1"/>
  <c r="AZ693" i="31" s="1"/>
  <c r="AY686" i="31"/>
  <c r="AY689" i="31" s="1"/>
  <c r="AY693" i="31" s="1"/>
  <c r="AX686" i="31"/>
  <c r="AX689" i="31" s="1"/>
  <c r="AX693" i="31" s="1"/>
  <c r="AW686" i="31"/>
  <c r="AW689" i="31" s="1"/>
  <c r="AW693" i="31" s="1"/>
  <c r="AV686" i="31"/>
  <c r="AV689" i="31" s="1"/>
  <c r="AV693" i="31" s="1"/>
  <c r="AU686" i="31"/>
  <c r="AU689" i="31" s="1"/>
  <c r="AU693" i="31" s="1"/>
  <c r="AT686" i="31"/>
  <c r="AT689" i="31" s="1"/>
  <c r="AT693" i="31" s="1"/>
  <c r="AS686" i="31"/>
  <c r="AS689" i="31" s="1"/>
  <c r="AS693" i="31" s="1"/>
  <c r="AR686" i="31"/>
  <c r="AP686" i="31"/>
  <c r="AP689" i="31" s="1"/>
  <c r="AP693" i="31" s="1"/>
  <c r="AO686" i="31"/>
  <c r="AO689" i="31" s="1"/>
  <c r="AO693" i="31" s="1"/>
  <c r="AN686" i="31"/>
  <c r="AN689" i="31" s="1"/>
  <c r="AN693" i="31" s="1"/>
  <c r="AM686" i="31"/>
  <c r="AM689" i="31" s="1"/>
  <c r="AM693" i="31" s="1"/>
  <c r="AL686" i="31"/>
  <c r="AL689" i="31" s="1"/>
  <c r="AL693" i="31" s="1"/>
  <c r="AK686" i="31"/>
  <c r="AK689" i="31" s="1"/>
  <c r="AK693" i="31" s="1"/>
  <c r="AJ686" i="31"/>
  <c r="AJ689" i="31" s="1"/>
  <c r="AJ693" i="31" s="1"/>
  <c r="AI686" i="31"/>
  <c r="AI689" i="31" s="1"/>
  <c r="AI693" i="31" s="1"/>
  <c r="AH686" i="31"/>
  <c r="AH689" i="31" s="1"/>
  <c r="AH693" i="31" s="1"/>
  <c r="AG686" i="31"/>
  <c r="AG689" i="31" s="1"/>
  <c r="AG693" i="31" s="1"/>
  <c r="AF686" i="31"/>
  <c r="AF689" i="31" s="1"/>
  <c r="AF693" i="31" s="1"/>
  <c r="AE686" i="31"/>
  <c r="AC686" i="31"/>
  <c r="AC689" i="31" s="1"/>
  <c r="AC693" i="31" s="1"/>
  <c r="AB686" i="31"/>
  <c r="AB689" i="31" s="1"/>
  <c r="AB693" i="31" s="1"/>
  <c r="AA686" i="31"/>
  <c r="AA689" i="31" s="1"/>
  <c r="AA693" i="31" s="1"/>
  <c r="Z686" i="31"/>
  <c r="Z689" i="31" s="1"/>
  <c r="Z693" i="31" s="1"/>
  <c r="Y686" i="31"/>
  <c r="Y689" i="31" s="1"/>
  <c r="Y693" i="31" s="1"/>
  <c r="X686" i="31"/>
  <c r="X689" i="31" s="1"/>
  <c r="X693" i="31" s="1"/>
  <c r="W686" i="31"/>
  <c r="W689" i="31" s="1"/>
  <c r="W693" i="31" s="1"/>
  <c r="V686" i="31"/>
  <c r="V689" i="31" s="1"/>
  <c r="V693" i="31" s="1"/>
  <c r="U686" i="31"/>
  <c r="U689" i="31" s="1"/>
  <c r="U693" i="31" s="1"/>
  <c r="T686" i="31"/>
  <c r="T689" i="31" s="1"/>
  <c r="T693" i="31" s="1"/>
  <c r="S686" i="31"/>
  <c r="S689" i="31" s="1"/>
  <c r="S693" i="31" s="1"/>
  <c r="R686" i="31"/>
  <c r="P686" i="31"/>
  <c r="P689" i="31" s="1"/>
  <c r="P693" i="31" s="1"/>
  <c r="O686" i="31"/>
  <c r="O689" i="31" s="1"/>
  <c r="O693" i="31" s="1"/>
  <c r="N686" i="31"/>
  <c r="N689" i="31" s="1"/>
  <c r="N693" i="31" s="1"/>
  <c r="M686" i="31"/>
  <c r="M689" i="31" s="1"/>
  <c r="M693" i="31" s="1"/>
  <c r="L686" i="31"/>
  <c r="L689" i="31" s="1"/>
  <c r="L693" i="31" s="1"/>
  <c r="K686" i="31"/>
  <c r="K689" i="31" s="1"/>
  <c r="K693" i="31" s="1"/>
  <c r="J686" i="31"/>
  <c r="J689" i="31" s="1"/>
  <c r="J693" i="31" s="1"/>
  <c r="I686" i="31"/>
  <c r="I689" i="31" s="1"/>
  <c r="I693" i="31" s="1"/>
  <c r="H686" i="31"/>
  <c r="H689" i="31" s="1"/>
  <c r="H693" i="31" s="1"/>
  <c r="G686" i="31"/>
  <c r="G689" i="31" s="1"/>
  <c r="G693" i="31" s="1"/>
  <c r="F686" i="31"/>
  <c r="F689" i="31" s="1"/>
  <c r="F693" i="31" s="1"/>
  <c r="E686" i="31"/>
  <c r="E689" i="31" s="1"/>
  <c r="E693" i="31" s="1"/>
  <c r="BC685" i="31"/>
  <c r="BC688" i="31" s="1"/>
  <c r="BC692" i="31" s="1"/>
  <c r="BB685" i="31"/>
  <c r="BB688" i="31" s="1"/>
  <c r="BB692" i="31" s="1"/>
  <c r="BA685" i="31"/>
  <c r="BA688" i="31" s="1"/>
  <c r="BA692" i="31" s="1"/>
  <c r="AZ685" i="31"/>
  <c r="AZ688" i="31" s="1"/>
  <c r="AZ692" i="31" s="1"/>
  <c r="AY685" i="31"/>
  <c r="AY688" i="31" s="1"/>
  <c r="AY692" i="31" s="1"/>
  <c r="AX685" i="31"/>
  <c r="AX688" i="31" s="1"/>
  <c r="AX692" i="31" s="1"/>
  <c r="AW685" i="31"/>
  <c r="AW688" i="31" s="1"/>
  <c r="AW692" i="31" s="1"/>
  <c r="AV685" i="31"/>
  <c r="AV688" i="31" s="1"/>
  <c r="AV692" i="31" s="1"/>
  <c r="AU685" i="31"/>
  <c r="AU688" i="31" s="1"/>
  <c r="AU692" i="31" s="1"/>
  <c r="AT685" i="31"/>
  <c r="AT688" i="31" s="1"/>
  <c r="AT692" i="31" s="1"/>
  <c r="AS685" i="31"/>
  <c r="AS688" i="31" s="1"/>
  <c r="AS692" i="31" s="1"/>
  <c r="AR685" i="31"/>
  <c r="AP685" i="31"/>
  <c r="AP688" i="31" s="1"/>
  <c r="AP692" i="31" s="1"/>
  <c r="AO685" i="31"/>
  <c r="AO688" i="31" s="1"/>
  <c r="AO692" i="31" s="1"/>
  <c r="AN685" i="31"/>
  <c r="AN688" i="31" s="1"/>
  <c r="AN692" i="31" s="1"/>
  <c r="AM685" i="31"/>
  <c r="AM688" i="31" s="1"/>
  <c r="AM692" i="31" s="1"/>
  <c r="AL685" i="31"/>
  <c r="AL688" i="31" s="1"/>
  <c r="AL692" i="31" s="1"/>
  <c r="AK685" i="31"/>
  <c r="AK688" i="31" s="1"/>
  <c r="AK692" i="31" s="1"/>
  <c r="AJ685" i="31"/>
  <c r="AJ688" i="31" s="1"/>
  <c r="AJ692" i="31" s="1"/>
  <c r="AI685" i="31"/>
  <c r="AI688" i="31" s="1"/>
  <c r="AI692" i="31" s="1"/>
  <c r="AH685" i="31"/>
  <c r="AH688" i="31" s="1"/>
  <c r="AH692" i="31" s="1"/>
  <c r="AG685" i="31"/>
  <c r="AG688" i="31" s="1"/>
  <c r="AG692" i="31" s="1"/>
  <c r="AF685" i="31"/>
  <c r="AF688" i="31" s="1"/>
  <c r="AF692" i="31" s="1"/>
  <c r="AE685" i="31"/>
  <c r="AC685" i="31"/>
  <c r="AC688" i="31" s="1"/>
  <c r="AC692" i="31" s="1"/>
  <c r="AB685" i="31"/>
  <c r="AB688" i="31" s="1"/>
  <c r="AB692" i="31" s="1"/>
  <c r="AA685" i="31"/>
  <c r="AA688" i="31" s="1"/>
  <c r="AA692" i="31" s="1"/>
  <c r="Z685" i="31"/>
  <c r="Z688" i="31" s="1"/>
  <c r="Z692" i="31" s="1"/>
  <c r="Y685" i="31"/>
  <c r="Y688" i="31" s="1"/>
  <c r="Y692" i="31" s="1"/>
  <c r="X685" i="31"/>
  <c r="X688" i="31" s="1"/>
  <c r="X692" i="31" s="1"/>
  <c r="W685" i="31"/>
  <c r="W688" i="31" s="1"/>
  <c r="W692" i="31" s="1"/>
  <c r="V685" i="31"/>
  <c r="V688" i="31" s="1"/>
  <c r="V692" i="31" s="1"/>
  <c r="U685" i="31"/>
  <c r="U688" i="31" s="1"/>
  <c r="U692" i="31" s="1"/>
  <c r="T685" i="31"/>
  <c r="T688" i="31" s="1"/>
  <c r="T692" i="31" s="1"/>
  <c r="S685" i="31"/>
  <c r="S688" i="31" s="1"/>
  <c r="S692" i="31" s="1"/>
  <c r="R685" i="31"/>
  <c r="P685" i="31"/>
  <c r="P688" i="31" s="1"/>
  <c r="P692" i="31" s="1"/>
  <c r="O685" i="31"/>
  <c r="O688" i="31" s="1"/>
  <c r="O692" i="31" s="1"/>
  <c r="N685" i="31"/>
  <c r="N688" i="31" s="1"/>
  <c r="N692" i="31" s="1"/>
  <c r="M685" i="31"/>
  <c r="M688" i="31" s="1"/>
  <c r="M692" i="31" s="1"/>
  <c r="L685" i="31"/>
  <c r="L688" i="31" s="1"/>
  <c r="L692" i="31" s="1"/>
  <c r="K685" i="31"/>
  <c r="K688" i="31" s="1"/>
  <c r="K692" i="31" s="1"/>
  <c r="J685" i="31"/>
  <c r="J688" i="31" s="1"/>
  <c r="J692" i="31" s="1"/>
  <c r="I685" i="31"/>
  <c r="I688" i="31" s="1"/>
  <c r="I692" i="31" s="1"/>
  <c r="H685" i="31"/>
  <c r="H688" i="31" s="1"/>
  <c r="H692" i="31" s="1"/>
  <c r="G685" i="31"/>
  <c r="G688" i="31" s="1"/>
  <c r="G692" i="31" s="1"/>
  <c r="F685" i="31"/>
  <c r="F688" i="31" s="1"/>
  <c r="F692" i="31" s="1"/>
  <c r="E685" i="31"/>
  <c r="BD664" i="31"/>
  <c r="AQ664" i="31"/>
  <c r="AD664" i="31"/>
  <c r="Q664" i="31"/>
  <c r="BD663" i="31"/>
  <c r="AQ663" i="31"/>
  <c r="AD663" i="31"/>
  <c r="Q663" i="31"/>
  <c r="BE660" i="31"/>
  <c r="BC659" i="31"/>
  <c r="BC662" i="31" s="1"/>
  <c r="BC666" i="31" s="1"/>
  <c r="BB659" i="31"/>
  <c r="BB662" i="31" s="1"/>
  <c r="BB666" i="31" s="1"/>
  <c r="BA659" i="31"/>
  <c r="BA662" i="31" s="1"/>
  <c r="BA666" i="31" s="1"/>
  <c r="AZ659" i="31"/>
  <c r="AZ662" i="31" s="1"/>
  <c r="AZ666" i="31" s="1"/>
  <c r="AY659" i="31"/>
  <c r="AY662" i="31" s="1"/>
  <c r="AY666" i="31" s="1"/>
  <c r="AX659" i="31"/>
  <c r="AX662" i="31" s="1"/>
  <c r="AX666" i="31" s="1"/>
  <c r="AW659" i="31"/>
  <c r="AW662" i="31" s="1"/>
  <c r="AW666" i="31" s="1"/>
  <c r="AV659" i="31"/>
  <c r="AV662" i="31" s="1"/>
  <c r="AV666" i="31" s="1"/>
  <c r="AU659" i="31"/>
  <c r="AU662" i="31" s="1"/>
  <c r="AU666" i="31" s="1"/>
  <c r="AT659" i="31"/>
  <c r="AT662" i="31" s="1"/>
  <c r="AT666" i="31" s="1"/>
  <c r="AS659" i="31"/>
  <c r="AS662" i="31" s="1"/>
  <c r="AS666" i="31" s="1"/>
  <c r="AR659" i="31"/>
  <c r="AR662" i="31" s="1"/>
  <c r="AR666" i="31" s="1"/>
  <c r="AP659" i="31"/>
  <c r="AP662" i="31" s="1"/>
  <c r="AP666" i="31" s="1"/>
  <c r="AO659" i="31"/>
  <c r="AO662" i="31" s="1"/>
  <c r="AO666" i="31" s="1"/>
  <c r="AN659" i="31"/>
  <c r="AN662" i="31" s="1"/>
  <c r="AN666" i="31" s="1"/>
  <c r="AM659" i="31"/>
  <c r="AM662" i="31" s="1"/>
  <c r="AM666" i="31" s="1"/>
  <c r="AL659" i="31"/>
  <c r="AL662" i="31" s="1"/>
  <c r="AL666" i="31" s="1"/>
  <c r="AK659" i="31"/>
  <c r="AK662" i="31" s="1"/>
  <c r="AK666" i="31" s="1"/>
  <c r="AJ659" i="31"/>
  <c r="AJ662" i="31" s="1"/>
  <c r="AJ666" i="31" s="1"/>
  <c r="AI659" i="31"/>
  <c r="AI662" i="31" s="1"/>
  <c r="AI666" i="31" s="1"/>
  <c r="AH659" i="31"/>
  <c r="AH662" i="31" s="1"/>
  <c r="AH666" i="31" s="1"/>
  <c r="AG659" i="31"/>
  <c r="AG662" i="31" s="1"/>
  <c r="AG666" i="31" s="1"/>
  <c r="AF659" i="31"/>
  <c r="AF662" i="31" s="1"/>
  <c r="AF666" i="31" s="1"/>
  <c r="AE659" i="31"/>
  <c r="AC659" i="31"/>
  <c r="AC662" i="31" s="1"/>
  <c r="AC666" i="31" s="1"/>
  <c r="AB659" i="31"/>
  <c r="AB662" i="31" s="1"/>
  <c r="AB666" i="31" s="1"/>
  <c r="AA659" i="31"/>
  <c r="AA662" i="31" s="1"/>
  <c r="AA666" i="31" s="1"/>
  <c r="Z659" i="31"/>
  <c r="Z662" i="31" s="1"/>
  <c r="Z666" i="31" s="1"/>
  <c r="Y659" i="31"/>
  <c r="Y662" i="31" s="1"/>
  <c r="Y666" i="31" s="1"/>
  <c r="X659" i="31"/>
  <c r="X662" i="31" s="1"/>
  <c r="X666" i="31" s="1"/>
  <c r="W659" i="31"/>
  <c r="W662" i="31" s="1"/>
  <c r="W666" i="31" s="1"/>
  <c r="V659" i="31"/>
  <c r="V662" i="31" s="1"/>
  <c r="V666" i="31" s="1"/>
  <c r="U659" i="31"/>
  <c r="U662" i="31" s="1"/>
  <c r="U666" i="31" s="1"/>
  <c r="T659" i="31"/>
  <c r="T662" i="31" s="1"/>
  <c r="T666" i="31" s="1"/>
  <c r="S659" i="31"/>
  <c r="S662" i="31" s="1"/>
  <c r="S666" i="31" s="1"/>
  <c r="R659" i="31"/>
  <c r="P659" i="31"/>
  <c r="P662" i="31" s="1"/>
  <c r="P666" i="31" s="1"/>
  <c r="O659" i="31"/>
  <c r="O662" i="31" s="1"/>
  <c r="O666" i="31" s="1"/>
  <c r="N659" i="31"/>
  <c r="N662" i="31" s="1"/>
  <c r="N666" i="31" s="1"/>
  <c r="M659" i="31"/>
  <c r="M662" i="31" s="1"/>
  <c r="M666" i="31" s="1"/>
  <c r="L659" i="31"/>
  <c r="L662" i="31" s="1"/>
  <c r="L666" i="31" s="1"/>
  <c r="K659" i="31"/>
  <c r="K662" i="31" s="1"/>
  <c r="K666" i="31" s="1"/>
  <c r="J659" i="31"/>
  <c r="J662" i="31" s="1"/>
  <c r="J666" i="31" s="1"/>
  <c r="I659" i="31"/>
  <c r="I662" i="31" s="1"/>
  <c r="I666" i="31" s="1"/>
  <c r="H659" i="31"/>
  <c r="H662" i="31" s="1"/>
  <c r="H666" i="31" s="1"/>
  <c r="G659" i="31"/>
  <c r="G662" i="31" s="1"/>
  <c r="G666" i="31" s="1"/>
  <c r="F659" i="31"/>
  <c r="F662" i="31" s="1"/>
  <c r="F666" i="31" s="1"/>
  <c r="E659" i="31"/>
  <c r="BC658" i="31"/>
  <c r="BC661" i="31" s="1"/>
  <c r="BC665" i="31" s="1"/>
  <c r="BB658" i="31"/>
  <c r="BB661" i="31" s="1"/>
  <c r="BB665" i="31" s="1"/>
  <c r="BA658" i="31"/>
  <c r="BA661" i="31" s="1"/>
  <c r="BA665" i="31" s="1"/>
  <c r="AZ658" i="31"/>
  <c r="AZ661" i="31" s="1"/>
  <c r="AZ665" i="31" s="1"/>
  <c r="AY658" i="31"/>
  <c r="AY661" i="31" s="1"/>
  <c r="AY665" i="31" s="1"/>
  <c r="AX658" i="31"/>
  <c r="AX661" i="31" s="1"/>
  <c r="AX665" i="31" s="1"/>
  <c r="AW658" i="31"/>
  <c r="AW661" i="31" s="1"/>
  <c r="AW665" i="31" s="1"/>
  <c r="AV658" i="31"/>
  <c r="AV661" i="31" s="1"/>
  <c r="AV665" i="31" s="1"/>
  <c r="AU658" i="31"/>
  <c r="AU661" i="31" s="1"/>
  <c r="AU665" i="31" s="1"/>
  <c r="AT658" i="31"/>
  <c r="AT661" i="31" s="1"/>
  <c r="AT665" i="31" s="1"/>
  <c r="AS658" i="31"/>
  <c r="AS661" i="31" s="1"/>
  <c r="AS665" i="31" s="1"/>
  <c r="AR658" i="31"/>
  <c r="AP658" i="31"/>
  <c r="AP661" i="31" s="1"/>
  <c r="AP665" i="31" s="1"/>
  <c r="AO658" i="31"/>
  <c r="AO661" i="31" s="1"/>
  <c r="AO665" i="31" s="1"/>
  <c r="AN658" i="31"/>
  <c r="AN661" i="31" s="1"/>
  <c r="AN665" i="31" s="1"/>
  <c r="AM658" i="31"/>
  <c r="AM661" i="31" s="1"/>
  <c r="AM665" i="31" s="1"/>
  <c r="AL658" i="31"/>
  <c r="AL661" i="31" s="1"/>
  <c r="AL665" i="31" s="1"/>
  <c r="AK658" i="31"/>
  <c r="AK661" i="31" s="1"/>
  <c r="AK665" i="31" s="1"/>
  <c r="AJ658" i="31"/>
  <c r="AJ661" i="31" s="1"/>
  <c r="AJ665" i="31" s="1"/>
  <c r="AI658" i="31"/>
  <c r="AI661" i="31" s="1"/>
  <c r="AI665" i="31" s="1"/>
  <c r="AH658" i="31"/>
  <c r="AH661" i="31" s="1"/>
  <c r="AH665" i="31" s="1"/>
  <c r="AG658" i="31"/>
  <c r="AG661" i="31" s="1"/>
  <c r="AG665" i="31" s="1"/>
  <c r="AF658" i="31"/>
  <c r="AF661" i="31" s="1"/>
  <c r="AF665" i="31" s="1"/>
  <c r="AE658" i="31"/>
  <c r="AC658" i="31"/>
  <c r="AC661" i="31" s="1"/>
  <c r="AC665" i="31" s="1"/>
  <c r="AB658" i="31"/>
  <c r="AB661" i="31" s="1"/>
  <c r="AB665" i="31" s="1"/>
  <c r="AA658" i="31"/>
  <c r="AA661" i="31" s="1"/>
  <c r="AA665" i="31" s="1"/>
  <c r="Z658" i="31"/>
  <c r="Z661" i="31" s="1"/>
  <c r="Z665" i="31" s="1"/>
  <c r="Y658" i="31"/>
  <c r="Y661" i="31" s="1"/>
  <c r="Y665" i="31" s="1"/>
  <c r="X658" i="31"/>
  <c r="X661" i="31" s="1"/>
  <c r="X665" i="31" s="1"/>
  <c r="W658" i="31"/>
  <c r="W661" i="31" s="1"/>
  <c r="W665" i="31" s="1"/>
  <c r="V658" i="31"/>
  <c r="V661" i="31" s="1"/>
  <c r="V665" i="31" s="1"/>
  <c r="U658" i="31"/>
  <c r="U661" i="31" s="1"/>
  <c r="U665" i="31" s="1"/>
  <c r="T658" i="31"/>
  <c r="T661" i="31" s="1"/>
  <c r="T665" i="31" s="1"/>
  <c r="S658" i="31"/>
  <c r="S661" i="31" s="1"/>
  <c r="S665" i="31" s="1"/>
  <c r="R658" i="31"/>
  <c r="P658" i="31"/>
  <c r="P661" i="31" s="1"/>
  <c r="P665" i="31" s="1"/>
  <c r="O658" i="31"/>
  <c r="O661" i="31" s="1"/>
  <c r="O665" i="31" s="1"/>
  <c r="N658" i="31"/>
  <c r="N661" i="31" s="1"/>
  <c r="N665" i="31" s="1"/>
  <c r="M658" i="31"/>
  <c r="M661" i="31" s="1"/>
  <c r="M665" i="31" s="1"/>
  <c r="L658" i="31"/>
  <c r="L661" i="31" s="1"/>
  <c r="L665" i="31" s="1"/>
  <c r="K658" i="31"/>
  <c r="K661" i="31" s="1"/>
  <c r="K665" i="31" s="1"/>
  <c r="J658" i="31"/>
  <c r="J661" i="31" s="1"/>
  <c r="J665" i="31" s="1"/>
  <c r="I658" i="31"/>
  <c r="I661" i="31" s="1"/>
  <c r="I665" i="31" s="1"/>
  <c r="H658" i="31"/>
  <c r="H661" i="31" s="1"/>
  <c r="H665" i="31" s="1"/>
  <c r="G658" i="31"/>
  <c r="G661" i="31" s="1"/>
  <c r="G665" i="31" s="1"/>
  <c r="F658" i="31"/>
  <c r="F661" i="31" s="1"/>
  <c r="F665" i="31" s="1"/>
  <c r="E658" i="31"/>
  <c r="BD637" i="31"/>
  <c r="AQ637" i="31"/>
  <c r="AD637" i="31"/>
  <c r="Q637" i="31"/>
  <c r="BD636" i="31"/>
  <c r="AQ636" i="31"/>
  <c r="AD636" i="31"/>
  <c r="Q636" i="31"/>
  <c r="BE633" i="31"/>
  <c r="BC632" i="31"/>
  <c r="BC635" i="31" s="1"/>
  <c r="BC639" i="31" s="1"/>
  <c r="BB632" i="31"/>
  <c r="BB635" i="31" s="1"/>
  <c r="BB639" i="31" s="1"/>
  <c r="BA632" i="31"/>
  <c r="BA635" i="31" s="1"/>
  <c r="BA639" i="31" s="1"/>
  <c r="AZ632" i="31"/>
  <c r="AZ635" i="31" s="1"/>
  <c r="AZ639" i="31" s="1"/>
  <c r="AY632" i="31"/>
  <c r="AY635" i="31" s="1"/>
  <c r="AY639" i="31" s="1"/>
  <c r="AX632" i="31"/>
  <c r="AX635" i="31" s="1"/>
  <c r="AX639" i="31" s="1"/>
  <c r="AW632" i="31"/>
  <c r="AW635" i="31" s="1"/>
  <c r="AW639" i="31" s="1"/>
  <c r="AV632" i="31"/>
  <c r="AV635" i="31" s="1"/>
  <c r="AV639" i="31" s="1"/>
  <c r="AU632" i="31"/>
  <c r="AU635" i="31" s="1"/>
  <c r="AU639" i="31" s="1"/>
  <c r="AT632" i="31"/>
  <c r="AT635" i="31" s="1"/>
  <c r="AT639" i="31" s="1"/>
  <c r="AS632" i="31"/>
  <c r="AS635" i="31" s="1"/>
  <c r="AS639" i="31" s="1"/>
  <c r="AR632" i="31"/>
  <c r="AP632" i="31"/>
  <c r="AP635" i="31" s="1"/>
  <c r="AP639" i="31" s="1"/>
  <c r="AO632" i="31"/>
  <c r="AO635" i="31" s="1"/>
  <c r="AO639" i="31" s="1"/>
  <c r="AN632" i="31"/>
  <c r="AN635" i="31" s="1"/>
  <c r="AN639" i="31" s="1"/>
  <c r="AM632" i="31"/>
  <c r="AM635" i="31" s="1"/>
  <c r="AM639" i="31" s="1"/>
  <c r="AL632" i="31"/>
  <c r="AL635" i="31" s="1"/>
  <c r="AL639" i="31" s="1"/>
  <c r="AK632" i="31"/>
  <c r="AK635" i="31" s="1"/>
  <c r="AK639" i="31" s="1"/>
  <c r="AJ632" i="31"/>
  <c r="AJ635" i="31" s="1"/>
  <c r="AJ639" i="31" s="1"/>
  <c r="AI632" i="31"/>
  <c r="AI635" i="31" s="1"/>
  <c r="AI639" i="31" s="1"/>
  <c r="AH632" i="31"/>
  <c r="AH635" i="31" s="1"/>
  <c r="AH639" i="31" s="1"/>
  <c r="AG632" i="31"/>
  <c r="AG635" i="31" s="1"/>
  <c r="AG639" i="31" s="1"/>
  <c r="AF632" i="31"/>
  <c r="AF635" i="31" s="1"/>
  <c r="AF639" i="31" s="1"/>
  <c r="AE632" i="31"/>
  <c r="AC632" i="31"/>
  <c r="AC635" i="31" s="1"/>
  <c r="AC639" i="31" s="1"/>
  <c r="AB632" i="31"/>
  <c r="AB635" i="31" s="1"/>
  <c r="AB639" i="31" s="1"/>
  <c r="AA632" i="31"/>
  <c r="AA635" i="31" s="1"/>
  <c r="AA639" i="31" s="1"/>
  <c r="Z632" i="31"/>
  <c r="Z635" i="31" s="1"/>
  <c r="Z639" i="31" s="1"/>
  <c r="Y632" i="31"/>
  <c r="Y635" i="31" s="1"/>
  <c r="Y639" i="31" s="1"/>
  <c r="X632" i="31"/>
  <c r="X635" i="31" s="1"/>
  <c r="X639" i="31" s="1"/>
  <c r="W632" i="31"/>
  <c r="W635" i="31" s="1"/>
  <c r="W639" i="31" s="1"/>
  <c r="V632" i="31"/>
  <c r="V635" i="31" s="1"/>
  <c r="V639" i="31" s="1"/>
  <c r="U632" i="31"/>
  <c r="U635" i="31" s="1"/>
  <c r="U639" i="31" s="1"/>
  <c r="T632" i="31"/>
  <c r="T635" i="31" s="1"/>
  <c r="T639" i="31" s="1"/>
  <c r="S632" i="31"/>
  <c r="S635" i="31" s="1"/>
  <c r="S639" i="31" s="1"/>
  <c r="R632" i="31"/>
  <c r="P632" i="31"/>
  <c r="P635" i="31" s="1"/>
  <c r="P639" i="31" s="1"/>
  <c r="O632" i="31"/>
  <c r="O635" i="31" s="1"/>
  <c r="O639" i="31" s="1"/>
  <c r="N632" i="31"/>
  <c r="N635" i="31" s="1"/>
  <c r="N639" i="31" s="1"/>
  <c r="M632" i="31"/>
  <c r="M635" i="31" s="1"/>
  <c r="M639" i="31" s="1"/>
  <c r="L632" i="31"/>
  <c r="L635" i="31" s="1"/>
  <c r="L639" i="31" s="1"/>
  <c r="K632" i="31"/>
  <c r="K635" i="31" s="1"/>
  <c r="K639" i="31" s="1"/>
  <c r="J632" i="31"/>
  <c r="J635" i="31" s="1"/>
  <c r="J639" i="31" s="1"/>
  <c r="I632" i="31"/>
  <c r="I635" i="31" s="1"/>
  <c r="I639" i="31" s="1"/>
  <c r="H632" i="31"/>
  <c r="H635" i="31" s="1"/>
  <c r="H639" i="31" s="1"/>
  <c r="G632" i="31"/>
  <c r="G635" i="31" s="1"/>
  <c r="G639" i="31" s="1"/>
  <c r="F632" i="31"/>
  <c r="F635" i="31" s="1"/>
  <c r="F639" i="31" s="1"/>
  <c r="E632" i="31"/>
  <c r="BC631" i="31"/>
  <c r="BC634" i="31" s="1"/>
  <c r="BC638" i="31" s="1"/>
  <c r="BB631" i="31"/>
  <c r="BB634" i="31" s="1"/>
  <c r="BB638" i="31" s="1"/>
  <c r="BA631" i="31"/>
  <c r="BA634" i="31" s="1"/>
  <c r="BA638" i="31" s="1"/>
  <c r="AZ631" i="31"/>
  <c r="AZ634" i="31" s="1"/>
  <c r="AZ638" i="31" s="1"/>
  <c r="AY631" i="31"/>
  <c r="AY634" i="31" s="1"/>
  <c r="AY638" i="31" s="1"/>
  <c r="AX631" i="31"/>
  <c r="AX634" i="31" s="1"/>
  <c r="AX638" i="31" s="1"/>
  <c r="AW631" i="31"/>
  <c r="AW634" i="31" s="1"/>
  <c r="AW638" i="31" s="1"/>
  <c r="AV631" i="31"/>
  <c r="AV634" i="31" s="1"/>
  <c r="AV638" i="31" s="1"/>
  <c r="AU631" i="31"/>
  <c r="AU634" i="31" s="1"/>
  <c r="AU638" i="31" s="1"/>
  <c r="AT631" i="31"/>
  <c r="AT634" i="31" s="1"/>
  <c r="AT638" i="31" s="1"/>
  <c r="AS631" i="31"/>
  <c r="AS634" i="31" s="1"/>
  <c r="AS638" i="31" s="1"/>
  <c r="AR631" i="31"/>
  <c r="AP631" i="31"/>
  <c r="AP634" i="31" s="1"/>
  <c r="AP638" i="31" s="1"/>
  <c r="AO631" i="31"/>
  <c r="AO634" i="31" s="1"/>
  <c r="AO638" i="31" s="1"/>
  <c r="AN631" i="31"/>
  <c r="AN634" i="31" s="1"/>
  <c r="AN638" i="31" s="1"/>
  <c r="AM631" i="31"/>
  <c r="AM634" i="31" s="1"/>
  <c r="AM638" i="31" s="1"/>
  <c r="AL631" i="31"/>
  <c r="AL634" i="31" s="1"/>
  <c r="AL638" i="31" s="1"/>
  <c r="AK631" i="31"/>
  <c r="AK634" i="31" s="1"/>
  <c r="AK638" i="31" s="1"/>
  <c r="AJ631" i="31"/>
  <c r="AJ634" i="31" s="1"/>
  <c r="AJ638" i="31" s="1"/>
  <c r="AI631" i="31"/>
  <c r="AI634" i="31" s="1"/>
  <c r="AI638" i="31" s="1"/>
  <c r="AH631" i="31"/>
  <c r="AH634" i="31" s="1"/>
  <c r="AH638" i="31" s="1"/>
  <c r="AG631" i="31"/>
  <c r="AG634" i="31" s="1"/>
  <c r="AG638" i="31" s="1"/>
  <c r="AF631" i="31"/>
  <c r="AF634" i="31" s="1"/>
  <c r="AF638" i="31" s="1"/>
  <c r="AE631" i="31"/>
  <c r="AC631" i="31"/>
  <c r="AC634" i="31" s="1"/>
  <c r="AC638" i="31" s="1"/>
  <c r="AB631" i="31"/>
  <c r="AB634" i="31" s="1"/>
  <c r="AB638" i="31" s="1"/>
  <c r="AA631" i="31"/>
  <c r="AA634" i="31" s="1"/>
  <c r="AA638" i="31" s="1"/>
  <c r="Z631" i="31"/>
  <c r="Z634" i="31" s="1"/>
  <c r="Z638" i="31" s="1"/>
  <c r="Y631" i="31"/>
  <c r="Y634" i="31" s="1"/>
  <c r="Y638" i="31" s="1"/>
  <c r="X631" i="31"/>
  <c r="X634" i="31" s="1"/>
  <c r="X638" i="31" s="1"/>
  <c r="W631" i="31"/>
  <c r="W634" i="31" s="1"/>
  <c r="W638" i="31" s="1"/>
  <c r="V631" i="31"/>
  <c r="V634" i="31" s="1"/>
  <c r="V638" i="31" s="1"/>
  <c r="U631" i="31"/>
  <c r="U634" i="31" s="1"/>
  <c r="U638" i="31" s="1"/>
  <c r="T631" i="31"/>
  <c r="T634" i="31" s="1"/>
  <c r="T638" i="31" s="1"/>
  <c r="S631" i="31"/>
  <c r="S634" i="31" s="1"/>
  <c r="S638" i="31" s="1"/>
  <c r="R631" i="31"/>
  <c r="P631" i="31"/>
  <c r="P634" i="31" s="1"/>
  <c r="P638" i="31" s="1"/>
  <c r="O631" i="31"/>
  <c r="O634" i="31" s="1"/>
  <c r="O638" i="31" s="1"/>
  <c r="N631" i="31"/>
  <c r="N634" i="31" s="1"/>
  <c r="N638" i="31" s="1"/>
  <c r="M631" i="31"/>
  <c r="M634" i="31" s="1"/>
  <c r="M638" i="31" s="1"/>
  <c r="L631" i="31"/>
  <c r="L634" i="31" s="1"/>
  <c r="L638" i="31" s="1"/>
  <c r="K631" i="31"/>
  <c r="K634" i="31" s="1"/>
  <c r="K638" i="31" s="1"/>
  <c r="J631" i="31"/>
  <c r="J634" i="31" s="1"/>
  <c r="J638" i="31" s="1"/>
  <c r="I631" i="31"/>
  <c r="I634" i="31" s="1"/>
  <c r="I638" i="31" s="1"/>
  <c r="H631" i="31"/>
  <c r="H634" i="31" s="1"/>
  <c r="H638" i="31" s="1"/>
  <c r="G631" i="31"/>
  <c r="G634" i="31" s="1"/>
  <c r="G638" i="31" s="1"/>
  <c r="F631" i="31"/>
  <c r="F634" i="31" s="1"/>
  <c r="F638" i="31" s="1"/>
  <c r="E631" i="31"/>
  <c r="BD610" i="31"/>
  <c r="AQ610" i="31"/>
  <c r="AD610" i="31"/>
  <c r="Q610" i="31"/>
  <c r="BD609" i="31"/>
  <c r="AQ609" i="31"/>
  <c r="AD609" i="31"/>
  <c r="Q609" i="31"/>
  <c r="BE606" i="31"/>
  <c r="BC605" i="31"/>
  <c r="BC608" i="31" s="1"/>
  <c r="BC612" i="31" s="1"/>
  <c r="BB605" i="31"/>
  <c r="BB608" i="31" s="1"/>
  <c r="BB612" i="31" s="1"/>
  <c r="BA605" i="31"/>
  <c r="BA608" i="31" s="1"/>
  <c r="BA612" i="31" s="1"/>
  <c r="AZ605" i="31"/>
  <c r="AZ608" i="31" s="1"/>
  <c r="AZ612" i="31" s="1"/>
  <c r="AY605" i="31"/>
  <c r="AY608" i="31" s="1"/>
  <c r="AY612" i="31" s="1"/>
  <c r="AX605" i="31"/>
  <c r="AX608" i="31" s="1"/>
  <c r="AX612" i="31" s="1"/>
  <c r="AW605" i="31"/>
  <c r="AW608" i="31" s="1"/>
  <c r="AW612" i="31" s="1"/>
  <c r="AV605" i="31"/>
  <c r="AV608" i="31" s="1"/>
  <c r="AV612" i="31" s="1"/>
  <c r="AU605" i="31"/>
  <c r="AU608" i="31" s="1"/>
  <c r="AU612" i="31" s="1"/>
  <c r="AT605" i="31"/>
  <c r="AT608" i="31" s="1"/>
  <c r="AT612" i="31" s="1"/>
  <c r="AS605" i="31"/>
  <c r="AS608" i="31" s="1"/>
  <c r="AS612" i="31" s="1"/>
  <c r="AR605" i="31"/>
  <c r="AP605" i="31"/>
  <c r="AP608" i="31" s="1"/>
  <c r="AP612" i="31" s="1"/>
  <c r="AO605" i="31"/>
  <c r="AO608" i="31" s="1"/>
  <c r="AO612" i="31" s="1"/>
  <c r="AN605" i="31"/>
  <c r="AN608" i="31" s="1"/>
  <c r="AN612" i="31" s="1"/>
  <c r="AM605" i="31"/>
  <c r="AM608" i="31" s="1"/>
  <c r="AM612" i="31" s="1"/>
  <c r="AL605" i="31"/>
  <c r="AL608" i="31" s="1"/>
  <c r="AL612" i="31" s="1"/>
  <c r="AK605" i="31"/>
  <c r="AK608" i="31" s="1"/>
  <c r="AK612" i="31" s="1"/>
  <c r="AJ605" i="31"/>
  <c r="AJ608" i="31" s="1"/>
  <c r="AJ612" i="31" s="1"/>
  <c r="AI605" i="31"/>
  <c r="AI608" i="31" s="1"/>
  <c r="AI612" i="31" s="1"/>
  <c r="AH605" i="31"/>
  <c r="AH608" i="31" s="1"/>
  <c r="AH612" i="31" s="1"/>
  <c r="AG605" i="31"/>
  <c r="AG608" i="31" s="1"/>
  <c r="AG612" i="31" s="1"/>
  <c r="AF605" i="31"/>
  <c r="AF608" i="31" s="1"/>
  <c r="AF612" i="31" s="1"/>
  <c r="AE605" i="31"/>
  <c r="AC605" i="31"/>
  <c r="AC608" i="31" s="1"/>
  <c r="AC612" i="31" s="1"/>
  <c r="AB605" i="31"/>
  <c r="AB608" i="31" s="1"/>
  <c r="AB612" i="31" s="1"/>
  <c r="AA605" i="31"/>
  <c r="AA608" i="31" s="1"/>
  <c r="AA612" i="31" s="1"/>
  <c r="Z605" i="31"/>
  <c r="Z608" i="31" s="1"/>
  <c r="Z612" i="31" s="1"/>
  <c r="Y605" i="31"/>
  <c r="Y608" i="31" s="1"/>
  <c r="Y612" i="31" s="1"/>
  <c r="X605" i="31"/>
  <c r="X608" i="31" s="1"/>
  <c r="X612" i="31" s="1"/>
  <c r="W605" i="31"/>
  <c r="W608" i="31" s="1"/>
  <c r="W612" i="31" s="1"/>
  <c r="V605" i="31"/>
  <c r="V608" i="31" s="1"/>
  <c r="V612" i="31" s="1"/>
  <c r="U605" i="31"/>
  <c r="U608" i="31" s="1"/>
  <c r="U612" i="31" s="1"/>
  <c r="T605" i="31"/>
  <c r="T608" i="31" s="1"/>
  <c r="T612" i="31" s="1"/>
  <c r="S605" i="31"/>
  <c r="S608" i="31" s="1"/>
  <c r="S612" i="31" s="1"/>
  <c r="R605" i="31"/>
  <c r="P605" i="31"/>
  <c r="P608" i="31" s="1"/>
  <c r="P612" i="31" s="1"/>
  <c r="O605" i="31"/>
  <c r="O608" i="31" s="1"/>
  <c r="O612" i="31" s="1"/>
  <c r="N605" i="31"/>
  <c r="N608" i="31" s="1"/>
  <c r="N612" i="31" s="1"/>
  <c r="M605" i="31"/>
  <c r="M608" i="31" s="1"/>
  <c r="M612" i="31" s="1"/>
  <c r="L605" i="31"/>
  <c r="L608" i="31" s="1"/>
  <c r="L612" i="31" s="1"/>
  <c r="K605" i="31"/>
  <c r="K608" i="31" s="1"/>
  <c r="K612" i="31" s="1"/>
  <c r="J605" i="31"/>
  <c r="J608" i="31" s="1"/>
  <c r="J612" i="31" s="1"/>
  <c r="I605" i="31"/>
  <c r="I608" i="31" s="1"/>
  <c r="I612" i="31" s="1"/>
  <c r="H605" i="31"/>
  <c r="H608" i="31" s="1"/>
  <c r="H612" i="31" s="1"/>
  <c r="G605" i="31"/>
  <c r="G608" i="31" s="1"/>
  <c r="G612" i="31" s="1"/>
  <c r="F605" i="31"/>
  <c r="F608" i="31" s="1"/>
  <c r="F612" i="31" s="1"/>
  <c r="E605" i="31"/>
  <c r="E608" i="31" s="1"/>
  <c r="BC604" i="31"/>
  <c r="BC607" i="31" s="1"/>
  <c r="BC611" i="31" s="1"/>
  <c r="BB604" i="31"/>
  <c r="BB607" i="31" s="1"/>
  <c r="BB611" i="31" s="1"/>
  <c r="BA604" i="31"/>
  <c r="BA607" i="31" s="1"/>
  <c r="BA611" i="31" s="1"/>
  <c r="AZ604" i="31"/>
  <c r="AZ607" i="31" s="1"/>
  <c r="AZ611" i="31" s="1"/>
  <c r="AY604" i="31"/>
  <c r="AY607" i="31" s="1"/>
  <c r="AY611" i="31" s="1"/>
  <c r="AX604" i="31"/>
  <c r="AX607" i="31" s="1"/>
  <c r="AX611" i="31" s="1"/>
  <c r="AW604" i="31"/>
  <c r="AW607" i="31" s="1"/>
  <c r="AW611" i="31" s="1"/>
  <c r="AV604" i="31"/>
  <c r="AV607" i="31" s="1"/>
  <c r="AV611" i="31" s="1"/>
  <c r="AU604" i="31"/>
  <c r="AU607" i="31" s="1"/>
  <c r="AU611" i="31" s="1"/>
  <c r="AT604" i="31"/>
  <c r="AT607" i="31" s="1"/>
  <c r="AT611" i="31" s="1"/>
  <c r="AS604" i="31"/>
  <c r="AS607" i="31" s="1"/>
  <c r="AS611" i="31" s="1"/>
  <c r="AR604" i="31"/>
  <c r="AP604" i="31"/>
  <c r="AP607" i="31" s="1"/>
  <c r="AP611" i="31" s="1"/>
  <c r="AO604" i="31"/>
  <c r="AO607" i="31" s="1"/>
  <c r="AO611" i="31" s="1"/>
  <c r="AN604" i="31"/>
  <c r="AN607" i="31" s="1"/>
  <c r="AN611" i="31" s="1"/>
  <c r="AM604" i="31"/>
  <c r="AM607" i="31" s="1"/>
  <c r="AM611" i="31" s="1"/>
  <c r="AL604" i="31"/>
  <c r="AL607" i="31" s="1"/>
  <c r="AL611" i="31" s="1"/>
  <c r="AK604" i="31"/>
  <c r="AK607" i="31" s="1"/>
  <c r="AK611" i="31" s="1"/>
  <c r="AJ604" i="31"/>
  <c r="AJ607" i="31" s="1"/>
  <c r="AJ611" i="31" s="1"/>
  <c r="AI604" i="31"/>
  <c r="AI607" i="31" s="1"/>
  <c r="AI611" i="31" s="1"/>
  <c r="AH604" i="31"/>
  <c r="AH607" i="31" s="1"/>
  <c r="AH611" i="31" s="1"/>
  <c r="AG604" i="31"/>
  <c r="AG607" i="31" s="1"/>
  <c r="AG611" i="31" s="1"/>
  <c r="AF604" i="31"/>
  <c r="AF607" i="31" s="1"/>
  <c r="AF611" i="31" s="1"/>
  <c r="AE604" i="31"/>
  <c r="AE607" i="31" s="1"/>
  <c r="AE611" i="31" s="1"/>
  <c r="AC604" i="31"/>
  <c r="AC607" i="31" s="1"/>
  <c r="AC611" i="31" s="1"/>
  <c r="AB604" i="31"/>
  <c r="AB607" i="31" s="1"/>
  <c r="AB611" i="31" s="1"/>
  <c r="AA604" i="31"/>
  <c r="AA607" i="31" s="1"/>
  <c r="AA611" i="31" s="1"/>
  <c r="Z604" i="31"/>
  <c r="Z607" i="31" s="1"/>
  <c r="Z611" i="31" s="1"/>
  <c r="Y604" i="31"/>
  <c r="Y607" i="31" s="1"/>
  <c r="Y611" i="31" s="1"/>
  <c r="X604" i="31"/>
  <c r="X607" i="31" s="1"/>
  <c r="X611" i="31" s="1"/>
  <c r="W604" i="31"/>
  <c r="W607" i="31" s="1"/>
  <c r="W611" i="31" s="1"/>
  <c r="V604" i="31"/>
  <c r="V607" i="31" s="1"/>
  <c r="V611" i="31" s="1"/>
  <c r="U604" i="31"/>
  <c r="U607" i="31" s="1"/>
  <c r="U611" i="31" s="1"/>
  <c r="T604" i="31"/>
  <c r="T607" i="31" s="1"/>
  <c r="T611" i="31" s="1"/>
  <c r="S604" i="31"/>
  <c r="S607" i="31" s="1"/>
  <c r="S611" i="31" s="1"/>
  <c r="R604" i="31"/>
  <c r="R607" i="31" s="1"/>
  <c r="P604" i="31"/>
  <c r="P607" i="31" s="1"/>
  <c r="P611" i="31" s="1"/>
  <c r="O604" i="31"/>
  <c r="O607" i="31" s="1"/>
  <c r="O611" i="31" s="1"/>
  <c r="N604" i="31"/>
  <c r="N607" i="31" s="1"/>
  <c r="N611" i="31" s="1"/>
  <c r="M604" i="31"/>
  <c r="M607" i="31" s="1"/>
  <c r="M611" i="31" s="1"/>
  <c r="L604" i="31"/>
  <c r="L607" i="31" s="1"/>
  <c r="L611" i="31" s="1"/>
  <c r="K604" i="31"/>
  <c r="K607" i="31" s="1"/>
  <c r="K611" i="31" s="1"/>
  <c r="J604" i="31"/>
  <c r="J607" i="31" s="1"/>
  <c r="J611" i="31" s="1"/>
  <c r="I604" i="31"/>
  <c r="I607" i="31" s="1"/>
  <c r="I611" i="31" s="1"/>
  <c r="H604" i="31"/>
  <c r="H607" i="31" s="1"/>
  <c r="H611" i="31" s="1"/>
  <c r="G604" i="31"/>
  <c r="G607" i="31" s="1"/>
  <c r="G611" i="31" s="1"/>
  <c r="F604" i="31"/>
  <c r="F607" i="31" s="1"/>
  <c r="F611" i="31" s="1"/>
  <c r="E604" i="31"/>
  <c r="BE579" i="31"/>
  <c r="BC578" i="31"/>
  <c r="BC581" i="31" s="1"/>
  <c r="BC585" i="31" s="1"/>
  <c r="BB578" i="31"/>
  <c r="BA578" i="31"/>
  <c r="BA581" i="31" s="1"/>
  <c r="BA585" i="31" s="1"/>
  <c r="AZ578" i="31"/>
  <c r="AZ581" i="31" s="1"/>
  <c r="AZ585" i="31" s="1"/>
  <c r="AY578" i="31"/>
  <c r="AY581" i="31" s="1"/>
  <c r="AY585" i="31" s="1"/>
  <c r="AX578" i="31"/>
  <c r="AW578" i="31"/>
  <c r="AW581" i="31" s="1"/>
  <c r="AW585" i="31" s="1"/>
  <c r="AV578" i="31"/>
  <c r="AV581" i="31" s="1"/>
  <c r="AV585" i="31" s="1"/>
  <c r="AU578" i="31"/>
  <c r="AU581" i="31" s="1"/>
  <c r="AU585" i="31" s="1"/>
  <c r="AT578" i="31"/>
  <c r="AS578" i="31"/>
  <c r="AS581" i="31" s="1"/>
  <c r="AS585" i="31" s="1"/>
  <c r="AR578" i="31"/>
  <c r="AR581" i="31" s="1"/>
  <c r="AR585" i="31" s="1"/>
  <c r="AP578" i="31"/>
  <c r="AP581" i="31" s="1"/>
  <c r="AP585" i="31" s="1"/>
  <c r="AO578" i="31"/>
  <c r="AN578" i="31"/>
  <c r="AN581" i="31" s="1"/>
  <c r="AN585" i="31" s="1"/>
  <c r="AM578" i="31"/>
  <c r="AM581" i="31" s="1"/>
  <c r="AM585" i="31" s="1"/>
  <c r="AL578" i="31"/>
  <c r="AL581" i="31" s="1"/>
  <c r="AL585" i="31" s="1"/>
  <c r="AK578" i="31"/>
  <c r="AJ578" i="31"/>
  <c r="AJ581" i="31" s="1"/>
  <c r="AJ585" i="31" s="1"/>
  <c r="AI578" i="31"/>
  <c r="AI581" i="31" s="1"/>
  <c r="AI585" i="31" s="1"/>
  <c r="AH578" i="31"/>
  <c r="AH581" i="31" s="1"/>
  <c r="AH585" i="31" s="1"/>
  <c r="AG578" i="31"/>
  <c r="AF578" i="31"/>
  <c r="AF581" i="31" s="1"/>
  <c r="AF585" i="31" s="1"/>
  <c r="AE578" i="31"/>
  <c r="AC578" i="31"/>
  <c r="AC581" i="31" s="1"/>
  <c r="AC585" i="31" s="1"/>
  <c r="AB578" i="31"/>
  <c r="AA578" i="31"/>
  <c r="AA581" i="31" s="1"/>
  <c r="AA585" i="31" s="1"/>
  <c r="Z578" i="31"/>
  <c r="Z581" i="31" s="1"/>
  <c r="Z585" i="31" s="1"/>
  <c r="Y578" i="31"/>
  <c r="Y581" i="31" s="1"/>
  <c r="Y585" i="31" s="1"/>
  <c r="X578" i="31"/>
  <c r="W578" i="31"/>
  <c r="W581" i="31" s="1"/>
  <c r="W585" i="31" s="1"/>
  <c r="V578" i="31"/>
  <c r="V581" i="31" s="1"/>
  <c r="V585" i="31" s="1"/>
  <c r="U578" i="31"/>
  <c r="U581" i="31" s="1"/>
  <c r="U585" i="31" s="1"/>
  <c r="T578" i="31"/>
  <c r="S578" i="31"/>
  <c r="S581" i="31" s="1"/>
  <c r="S585" i="31" s="1"/>
  <c r="R578" i="31"/>
  <c r="P578" i="31"/>
  <c r="P581" i="31" s="1"/>
  <c r="P585" i="31" s="1"/>
  <c r="O578" i="31"/>
  <c r="N578" i="31"/>
  <c r="N581" i="31" s="1"/>
  <c r="N585" i="31" s="1"/>
  <c r="M578" i="31"/>
  <c r="M581" i="31" s="1"/>
  <c r="M585" i="31" s="1"/>
  <c r="L578" i="31"/>
  <c r="L581" i="31" s="1"/>
  <c r="L585" i="31" s="1"/>
  <c r="K578" i="31"/>
  <c r="J578" i="31"/>
  <c r="J581" i="31" s="1"/>
  <c r="J585" i="31" s="1"/>
  <c r="I578" i="31"/>
  <c r="I581" i="31" s="1"/>
  <c r="I585" i="31" s="1"/>
  <c r="H578" i="31"/>
  <c r="H581" i="31" s="1"/>
  <c r="H585" i="31" s="1"/>
  <c r="G578" i="31"/>
  <c r="F578" i="31"/>
  <c r="F581" i="31" s="1"/>
  <c r="F585" i="31" s="1"/>
  <c r="E578" i="31"/>
  <c r="E581" i="31" s="1"/>
  <c r="E585" i="31" s="1"/>
  <c r="BC577" i="31"/>
  <c r="BC580" i="31" s="1"/>
  <c r="BC584" i="31" s="1"/>
  <c r="BB577" i="31"/>
  <c r="Y577" i="31"/>
  <c r="Y580" i="31" s="1"/>
  <c r="Y584" i="31" s="1"/>
  <c r="X577" i="31"/>
  <c r="X580" i="31" s="1"/>
  <c r="X584" i="31" s="1"/>
  <c r="W577" i="31"/>
  <c r="W580" i="31" s="1"/>
  <c r="W584" i="31" s="1"/>
  <c r="V577" i="31"/>
  <c r="U577" i="31"/>
  <c r="U580" i="31" s="1"/>
  <c r="U584" i="31" s="1"/>
  <c r="T577" i="31"/>
  <c r="T580" i="31" s="1"/>
  <c r="T584" i="31" s="1"/>
  <c r="S577" i="31"/>
  <c r="S580" i="31" s="1"/>
  <c r="S584" i="31" s="1"/>
  <c r="R577" i="31"/>
  <c r="P577" i="31"/>
  <c r="P580" i="31" s="1"/>
  <c r="P584" i="31" s="1"/>
  <c r="O577" i="31"/>
  <c r="O580" i="31" s="1"/>
  <c r="O584" i="31" s="1"/>
  <c r="N577" i="31"/>
  <c r="N580" i="31" s="1"/>
  <c r="N584" i="31" s="1"/>
  <c r="M577" i="31"/>
  <c r="L577" i="31"/>
  <c r="L580" i="31" s="1"/>
  <c r="L584" i="31" s="1"/>
  <c r="K577" i="31"/>
  <c r="K580" i="31" s="1"/>
  <c r="K584" i="31" s="1"/>
  <c r="J577" i="31"/>
  <c r="J580" i="31" s="1"/>
  <c r="J584" i="31" s="1"/>
  <c r="I577" i="31"/>
  <c r="H577" i="31"/>
  <c r="H580" i="31" s="1"/>
  <c r="H584" i="31" s="1"/>
  <c r="G577" i="31"/>
  <c r="G580" i="31" s="1"/>
  <c r="G584" i="31" s="1"/>
  <c r="F577" i="31"/>
  <c r="F580" i="31" s="1"/>
  <c r="F584" i="31" s="1"/>
  <c r="E577" i="31"/>
  <c r="BD554" i="31"/>
  <c r="AQ554" i="31"/>
  <c r="AD554" i="31"/>
  <c r="Q554" i="31"/>
  <c r="BD553" i="31"/>
  <c r="AQ553" i="31"/>
  <c r="AD553" i="31"/>
  <c r="Q553" i="31"/>
  <c r="BE550" i="31"/>
  <c r="BC549" i="31"/>
  <c r="BC552" i="31" s="1"/>
  <c r="BC556" i="31" s="1"/>
  <c r="BB549" i="31"/>
  <c r="BB552" i="31" s="1"/>
  <c r="BB556" i="31" s="1"/>
  <c r="BA549" i="31"/>
  <c r="BA552" i="31" s="1"/>
  <c r="BA556" i="31" s="1"/>
  <c r="AZ549" i="31"/>
  <c r="AZ552" i="31" s="1"/>
  <c r="AZ556" i="31" s="1"/>
  <c r="AY549" i="31"/>
  <c r="AY552" i="31" s="1"/>
  <c r="AY556" i="31" s="1"/>
  <c r="AX549" i="31"/>
  <c r="AX552" i="31" s="1"/>
  <c r="AX556" i="31" s="1"/>
  <c r="AW549" i="31"/>
  <c r="AW552" i="31" s="1"/>
  <c r="AW556" i="31" s="1"/>
  <c r="AV549" i="31"/>
  <c r="AV552" i="31" s="1"/>
  <c r="AV556" i="31" s="1"/>
  <c r="AU549" i="31"/>
  <c r="AU552" i="31" s="1"/>
  <c r="AU556" i="31" s="1"/>
  <c r="AT549" i="31"/>
  <c r="AT552" i="31" s="1"/>
  <c r="AT556" i="31" s="1"/>
  <c r="AS549" i="31"/>
  <c r="AS552" i="31" s="1"/>
  <c r="AS556" i="31" s="1"/>
  <c r="AR549" i="31"/>
  <c r="AR552" i="31" s="1"/>
  <c r="AR556" i="31" s="1"/>
  <c r="AP549" i="31"/>
  <c r="AP552" i="31" s="1"/>
  <c r="AP556" i="31" s="1"/>
  <c r="AO549" i="31"/>
  <c r="AO552" i="31" s="1"/>
  <c r="AO556" i="31" s="1"/>
  <c r="AN549" i="31"/>
  <c r="AN552" i="31" s="1"/>
  <c r="AN556" i="31" s="1"/>
  <c r="AM549" i="31"/>
  <c r="AM552" i="31" s="1"/>
  <c r="AM556" i="31" s="1"/>
  <c r="AL549" i="31"/>
  <c r="AL552" i="31" s="1"/>
  <c r="AL556" i="31" s="1"/>
  <c r="AK549" i="31"/>
  <c r="AK552" i="31" s="1"/>
  <c r="AK556" i="31" s="1"/>
  <c r="AJ549" i="31"/>
  <c r="AJ552" i="31" s="1"/>
  <c r="AJ556" i="31" s="1"/>
  <c r="AI549" i="31"/>
  <c r="AI552" i="31" s="1"/>
  <c r="AI556" i="31" s="1"/>
  <c r="AH549" i="31"/>
  <c r="AH552" i="31" s="1"/>
  <c r="AH556" i="31" s="1"/>
  <c r="AG549" i="31"/>
  <c r="AG552" i="31" s="1"/>
  <c r="AG556" i="31" s="1"/>
  <c r="AF549" i="31"/>
  <c r="AF552" i="31" s="1"/>
  <c r="AF556" i="31" s="1"/>
  <c r="AE549" i="31"/>
  <c r="AC549" i="31"/>
  <c r="AC552" i="31" s="1"/>
  <c r="AC556" i="31" s="1"/>
  <c r="AB549" i="31"/>
  <c r="AB552" i="31" s="1"/>
  <c r="AB556" i="31" s="1"/>
  <c r="AA549" i="31"/>
  <c r="AA552" i="31" s="1"/>
  <c r="AA556" i="31" s="1"/>
  <c r="Z549" i="31"/>
  <c r="Z552" i="31" s="1"/>
  <c r="Z556" i="31" s="1"/>
  <c r="Y549" i="31"/>
  <c r="Y552" i="31" s="1"/>
  <c r="Y556" i="31" s="1"/>
  <c r="X549" i="31"/>
  <c r="X552" i="31" s="1"/>
  <c r="X556" i="31" s="1"/>
  <c r="W549" i="31"/>
  <c r="W552" i="31" s="1"/>
  <c r="W556" i="31" s="1"/>
  <c r="V549" i="31"/>
  <c r="V552" i="31" s="1"/>
  <c r="V556" i="31" s="1"/>
  <c r="U549" i="31"/>
  <c r="U552" i="31" s="1"/>
  <c r="U556" i="31" s="1"/>
  <c r="T549" i="31"/>
  <c r="T552" i="31" s="1"/>
  <c r="T556" i="31" s="1"/>
  <c r="S549" i="31"/>
  <c r="S552" i="31" s="1"/>
  <c r="S556" i="31" s="1"/>
  <c r="R549" i="31"/>
  <c r="P549" i="31"/>
  <c r="P552" i="31" s="1"/>
  <c r="P556" i="31" s="1"/>
  <c r="O549" i="31"/>
  <c r="O552" i="31" s="1"/>
  <c r="O556" i="31" s="1"/>
  <c r="N549" i="31"/>
  <c r="N552" i="31" s="1"/>
  <c r="N556" i="31" s="1"/>
  <c r="M549" i="31"/>
  <c r="M552" i="31" s="1"/>
  <c r="M556" i="31" s="1"/>
  <c r="L549" i="31"/>
  <c r="L552" i="31" s="1"/>
  <c r="L556" i="31" s="1"/>
  <c r="K549" i="31"/>
  <c r="K552" i="31" s="1"/>
  <c r="K556" i="31" s="1"/>
  <c r="J549" i="31"/>
  <c r="J552" i="31" s="1"/>
  <c r="J556" i="31" s="1"/>
  <c r="I549" i="31"/>
  <c r="I552" i="31" s="1"/>
  <c r="I556" i="31" s="1"/>
  <c r="H549" i="31"/>
  <c r="H552" i="31" s="1"/>
  <c r="H556" i="31" s="1"/>
  <c r="G549" i="31"/>
  <c r="G552" i="31" s="1"/>
  <c r="G556" i="31" s="1"/>
  <c r="F549" i="31"/>
  <c r="F552" i="31" s="1"/>
  <c r="F556" i="31" s="1"/>
  <c r="E549" i="31"/>
  <c r="BC548" i="31"/>
  <c r="BC551" i="31" s="1"/>
  <c r="BC555" i="31" s="1"/>
  <c r="BB548" i="31"/>
  <c r="BB551" i="31" s="1"/>
  <c r="BB555" i="31" s="1"/>
  <c r="BA548" i="31"/>
  <c r="BA551" i="31" s="1"/>
  <c r="BA555" i="31" s="1"/>
  <c r="AZ548" i="31"/>
  <c r="AZ551" i="31" s="1"/>
  <c r="AZ555" i="31" s="1"/>
  <c r="AY548" i="31"/>
  <c r="AY551" i="31" s="1"/>
  <c r="AY555" i="31" s="1"/>
  <c r="AX548" i="31"/>
  <c r="AX551" i="31" s="1"/>
  <c r="AX555" i="31" s="1"/>
  <c r="AW548" i="31"/>
  <c r="AW551" i="31" s="1"/>
  <c r="AW555" i="31" s="1"/>
  <c r="AV548" i="31"/>
  <c r="AV551" i="31" s="1"/>
  <c r="AV555" i="31" s="1"/>
  <c r="AU548" i="31"/>
  <c r="AU551" i="31" s="1"/>
  <c r="AU555" i="31" s="1"/>
  <c r="AT548" i="31"/>
  <c r="AT551" i="31" s="1"/>
  <c r="AT555" i="31" s="1"/>
  <c r="AS548" i="31"/>
  <c r="AS551" i="31" s="1"/>
  <c r="AS555" i="31" s="1"/>
  <c r="AR548" i="31"/>
  <c r="AP548" i="31"/>
  <c r="AP551" i="31" s="1"/>
  <c r="AP555" i="31" s="1"/>
  <c r="AO548" i="31"/>
  <c r="AO551" i="31" s="1"/>
  <c r="AO555" i="31" s="1"/>
  <c r="AN548" i="31"/>
  <c r="AN551" i="31" s="1"/>
  <c r="AN555" i="31" s="1"/>
  <c r="AM548" i="31"/>
  <c r="AM551" i="31" s="1"/>
  <c r="AM555" i="31" s="1"/>
  <c r="AL548" i="31"/>
  <c r="AL551" i="31" s="1"/>
  <c r="AL555" i="31" s="1"/>
  <c r="AK548" i="31"/>
  <c r="AK551" i="31" s="1"/>
  <c r="AK555" i="31" s="1"/>
  <c r="AJ548" i="31"/>
  <c r="AJ551" i="31" s="1"/>
  <c r="AJ555" i="31" s="1"/>
  <c r="AI548" i="31"/>
  <c r="AI551" i="31" s="1"/>
  <c r="AI555" i="31" s="1"/>
  <c r="AH548" i="31"/>
  <c r="AH551" i="31" s="1"/>
  <c r="AH555" i="31" s="1"/>
  <c r="AG548" i="31"/>
  <c r="AG551" i="31" s="1"/>
  <c r="AG555" i="31" s="1"/>
  <c r="AF548" i="31"/>
  <c r="AF551" i="31" s="1"/>
  <c r="AF555" i="31" s="1"/>
  <c r="AE548" i="31"/>
  <c r="AC548" i="31"/>
  <c r="AC551" i="31" s="1"/>
  <c r="AC555" i="31" s="1"/>
  <c r="AB548" i="31"/>
  <c r="AB551" i="31" s="1"/>
  <c r="AB555" i="31" s="1"/>
  <c r="AA548" i="31"/>
  <c r="AA551" i="31" s="1"/>
  <c r="AA555" i="31" s="1"/>
  <c r="Z548" i="31"/>
  <c r="Z551" i="31" s="1"/>
  <c r="Z555" i="31" s="1"/>
  <c r="Y548" i="31"/>
  <c r="Y551" i="31" s="1"/>
  <c r="Y555" i="31" s="1"/>
  <c r="X548" i="31"/>
  <c r="X551" i="31" s="1"/>
  <c r="X555" i="31" s="1"/>
  <c r="W548" i="31"/>
  <c r="W551" i="31" s="1"/>
  <c r="W555" i="31" s="1"/>
  <c r="V548" i="31"/>
  <c r="V551" i="31" s="1"/>
  <c r="V555" i="31" s="1"/>
  <c r="U548" i="31"/>
  <c r="U551" i="31" s="1"/>
  <c r="U555" i="31" s="1"/>
  <c r="T548" i="31"/>
  <c r="T551" i="31" s="1"/>
  <c r="T555" i="31" s="1"/>
  <c r="S548" i="31"/>
  <c r="S551" i="31" s="1"/>
  <c r="S555" i="31" s="1"/>
  <c r="R548" i="31"/>
  <c r="R551" i="31" s="1"/>
  <c r="R555" i="31" s="1"/>
  <c r="P548" i="31"/>
  <c r="P551" i="31" s="1"/>
  <c r="P555" i="31" s="1"/>
  <c r="O548" i="31"/>
  <c r="O551" i="31" s="1"/>
  <c r="O555" i="31" s="1"/>
  <c r="N548" i="31"/>
  <c r="N551" i="31" s="1"/>
  <c r="N555" i="31" s="1"/>
  <c r="M548" i="31"/>
  <c r="M551" i="31" s="1"/>
  <c r="M555" i="31" s="1"/>
  <c r="L548" i="31"/>
  <c r="L551" i="31" s="1"/>
  <c r="L555" i="31" s="1"/>
  <c r="K548" i="31"/>
  <c r="K551" i="31" s="1"/>
  <c r="K555" i="31" s="1"/>
  <c r="J548" i="31"/>
  <c r="J551" i="31" s="1"/>
  <c r="J555" i="31" s="1"/>
  <c r="I548" i="31"/>
  <c r="I551" i="31" s="1"/>
  <c r="I555" i="31" s="1"/>
  <c r="H548" i="31"/>
  <c r="H551" i="31" s="1"/>
  <c r="H555" i="31" s="1"/>
  <c r="G548" i="31"/>
  <c r="G551" i="31" s="1"/>
  <c r="G555" i="31" s="1"/>
  <c r="F548" i="31"/>
  <c r="F551" i="31" s="1"/>
  <c r="F555" i="31" s="1"/>
  <c r="E548" i="31"/>
  <c r="BE523" i="31"/>
  <c r="BC522" i="31"/>
  <c r="BC525" i="31" s="1"/>
  <c r="BC529" i="31" s="1"/>
  <c r="BB522" i="31"/>
  <c r="BB525" i="31" s="1"/>
  <c r="BB529" i="31" s="1"/>
  <c r="BA522" i="31"/>
  <c r="AZ522" i="31"/>
  <c r="AZ525" i="31" s="1"/>
  <c r="AZ529" i="31" s="1"/>
  <c r="AY522" i="31"/>
  <c r="AY525" i="31" s="1"/>
  <c r="AY529" i="31" s="1"/>
  <c r="AX522" i="31"/>
  <c r="AX525" i="31" s="1"/>
  <c r="AX529" i="31" s="1"/>
  <c r="AW522" i="31"/>
  <c r="AV522" i="31"/>
  <c r="AV525" i="31" s="1"/>
  <c r="AV529" i="31" s="1"/>
  <c r="AU522" i="31"/>
  <c r="AU525" i="31" s="1"/>
  <c r="AU529" i="31" s="1"/>
  <c r="AT522" i="31"/>
  <c r="AT525" i="31" s="1"/>
  <c r="AT529" i="31" s="1"/>
  <c r="AS522" i="31"/>
  <c r="AR522" i="31"/>
  <c r="AP522" i="31"/>
  <c r="AP525" i="31" s="1"/>
  <c r="AP529" i="31" s="1"/>
  <c r="AO522" i="31"/>
  <c r="AN522" i="31"/>
  <c r="AN525" i="31" s="1"/>
  <c r="AN529" i="31" s="1"/>
  <c r="AM522" i="31"/>
  <c r="AM525" i="31" s="1"/>
  <c r="AM529" i="31" s="1"/>
  <c r="AL522" i="31"/>
  <c r="AL525" i="31" s="1"/>
  <c r="AL529" i="31" s="1"/>
  <c r="AK522" i="31"/>
  <c r="AJ522" i="31"/>
  <c r="AJ525" i="31" s="1"/>
  <c r="AJ529" i="31" s="1"/>
  <c r="AI522" i="31"/>
  <c r="AI525" i="31" s="1"/>
  <c r="AI529" i="31" s="1"/>
  <c r="AH522" i="31"/>
  <c r="AH525" i="31" s="1"/>
  <c r="AH529" i="31" s="1"/>
  <c r="AG522" i="31"/>
  <c r="AF522" i="31"/>
  <c r="AF525" i="31" s="1"/>
  <c r="AF529" i="31" s="1"/>
  <c r="AE522" i="31"/>
  <c r="AE525" i="31" s="1"/>
  <c r="AC522" i="31"/>
  <c r="AB522" i="31"/>
  <c r="AB525" i="31" s="1"/>
  <c r="AB529" i="31" s="1"/>
  <c r="AA522" i="31"/>
  <c r="AA525" i="31" s="1"/>
  <c r="AA529" i="31" s="1"/>
  <c r="Z522" i="31"/>
  <c r="Z525" i="31" s="1"/>
  <c r="Z529" i="31" s="1"/>
  <c r="Y522" i="31"/>
  <c r="X522" i="31"/>
  <c r="X525" i="31" s="1"/>
  <c r="X529" i="31" s="1"/>
  <c r="W522" i="31"/>
  <c r="W525" i="31" s="1"/>
  <c r="W529" i="31" s="1"/>
  <c r="V522" i="31"/>
  <c r="V525" i="31" s="1"/>
  <c r="V529" i="31" s="1"/>
  <c r="U522" i="31"/>
  <c r="T522" i="31"/>
  <c r="T525" i="31" s="1"/>
  <c r="T529" i="31" s="1"/>
  <c r="S522" i="31"/>
  <c r="S525" i="31" s="1"/>
  <c r="S529" i="31" s="1"/>
  <c r="R522" i="31"/>
  <c r="P522" i="31"/>
  <c r="P525" i="31" s="1"/>
  <c r="P529" i="31" s="1"/>
  <c r="O522" i="31"/>
  <c r="O525" i="31" s="1"/>
  <c r="O529" i="31" s="1"/>
  <c r="N522" i="31"/>
  <c r="N525" i="31" s="1"/>
  <c r="N529" i="31" s="1"/>
  <c r="M522" i="31"/>
  <c r="M525" i="31" s="1"/>
  <c r="M529" i="31" s="1"/>
  <c r="L522" i="31"/>
  <c r="L525" i="31" s="1"/>
  <c r="L529" i="31" s="1"/>
  <c r="K522" i="31"/>
  <c r="K525" i="31" s="1"/>
  <c r="K529" i="31" s="1"/>
  <c r="J522" i="31"/>
  <c r="J525" i="31" s="1"/>
  <c r="J529" i="31" s="1"/>
  <c r="I522" i="31"/>
  <c r="I525" i="31" s="1"/>
  <c r="I529" i="31" s="1"/>
  <c r="H522" i="31"/>
  <c r="H525" i="31" s="1"/>
  <c r="H529" i="31" s="1"/>
  <c r="G522" i="31"/>
  <c r="G525" i="31" s="1"/>
  <c r="G529" i="31" s="1"/>
  <c r="F522" i="31"/>
  <c r="F525" i="31" s="1"/>
  <c r="F529" i="31" s="1"/>
  <c r="E522" i="31"/>
  <c r="E525" i="31" s="1"/>
  <c r="BC521" i="31"/>
  <c r="BC524" i="31" s="1"/>
  <c r="BC528" i="31" s="1"/>
  <c r="BB521" i="31"/>
  <c r="BB524" i="31" s="1"/>
  <c r="BB528" i="31" s="1"/>
  <c r="BA521" i="31"/>
  <c r="AZ521" i="31"/>
  <c r="AZ524" i="31" s="1"/>
  <c r="AZ528" i="31" s="1"/>
  <c r="AY521" i="31"/>
  <c r="AY524" i="31" s="1"/>
  <c r="AY528" i="31" s="1"/>
  <c r="AX521" i="31"/>
  <c r="AX524" i="31" s="1"/>
  <c r="AX528" i="31" s="1"/>
  <c r="AW521" i="31"/>
  <c r="AV521" i="31"/>
  <c r="AV524" i="31" s="1"/>
  <c r="AV528" i="31" s="1"/>
  <c r="AU521" i="31"/>
  <c r="AU524" i="31" s="1"/>
  <c r="AU528" i="31" s="1"/>
  <c r="AT521" i="31"/>
  <c r="AT524" i="31" s="1"/>
  <c r="AT528" i="31" s="1"/>
  <c r="AS521" i="31"/>
  <c r="AR521" i="31"/>
  <c r="AP521" i="31"/>
  <c r="AP524" i="31" s="1"/>
  <c r="AP528" i="31" s="1"/>
  <c r="AO521" i="31"/>
  <c r="AN521" i="31"/>
  <c r="AN524" i="31" s="1"/>
  <c r="AN528" i="31" s="1"/>
  <c r="AM521" i="31"/>
  <c r="AM524" i="31" s="1"/>
  <c r="AM528" i="31" s="1"/>
  <c r="AL521" i="31"/>
  <c r="AL524" i="31" s="1"/>
  <c r="AL528" i="31" s="1"/>
  <c r="AK521" i="31"/>
  <c r="AJ521" i="31"/>
  <c r="AJ524" i="31" s="1"/>
  <c r="AJ528" i="31" s="1"/>
  <c r="AI521" i="31"/>
  <c r="AI524" i="31" s="1"/>
  <c r="AI528" i="31" s="1"/>
  <c r="AH521" i="31"/>
  <c r="AH524" i="31" s="1"/>
  <c r="AH528" i="31" s="1"/>
  <c r="AG521" i="31"/>
  <c r="AF521" i="31"/>
  <c r="AF524" i="31" s="1"/>
  <c r="AF528" i="31" s="1"/>
  <c r="AE521" i="31"/>
  <c r="AC521" i="31"/>
  <c r="AB521" i="31"/>
  <c r="AB524" i="31" s="1"/>
  <c r="AB528" i="31" s="1"/>
  <c r="AA521" i="31"/>
  <c r="AA524" i="31" s="1"/>
  <c r="AA528" i="31" s="1"/>
  <c r="Z521" i="31"/>
  <c r="Z524" i="31" s="1"/>
  <c r="Z528" i="31" s="1"/>
  <c r="Y521" i="31"/>
  <c r="X521" i="31"/>
  <c r="X524" i="31" s="1"/>
  <c r="X528" i="31" s="1"/>
  <c r="W521" i="31"/>
  <c r="W524" i="31" s="1"/>
  <c r="W528" i="31" s="1"/>
  <c r="V521" i="31"/>
  <c r="V524" i="31" s="1"/>
  <c r="V528" i="31" s="1"/>
  <c r="U521" i="31"/>
  <c r="T521" i="31"/>
  <c r="T524" i="31" s="1"/>
  <c r="T528" i="31" s="1"/>
  <c r="S521" i="31"/>
  <c r="S524" i="31" s="1"/>
  <c r="S528" i="31" s="1"/>
  <c r="R521" i="31"/>
  <c r="R524" i="31" s="1"/>
  <c r="P521" i="31"/>
  <c r="P524" i="31" s="1"/>
  <c r="P528" i="31" s="1"/>
  <c r="O521" i="31"/>
  <c r="O524" i="31" s="1"/>
  <c r="O528" i="31" s="1"/>
  <c r="N521" i="31"/>
  <c r="N524" i="31" s="1"/>
  <c r="N528" i="31" s="1"/>
  <c r="M521" i="31"/>
  <c r="M524" i="31" s="1"/>
  <c r="M528" i="31" s="1"/>
  <c r="L521" i="31"/>
  <c r="L524" i="31" s="1"/>
  <c r="L528" i="31" s="1"/>
  <c r="K521" i="31"/>
  <c r="K524" i="31" s="1"/>
  <c r="K528" i="31" s="1"/>
  <c r="J521" i="31"/>
  <c r="J524" i="31" s="1"/>
  <c r="J528" i="31" s="1"/>
  <c r="I521" i="31"/>
  <c r="I524" i="31" s="1"/>
  <c r="I528" i="31" s="1"/>
  <c r="H521" i="31"/>
  <c r="H524" i="31" s="1"/>
  <c r="H528" i="31" s="1"/>
  <c r="G521" i="31"/>
  <c r="G524" i="31" s="1"/>
  <c r="G528" i="31" s="1"/>
  <c r="F521" i="31"/>
  <c r="F524" i="31" s="1"/>
  <c r="F528" i="31" s="1"/>
  <c r="E521" i="31"/>
  <c r="BD500" i="31"/>
  <c r="AQ500" i="31"/>
  <c r="AD500" i="31"/>
  <c r="Q500" i="31"/>
  <c r="BD499" i="31"/>
  <c r="AQ499" i="31"/>
  <c r="AD499" i="31"/>
  <c r="Q499" i="31"/>
  <c r="BE496" i="31"/>
  <c r="BC495" i="31"/>
  <c r="BC498" i="31" s="1"/>
  <c r="BC502" i="31" s="1"/>
  <c r="BB495" i="31"/>
  <c r="BB498" i="31" s="1"/>
  <c r="BB502" i="31" s="1"/>
  <c r="BA495" i="31"/>
  <c r="BA498" i="31" s="1"/>
  <c r="BA502" i="31" s="1"/>
  <c r="AZ495" i="31"/>
  <c r="AZ498" i="31" s="1"/>
  <c r="AZ502" i="31" s="1"/>
  <c r="AY495" i="31"/>
  <c r="AY498" i="31" s="1"/>
  <c r="AY502" i="31" s="1"/>
  <c r="AX495" i="31"/>
  <c r="AX498" i="31" s="1"/>
  <c r="AX502" i="31" s="1"/>
  <c r="AW495" i="31"/>
  <c r="AW498" i="31" s="1"/>
  <c r="AW502" i="31" s="1"/>
  <c r="AV495" i="31"/>
  <c r="AV498" i="31" s="1"/>
  <c r="AV502" i="31" s="1"/>
  <c r="AU495" i="31"/>
  <c r="AU498" i="31" s="1"/>
  <c r="AU502" i="31" s="1"/>
  <c r="AT495" i="31"/>
  <c r="AT498" i="31" s="1"/>
  <c r="AT502" i="31" s="1"/>
  <c r="AS495" i="31"/>
  <c r="AS498" i="31" s="1"/>
  <c r="AS502" i="31" s="1"/>
  <c r="AR495" i="31"/>
  <c r="AR498" i="31" s="1"/>
  <c r="AR502" i="31" s="1"/>
  <c r="AP495" i="31"/>
  <c r="AP498" i="31" s="1"/>
  <c r="AP502" i="31" s="1"/>
  <c r="AO495" i="31"/>
  <c r="AO498" i="31" s="1"/>
  <c r="AO502" i="31" s="1"/>
  <c r="AN495" i="31"/>
  <c r="AN498" i="31" s="1"/>
  <c r="AN502" i="31" s="1"/>
  <c r="AM495" i="31"/>
  <c r="AM498" i="31" s="1"/>
  <c r="AM502" i="31" s="1"/>
  <c r="AL495" i="31"/>
  <c r="AL498" i="31" s="1"/>
  <c r="AL502" i="31" s="1"/>
  <c r="AK495" i="31"/>
  <c r="AK498" i="31" s="1"/>
  <c r="AK502" i="31" s="1"/>
  <c r="AJ495" i="31"/>
  <c r="AJ498" i="31" s="1"/>
  <c r="AJ502" i="31" s="1"/>
  <c r="AI495" i="31"/>
  <c r="AI498" i="31" s="1"/>
  <c r="AI502" i="31" s="1"/>
  <c r="AH495" i="31"/>
  <c r="AH498" i="31" s="1"/>
  <c r="AH502" i="31" s="1"/>
  <c r="AG495" i="31"/>
  <c r="AG498" i="31" s="1"/>
  <c r="AG502" i="31" s="1"/>
  <c r="AF495" i="31"/>
  <c r="AF498" i="31" s="1"/>
  <c r="AF502" i="31" s="1"/>
  <c r="AE495" i="31"/>
  <c r="AC495" i="31"/>
  <c r="AC498" i="31" s="1"/>
  <c r="AC502" i="31" s="1"/>
  <c r="AB495" i="31"/>
  <c r="AB498" i="31" s="1"/>
  <c r="AB502" i="31" s="1"/>
  <c r="AA495" i="31"/>
  <c r="AA498" i="31" s="1"/>
  <c r="AA502" i="31" s="1"/>
  <c r="Z495" i="31"/>
  <c r="Z498" i="31" s="1"/>
  <c r="Z502" i="31" s="1"/>
  <c r="Y495" i="31"/>
  <c r="Y498" i="31" s="1"/>
  <c r="Y502" i="31" s="1"/>
  <c r="X495" i="31"/>
  <c r="X498" i="31" s="1"/>
  <c r="X502" i="31" s="1"/>
  <c r="W495" i="31"/>
  <c r="W498" i="31" s="1"/>
  <c r="W502" i="31" s="1"/>
  <c r="V495" i="31"/>
  <c r="V498" i="31" s="1"/>
  <c r="V502" i="31" s="1"/>
  <c r="U495" i="31"/>
  <c r="U498" i="31" s="1"/>
  <c r="U502" i="31" s="1"/>
  <c r="T495" i="31"/>
  <c r="T498" i="31" s="1"/>
  <c r="T502" i="31" s="1"/>
  <c r="S495" i="31"/>
  <c r="S498" i="31" s="1"/>
  <c r="S502" i="31" s="1"/>
  <c r="R495" i="31"/>
  <c r="P495" i="31"/>
  <c r="P498" i="31" s="1"/>
  <c r="P502" i="31" s="1"/>
  <c r="O495" i="31"/>
  <c r="O498" i="31" s="1"/>
  <c r="O502" i="31" s="1"/>
  <c r="N495" i="31"/>
  <c r="N498" i="31" s="1"/>
  <c r="N502" i="31" s="1"/>
  <c r="M495" i="31"/>
  <c r="M498" i="31" s="1"/>
  <c r="M502" i="31" s="1"/>
  <c r="L495" i="31"/>
  <c r="L498" i="31" s="1"/>
  <c r="L502" i="31" s="1"/>
  <c r="K495" i="31"/>
  <c r="K498" i="31" s="1"/>
  <c r="K502" i="31" s="1"/>
  <c r="J495" i="31"/>
  <c r="J498" i="31" s="1"/>
  <c r="J502" i="31" s="1"/>
  <c r="I495" i="31"/>
  <c r="I498" i="31" s="1"/>
  <c r="I502" i="31" s="1"/>
  <c r="H495" i="31"/>
  <c r="H498" i="31" s="1"/>
  <c r="H502" i="31" s="1"/>
  <c r="G495" i="31"/>
  <c r="G498" i="31" s="1"/>
  <c r="G502" i="31" s="1"/>
  <c r="F495" i="31"/>
  <c r="F498" i="31" s="1"/>
  <c r="F502" i="31" s="1"/>
  <c r="E495" i="31"/>
  <c r="E498" i="31" s="1"/>
  <c r="E502" i="31" s="1"/>
  <c r="BC494" i="31"/>
  <c r="BC497" i="31" s="1"/>
  <c r="BC501" i="31" s="1"/>
  <c r="BB494" i="31"/>
  <c r="BB497" i="31" s="1"/>
  <c r="BB501" i="31" s="1"/>
  <c r="BA494" i="31"/>
  <c r="BA497" i="31" s="1"/>
  <c r="BA501" i="31" s="1"/>
  <c r="AZ494" i="31"/>
  <c r="AZ497" i="31" s="1"/>
  <c r="AZ501" i="31" s="1"/>
  <c r="AY494" i="31"/>
  <c r="AY497" i="31" s="1"/>
  <c r="AY501" i="31" s="1"/>
  <c r="AX494" i="31"/>
  <c r="AX497" i="31" s="1"/>
  <c r="AX501" i="31" s="1"/>
  <c r="AW494" i="31"/>
  <c r="AW497" i="31" s="1"/>
  <c r="AW501" i="31" s="1"/>
  <c r="AV494" i="31"/>
  <c r="AV497" i="31" s="1"/>
  <c r="AV501" i="31" s="1"/>
  <c r="AU494" i="31"/>
  <c r="AU497" i="31" s="1"/>
  <c r="AU501" i="31" s="1"/>
  <c r="AT494" i="31"/>
  <c r="AT497" i="31" s="1"/>
  <c r="AT501" i="31" s="1"/>
  <c r="AS494" i="31"/>
  <c r="AS497" i="31" s="1"/>
  <c r="AS501" i="31" s="1"/>
  <c r="AR494" i="31"/>
  <c r="AP494" i="31"/>
  <c r="AP497" i="31" s="1"/>
  <c r="AP501" i="31" s="1"/>
  <c r="AO494" i="31"/>
  <c r="AO497" i="31" s="1"/>
  <c r="AO501" i="31" s="1"/>
  <c r="AN494" i="31"/>
  <c r="AN497" i="31" s="1"/>
  <c r="AN501" i="31" s="1"/>
  <c r="AM494" i="31"/>
  <c r="AM497" i="31" s="1"/>
  <c r="AM501" i="31" s="1"/>
  <c r="AL494" i="31"/>
  <c r="AL497" i="31" s="1"/>
  <c r="AL501" i="31" s="1"/>
  <c r="AK494" i="31"/>
  <c r="AK497" i="31" s="1"/>
  <c r="AK501" i="31" s="1"/>
  <c r="AJ494" i="31"/>
  <c r="AJ497" i="31" s="1"/>
  <c r="AJ501" i="31" s="1"/>
  <c r="AI494" i="31"/>
  <c r="AI497" i="31" s="1"/>
  <c r="AI501" i="31" s="1"/>
  <c r="AH494" i="31"/>
  <c r="AH497" i="31" s="1"/>
  <c r="AH501" i="31" s="1"/>
  <c r="AG494" i="31"/>
  <c r="AG497" i="31" s="1"/>
  <c r="AG501" i="31" s="1"/>
  <c r="AF494" i="31"/>
  <c r="AF497" i="31" s="1"/>
  <c r="AF501" i="31" s="1"/>
  <c r="AE494" i="31"/>
  <c r="AC494" i="31"/>
  <c r="AC497" i="31" s="1"/>
  <c r="AC501" i="31" s="1"/>
  <c r="AB494" i="31"/>
  <c r="AB497" i="31" s="1"/>
  <c r="AB501" i="31" s="1"/>
  <c r="AA494" i="31"/>
  <c r="AA497" i="31" s="1"/>
  <c r="AA501" i="31" s="1"/>
  <c r="Z494" i="31"/>
  <c r="Z497" i="31" s="1"/>
  <c r="Z501" i="31" s="1"/>
  <c r="Y494" i="31"/>
  <c r="Y497" i="31" s="1"/>
  <c r="Y501" i="31" s="1"/>
  <c r="X494" i="31"/>
  <c r="X497" i="31" s="1"/>
  <c r="X501" i="31" s="1"/>
  <c r="W494" i="31"/>
  <c r="W497" i="31" s="1"/>
  <c r="W501" i="31" s="1"/>
  <c r="V494" i="31"/>
  <c r="V497" i="31" s="1"/>
  <c r="V501" i="31" s="1"/>
  <c r="U494" i="31"/>
  <c r="U497" i="31" s="1"/>
  <c r="U501" i="31" s="1"/>
  <c r="T494" i="31"/>
  <c r="T497" i="31" s="1"/>
  <c r="T501" i="31" s="1"/>
  <c r="S494" i="31"/>
  <c r="S497" i="31" s="1"/>
  <c r="S501" i="31" s="1"/>
  <c r="R494" i="31"/>
  <c r="P494" i="31"/>
  <c r="P497" i="31" s="1"/>
  <c r="P501" i="31" s="1"/>
  <c r="O494" i="31"/>
  <c r="O497" i="31" s="1"/>
  <c r="O501" i="31" s="1"/>
  <c r="N494" i="31"/>
  <c r="N497" i="31" s="1"/>
  <c r="N501" i="31" s="1"/>
  <c r="M494" i="31"/>
  <c r="M497" i="31" s="1"/>
  <c r="M501" i="31" s="1"/>
  <c r="L494" i="31"/>
  <c r="L497" i="31" s="1"/>
  <c r="L501" i="31" s="1"/>
  <c r="K494" i="31"/>
  <c r="K497" i="31" s="1"/>
  <c r="K501" i="31" s="1"/>
  <c r="J494" i="31"/>
  <c r="J497" i="31" s="1"/>
  <c r="J501" i="31" s="1"/>
  <c r="I494" i="31"/>
  <c r="I497" i="31" s="1"/>
  <c r="I501" i="31" s="1"/>
  <c r="H494" i="31"/>
  <c r="H497" i="31" s="1"/>
  <c r="H501" i="31" s="1"/>
  <c r="G494" i="31"/>
  <c r="G497" i="31" s="1"/>
  <c r="G501" i="31" s="1"/>
  <c r="F494" i="31"/>
  <c r="F497" i="31" s="1"/>
  <c r="F501" i="31" s="1"/>
  <c r="E494" i="31"/>
  <c r="BE469" i="31"/>
  <c r="BC468" i="31"/>
  <c r="BC471" i="31" s="1"/>
  <c r="BC475" i="31" s="1"/>
  <c r="BB468" i="31"/>
  <c r="BB471" i="31" s="1"/>
  <c r="BB475" i="31" s="1"/>
  <c r="BA468" i="31"/>
  <c r="BA471" i="31" s="1"/>
  <c r="BA475" i="31" s="1"/>
  <c r="AZ468" i="31"/>
  <c r="AY468" i="31"/>
  <c r="AY471" i="31" s="1"/>
  <c r="AY475" i="31" s="1"/>
  <c r="AX468" i="31"/>
  <c r="AX471" i="31" s="1"/>
  <c r="AX475" i="31" s="1"/>
  <c r="AW468" i="31"/>
  <c r="AW471" i="31" s="1"/>
  <c r="AW475" i="31" s="1"/>
  <c r="AV468" i="31"/>
  <c r="AU468" i="31"/>
  <c r="AU471" i="31" s="1"/>
  <c r="AU475" i="31" s="1"/>
  <c r="AT468" i="31"/>
  <c r="AT471" i="31" s="1"/>
  <c r="AT475" i="31" s="1"/>
  <c r="AS468" i="31"/>
  <c r="AS471" i="31" s="1"/>
  <c r="AS475" i="31" s="1"/>
  <c r="AR468" i="31"/>
  <c r="AP468" i="31"/>
  <c r="AP471" i="31" s="1"/>
  <c r="AP475" i="31" s="1"/>
  <c r="AO468" i="31"/>
  <c r="AO471" i="31" s="1"/>
  <c r="AO475" i="31" s="1"/>
  <c r="AN468" i="31"/>
  <c r="AN471" i="31" s="1"/>
  <c r="AN475" i="31" s="1"/>
  <c r="AM468" i="31"/>
  <c r="AL468" i="31"/>
  <c r="AL471" i="31" s="1"/>
  <c r="AL475" i="31" s="1"/>
  <c r="AK468" i="31"/>
  <c r="AK471" i="31" s="1"/>
  <c r="AK475" i="31" s="1"/>
  <c r="AJ468" i="31"/>
  <c r="AJ471" i="31" s="1"/>
  <c r="AJ475" i="31" s="1"/>
  <c r="AI468" i="31"/>
  <c r="AH468" i="31"/>
  <c r="AH471" i="31" s="1"/>
  <c r="AH475" i="31" s="1"/>
  <c r="AG468" i="31"/>
  <c r="AG471" i="31" s="1"/>
  <c r="AG475" i="31" s="1"/>
  <c r="AF468" i="31"/>
  <c r="AF471" i="31" s="1"/>
  <c r="AF475" i="31" s="1"/>
  <c r="AE468" i="31"/>
  <c r="AC468" i="31"/>
  <c r="AC471" i="31" s="1"/>
  <c r="AC475" i="31" s="1"/>
  <c r="AB468" i="31"/>
  <c r="AB471" i="31" s="1"/>
  <c r="AB475" i="31" s="1"/>
  <c r="AA468" i="31"/>
  <c r="AA471" i="31" s="1"/>
  <c r="AA475" i="31" s="1"/>
  <c r="Z468" i="31"/>
  <c r="Y468" i="31"/>
  <c r="Y471" i="31" s="1"/>
  <c r="Y475" i="31" s="1"/>
  <c r="X468" i="31"/>
  <c r="X471" i="31" s="1"/>
  <c r="X475" i="31" s="1"/>
  <c r="W468" i="31"/>
  <c r="W471" i="31" s="1"/>
  <c r="W475" i="31" s="1"/>
  <c r="V468" i="31"/>
  <c r="U468" i="31"/>
  <c r="U471" i="31" s="1"/>
  <c r="U475" i="31" s="1"/>
  <c r="T468" i="31"/>
  <c r="T471" i="31" s="1"/>
  <c r="T475" i="31" s="1"/>
  <c r="S468" i="31"/>
  <c r="S471" i="31" s="1"/>
  <c r="S475" i="31" s="1"/>
  <c r="R468" i="31"/>
  <c r="P468" i="31"/>
  <c r="P471" i="31" s="1"/>
  <c r="P475" i="31" s="1"/>
  <c r="O468" i="31"/>
  <c r="O471" i="31" s="1"/>
  <c r="O475" i="31" s="1"/>
  <c r="N468" i="31"/>
  <c r="N471" i="31" s="1"/>
  <c r="N475" i="31" s="1"/>
  <c r="M468" i="31"/>
  <c r="L468" i="31"/>
  <c r="L471" i="31" s="1"/>
  <c r="L475" i="31" s="1"/>
  <c r="K468" i="31"/>
  <c r="K471" i="31" s="1"/>
  <c r="K475" i="31" s="1"/>
  <c r="J468" i="31"/>
  <c r="J471" i="31" s="1"/>
  <c r="J475" i="31" s="1"/>
  <c r="I468" i="31"/>
  <c r="H468" i="31"/>
  <c r="H471" i="31" s="1"/>
  <c r="H475" i="31" s="1"/>
  <c r="G468" i="31"/>
  <c r="G471" i="31" s="1"/>
  <c r="G475" i="31" s="1"/>
  <c r="F468" i="31"/>
  <c r="F471" i="31" s="1"/>
  <c r="F475" i="31" s="1"/>
  <c r="E468" i="31"/>
  <c r="BC467" i="31"/>
  <c r="BC470" i="31" s="1"/>
  <c r="BC474" i="31" s="1"/>
  <c r="BB467" i="31"/>
  <c r="BB470" i="31" s="1"/>
  <c r="BB474" i="31" s="1"/>
  <c r="BA467" i="31"/>
  <c r="BA470" i="31" s="1"/>
  <c r="BA474" i="31" s="1"/>
  <c r="AZ467" i="31"/>
  <c r="AY467" i="31"/>
  <c r="AY470" i="31" s="1"/>
  <c r="AY474" i="31" s="1"/>
  <c r="AX467" i="31"/>
  <c r="AX470" i="31" s="1"/>
  <c r="AX474" i="31" s="1"/>
  <c r="AW467" i="31"/>
  <c r="AW470" i="31" s="1"/>
  <c r="AW474" i="31" s="1"/>
  <c r="AV467" i="31"/>
  <c r="AU467" i="31"/>
  <c r="AU470" i="31" s="1"/>
  <c r="AU474" i="31" s="1"/>
  <c r="AT467" i="31"/>
  <c r="AT470" i="31" s="1"/>
  <c r="AT474" i="31" s="1"/>
  <c r="AS467" i="31"/>
  <c r="AS470" i="31" s="1"/>
  <c r="AS474" i="31" s="1"/>
  <c r="AR467" i="31"/>
  <c r="P467" i="31"/>
  <c r="P470" i="31" s="1"/>
  <c r="P474" i="31" s="1"/>
  <c r="BD446" i="31"/>
  <c r="AQ446" i="31"/>
  <c r="AD446" i="31"/>
  <c r="Q446" i="31"/>
  <c r="BD445" i="31"/>
  <c r="AQ445" i="31"/>
  <c r="AD445" i="31"/>
  <c r="Q445" i="31"/>
  <c r="BE442" i="31"/>
  <c r="BC441" i="31"/>
  <c r="BC444" i="31" s="1"/>
  <c r="BC448" i="31" s="1"/>
  <c r="BB441" i="31"/>
  <c r="BB444" i="31" s="1"/>
  <c r="BB448" i="31" s="1"/>
  <c r="BA441" i="31"/>
  <c r="BA444" i="31" s="1"/>
  <c r="BA448" i="31" s="1"/>
  <c r="AZ441" i="31"/>
  <c r="AZ444" i="31" s="1"/>
  <c r="AZ448" i="31" s="1"/>
  <c r="AY441" i="31"/>
  <c r="AY444" i="31" s="1"/>
  <c r="AY448" i="31" s="1"/>
  <c r="AX441" i="31"/>
  <c r="AX444" i="31" s="1"/>
  <c r="AX448" i="31" s="1"/>
  <c r="AW441" i="31"/>
  <c r="AW444" i="31" s="1"/>
  <c r="AW448" i="31" s="1"/>
  <c r="AV441" i="31"/>
  <c r="AV444" i="31" s="1"/>
  <c r="AV448" i="31" s="1"/>
  <c r="AU441" i="31"/>
  <c r="AU444" i="31" s="1"/>
  <c r="AU448" i="31" s="1"/>
  <c r="AT441" i="31"/>
  <c r="AT444" i="31" s="1"/>
  <c r="AT448" i="31" s="1"/>
  <c r="AS441" i="31"/>
  <c r="AS444" i="31" s="1"/>
  <c r="AS448" i="31" s="1"/>
  <c r="AR441" i="31"/>
  <c r="AR444" i="31" s="1"/>
  <c r="AR448" i="31" s="1"/>
  <c r="AP441" i="31"/>
  <c r="AP444" i="31" s="1"/>
  <c r="AP448" i="31" s="1"/>
  <c r="AO441" i="31"/>
  <c r="AO444" i="31" s="1"/>
  <c r="AO448" i="31" s="1"/>
  <c r="AN441" i="31"/>
  <c r="AN444" i="31" s="1"/>
  <c r="AN448" i="31" s="1"/>
  <c r="AM441" i="31"/>
  <c r="AM444" i="31" s="1"/>
  <c r="AM448" i="31" s="1"/>
  <c r="AL441" i="31"/>
  <c r="AL444" i="31" s="1"/>
  <c r="AL448" i="31" s="1"/>
  <c r="AK441" i="31"/>
  <c r="AK444" i="31" s="1"/>
  <c r="AK448" i="31" s="1"/>
  <c r="AJ441" i="31"/>
  <c r="AJ444" i="31" s="1"/>
  <c r="AJ448" i="31" s="1"/>
  <c r="AI441" i="31"/>
  <c r="AI444" i="31" s="1"/>
  <c r="AI448" i="31" s="1"/>
  <c r="AH441" i="31"/>
  <c r="AH444" i="31" s="1"/>
  <c r="AH448" i="31" s="1"/>
  <c r="AG441" i="31"/>
  <c r="AG444" i="31" s="1"/>
  <c r="AG448" i="31" s="1"/>
  <c r="AF441" i="31"/>
  <c r="AF444" i="31" s="1"/>
  <c r="AF448" i="31" s="1"/>
  <c r="AE441" i="31"/>
  <c r="AC441" i="31"/>
  <c r="AC444" i="31" s="1"/>
  <c r="AC448" i="31" s="1"/>
  <c r="AB441" i="31"/>
  <c r="AB444" i="31" s="1"/>
  <c r="AB448" i="31" s="1"/>
  <c r="AA441" i="31"/>
  <c r="AA444" i="31" s="1"/>
  <c r="AA448" i="31" s="1"/>
  <c r="Z441" i="31"/>
  <c r="Z444" i="31" s="1"/>
  <c r="Z448" i="31" s="1"/>
  <c r="Y441" i="31"/>
  <c r="Y444" i="31" s="1"/>
  <c r="Y448" i="31" s="1"/>
  <c r="X441" i="31"/>
  <c r="X444" i="31" s="1"/>
  <c r="X448" i="31" s="1"/>
  <c r="W441" i="31"/>
  <c r="W444" i="31" s="1"/>
  <c r="W448" i="31" s="1"/>
  <c r="V441" i="31"/>
  <c r="V444" i="31" s="1"/>
  <c r="V448" i="31" s="1"/>
  <c r="U441" i="31"/>
  <c r="U444" i="31" s="1"/>
  <c r="U448" i="31" s="1"/>
  <c r="T441" i="31"/>
  <c r="T444" i="31" s="1"/>
  <c r="T448" i="31" s="1"/>
  <c r="S441" i="31"/>
  <c r="S444" i="31" s="1"/>
  <c r="S448" i="31" s="1"/>
  <c r="R441" i="31"/>
  <c r="P441" i="31"/>
  <c r="P444" i="31" s="1"/>
  <c r="P448" i="31" s="1"/>
  <c r="O441" i="31"/>
  <c r="O444" i="31" s="1"/>
  <c r="O448" i="31" s="1"/>
  <c r="N441" i="31"/>
  <c r="N444" i="31" s="1"/>
  <c r="N448" i="31" s="1"/>
  <c r="M441" i="31"/>
  <c r="M444" i="31" s="1"/>
  <c r="M448" i="31" s="1"/>
  <c r="L441" i="31"/>
  <c r="L444" i="31" s="1"/>
  <c r="L448" i="31" s="1"/>
  <c r="K441" i="31"/>
  <c r="K444" i="31" s="1"/>
  <c r="K448" i="31" s="1"/>
  <c r="J441" i="31"/>
  <c r="J444" i="31" s="1"/>
  <c r="J448" i="31" s="1"/>
  <c r="I441" i="31"/>
  <c r="I444" i="31" s="1"/>
  <c r="I448" i="31" s="1"/>
  <c r="H441" i="31"/>
  <c r="H444" i="31" s="1"/>
  <c r="H448" i="31" s="1"/>
  <c r="G441" i="31"/>
  <c r="G444" i="31" s="1"/>
  <c r="G448" i="31" s="1"/>
  <c r="F441" i="31"/>
  <c r="F444" i="31" s="1"/>
  <c r="F448" i="31" s="1"/>
  <c r="E441" i="31"/>
  <c r="E444" i="31" s="1"/>
  <c r="E448" i="31" s="1"/>
  <c r="BC440" i="31"/>
  <c r="BC443" i="31" s="1"/>
  <c r="BC447" i="31" s="1"/>
  <c r="BB440" i="31"/>
  <c r="BB443" i="31" s="1"/>
  <c r="BB447" i="31" s="1"/>
  <c r="BA440" i="31"/>
  <c r="BA443" i="31" s="1"/>
  <c r="BA447" i="31" s="1"/>
  <c r="AZ440" i="31"/>
  <c r="AZ443" i="31" s="1"/>
  <c r="AZ447" i="31" s="1"/>
  <c r="AY440" i="31"/>
  <c r="AY443" i="31" s="1"/>
  <c r="AY447" i="31" s="1"/>
  <c r="AX440" i="31"/>
  <c r="AX443" i="31" s="1"/>
  <c r="AX447" i="31" s="1"/>
  <c r="AW440" i="31"/>
  <c r="AW443" i="31" s="1"/>
  <c r="AW447" i="31" s="1"/>
  <c r="AV440" i="31"/>
  <c r="AV443" i="31" s="1"/>
  <c r="AV447" i="31" s="1"/>
  <c r="AU440" i="31"/>
  <c r="AU443" i="31" s="1"/>
  <c r="AU447" i="31" s="1"/>
  <c r="AT440" i="31"/>
  <c r="AT443" i="31" s="1"/>
  <c r="AT447" i="31" s="1"/>
  <c r="AS440" i="31"/>
  <c r="AS443" i="31" s="1"/>
  <c r="AS447" i="31" s="1"/>
  <c r="AR440" i="31"/>
  <c r="AP440" i="31"/>
  <c r="AP443" i="31" s="1"/>
  <c r="AP447" i="31" s="1"/>
  <c r="AO440" i="31"/>
  <c r="AO443" i="31" s="1"/>
  <c r="AO447" i="31" s="1"/>
  <c r="AN440" i="31"/>
  <c r="AN443" i="31" s="1"/>
  <c r="AN447" i="31" s="1"/>
  <c r="AM440" i="31"/>
  <c r="AM443" i="31" s="1"/>
  <c r="AM447" i="31" s="1"/>
  <c r="AL440" i="31"/>
  <c r="AL443" i="31" s="1"/>
  <c r="AL447" i="31" s="1"/>
  <c r="AK440" i="31"/>
  <c r="AK443" i="31" s="1"/>
  <c r="AK447" i="31" s="1"/>
  <c r="AJ440" i="31"/>
  <c r="AJ443" i="31" s="1"/>
  <c r="AJ447" i="31" s="1"/>
  <c r="AI440" i="31"/>
  <c r="AI443" i="31" s="1"/>
  <c r="AI447" i="31" s="1"/>
  <c r="AH440" i="31"/>
  <c r="AH443" i="31" s="1"/>
  <c r="AH447" i="31" s="1"/>
  <c r="AG440" i="31"/>
  <c r="AG443" i="31" s="1"/>
  <c r="AG447" i="31" s="1"/>
  <c r="AF440" i="31"/>
  <c r="AF443" i="31" s="1"/>
  <c r="AF447" i="31" s="1"/>
  <c r="AE440" i="31"/>
  <c r="AC440" i="31"/>
  <c r="AC443" i="31" s="1"/>
  <c r="AC447" i="31" s="1"/>
  <c r="AB440" i="31"/>
  <c r="AB443" i="31" s="1"/>
  <c r="AB447" i="31" s="1"/>
  <c r="AA440" i="31"/>
  <c r="AA443" i="31" s="1"/>
  <c r="AA447" i="31" s="1"/>
  <c r="Z440" i="31"/>
  <c r="Z443" i="31" s="1"/>
  <c r="Z447" i="31" s="1"/>
  <c r="Y440" i="31"/>
  <c r="Y443" i="31" s="1"/>
  <c r="Y447" i="31" s="1"/>
  <c r="X440" i="31"/>
  <c r="X443" i="31" s="1"/>
  <c r="X447" i="31" s="1"/>
  <c r="W440" i="31"/>
  <c r="W443" i="31" s="1"/>
  <c r="W447" i="31" s="1"/>
  <c r="V440" i="31"/>
  <c r="V443" i="31" s="1"/>
  <c r="V447" i="31" s="1"/>
  <c r="U440" i="31"/>
  <c r="U443" i="31" s="1"/>
  <c r="U447" i="31" s="1"/>
  <c r="T440" i="31"/>
  <c r="T443" i="31" s="1"/>
  <c r="T447" i="31" s="1"/>
  <c r="S440" i="31"/>
  <c r="S443" i="31" s="1"/>
  <c r="S447" i="31" s="1"/>
  <c r="R440" i="31"/>
  <c r="P440" i="31"/>
  <c r="P443" i="31" s="1"/>
  <c r="P447" i="31" s="1"/>
  <c r="O440" i="31"/>
  <c r="O443" i="31" s="1"/>
  <c r="O447" i="31" s="1"/>
  <c r="N440" i="31"/>
  <c r="N443" i="31" s="1"/>
  <c r="N447" i="31" s="1"/>
  <c r="M440" i="31"/>
  <c r="M443" i="31" s="1"/>
  <c r="M447" i="31" s="1"/>
  <c r="L440" i="31"/>
  <c r="L443" i="31" s="1"/>
  <c r="L447" i="31" s="1"/>
  <c r="K440" i="31"/>
  <c r="K443" i="31" s="1"/>
  <c r="K447" i="31" s="1"/>
  <c r="J440" i="31"/>
  <c r="J443" i="31" s="1"/>
  <c r="J447" i="31" s="1"/>
  <c r="I440" i="31"/>
  <c r="I443" i="31" s="1"/>
  <c r="I447" i="31" s="1"/>
  <c r="H440" i="31"/>
  <c r="H443" i="31" s="1"/>
  <c r="H447" i="31" s="1"/>
  <c r="G440" i="31"/>
  <c r="G443" i="31" s="1"/>
  <c r="G447" i="31" s="1"/>
  <c r="F440" i="31"/>
  <c r="F443" i="31" s="1"/>
  <c r="F447" i="31" s="1"/>
  <c r="E440" i="31"/>
  <c r="BD419" i="31"/>
  <c r="AQ419" i="31"/>
  <c r="AD419" i="31"/>
  <c r="Q419" i="31"/>
  <c r="BD418" i="31"/>
  <c r="AQ418" i="31"/>
  <c r="AD418" i="31"/>
  <c r="Q418" i="31"/>
  <c r="BE415" i="31"/>
  <c r="BC414" i="31"/>
  <c r="BC417" i="31" s="1"/>
  <c r="BC421" i="31" s="1"/>
  <c r="BB414" i="31"/>
  <c r="BB417" i="31" s="1"/>
  <c r="BB421" i="31" s="1"/>
  <c r="BA414" i="31"/>
  <c r="BA417" i="31" s="1"/>
  <c r="BA421" i="31" s="1"/>
  <c r="AZ414" i="31"/>
  <c r="AZ417" i="31" s="1"/>
  <c r="AZ421" i="31" s="1"/>
  <c r="AY414" i="31"/>
  <c r="AY417" i="31" s="1"/>
  <c r="AY421" i="31" s="1"/>
  <c r="AX414" i="31"/>
  <c r="AX417" i="31" s="1"/>
  <c r="AX421" i="31" s="1"/>
  <c r="AW414" i="31"/>
  <c r="AW417" i="31" s="1"/>
  <c r="AW421" i="31" s="1"/>
  <c r="AV414" i="31"/>
  <c r="AV417" i="31" s="1"/>
  <c r="AV421" i="31" s="1"/>
  <c r="AU414" i="31"/>
  <c r="AU417" i="31" s="1"/>
  <c r="AU421" i="31" s="1"/>
  <c r="AT414" i="31"/>
  <c r="AT417" i="31" s="1"/>
  <c r="AT421" i="31" s="1"/>
  <c r="AS414" i="31"/>
  <c r="AS417" i="31" s="1"/>
  <c r="AS421" i="31" s="1"/>
  <c r="AR414" i="31"/>
  <c r="AP414" i="31"/>
  <c r="AP417" i="31" s="1"/>
  <c r="AP421" i="31" s="1"/>
  <c r="AO414" i="31"/>
  <c r="AO417" i="31" s="1"/>
  <c r="AO421" i="31" s="1"/>
  <c r="AN414" i="31"/>
  <c r="AN417" i="31" s="1"/>
  <c r="AN421" i="31" s="1"/>
  <c r="AM414" i="31"/>
  <c r="AM417" i="31" s="1"/>
  <c r="AM421" i="31" s="1"/>
  <c r="AL414" i="31"/>
  <c r="AL417" i="31" s="1"/>
  <c r="AL421" i="31" s="1"/>
  <c r="AK414" i="31"/>
  <c r="AK417" i="31" s="1"/>
  <c r="AK421" i="31" s="1"/>
  <c r="AJ414" i="31"/>
  <c r="AJ417" i="31" s="1"/>
  <c r="AJ421" i="31" s="1"/>
  <c r="AI414" i="31"/>
  <c r="AI417" i="31" s="1"/>
  <c r="AI421" i="31" s="1"/>
  <c r="AH414" i="31"/>
  <c r="AH417" i="31" s="1"/>
  <c r="AH421" i="31" s="1"/>
  <c r="AG414" i="31"/>
  <c r="AG417" i="31" s="1"/>
  <c r="AG421" i="31" s="1"/>
  <c r="AF414" i="31"/>
  <c r="AF417" i="31" s="1"/>
  <c r="AF421" i="31" s="1"/>
  <c r="AE414" i="31"/>
  <c r="AC414" i="31"/>
  <c r="AC417" i="31" s="1"/>
  <c r="AC421" i="31" s="1"/>
  <c r="AB414" i="31"/>
  <c r="AB417" i="31" s="1"/>
  <c r="AB421" i="31" s="1"/>
  <c r="AA414" i="31"/>
  <c r="AA417" i="31" s="1"/>
  <c r="AA421" i="31" s="1"/>
  <c r="Z414" i="31"/>
  <c r="Z417" i="31" s="1"/>
  <c r="Z421" i="31" s="1"/>
  <c r="Y414" i="31"/>
  <c r="Y417" i="31" s="1"/>
  <c r="Y421" i="31" s="1"/>
  <c r="X414" i="31"/>
  <c r="X417" i="31" s="1"/>
  <c r="X421" i="31" s="1"/>
  <c r="W414" i="31"/>
  <c r="W417" i="31" s="1"/>
  <c r="W421" i="31" s="1"/>
  <c r="V414" i="31"/>
  <c r="V417" i="31" s="1"/>
  <c r="V421" i="31" s="1"/>
  <c r="U414" i="31"/>
  <c r="U417" i="31" s="1"/>
  <c r="U421" i="31" s="1"/>
  <c r="T414" i="31"/>
  <c r="T417" i="31" s="1"/>
  <c r="T421" i="31" s="1"/>
  <c r="S414" i="31"/>
  <c r="S417" i="31" s="1"/>
  <c r="S421" i="31" s="1"/>
  <c r="R414" i="31"/>
  <c r="P414" i="31"/>
  <c r="P417" i="31" s="1"/>
  <c r="P421" i="31" s="1"/>
  <c r="O414" i="31"/>
  <c r="O417" i="31" s="1"/>
  <c r="O421" i="31" s="1"/>
  <c r="N414" i="31"/>
  <c r="N417" i="31" s="1"/>
  <c r="N421" i="31" s="1"/>
  <c r="M414" i="31"/>
  <c r="M417" i="31" s="1"/>
  <c r="M421" i="31" s="1"/>
  <c r="L414" i="31"/>
  <c r="L417" i="31" s="1"/>
  <c r="L421" i="31" s="1"/>
  <c r="K414" i="31"/>
  <c r="K417" i="31" s="1"/>
  <c r="K421" i="31" s="1"/>
  <c r="J414" i="31"/>
  <c r="J417" i="31" s="1"/>
  <c r="J421" i="31" s="1"/>
  <c r="I414" i="31"/>
  <c r="I417" i="31" s="1"/>
  <c r="I421" i="31" s="1"/>
  <c r="H414" i="31"/>
  <c r="H417" i="31" s="1"/>
  <c r="H421" i="31" s="1"/>
  <c r="G414" i="31"/>
  <c r="G417" i="31" s="1"/>
  <c r="G421" i="31" s="1"/>
  <c r="F414" i="31"/>
  <c r="F417" i="31" s="1"/>
  <c r="F421" i="31" s="1"/>
  <c r="E414" i="31"/>
  <c r="BC413" i="31"/>
  <c r="BC416" i="31" s="1"/>
  <c r="BC420" i="31" s="1"/>
  <c r="BB413" i="31"/>
  <c r="BB416" i="31" s="1"/>
  <c r="BB420" i="31" s="1"/>
  <c r="BA413" i="31"/>
  <c r="BA416" i="31" s="1"/>
  <c r="BA420" i="31" s="1"/>
  <c r="AZ413" i="31"/>
  <c r="AZ416" i="31" s="1"/>
  <c r="AZ420" i="31" s="1"/>
  <c r="AY413" i="31"/>
  <c r="AY416" i="31" s="1"/>
  <c r="AY420" i="31" s="1"/>
  <c r="AX413" i="31"/>
  <c r="AX416" i="31" s="1"/>
  <c r="AX420" i="31" s="1"/>
  <c r="AW413" i="31"/>
  <c r="AW416" i="31" s="1"/>
  <c r="AW420" i="31" s="1"/>
  <c r="AV413" i="31"/>
  <c r="AV416" i="31" s="1"/>
  <c r="AV420" i="31" s="1"/>
  <c r="AU413" i="31"/>
  <c r="AU416" i="31" s="1"/>
  <c r="AU420" i="31" s="1"/>
  <c r="AT413" i="31"/>
  <c r="AT416" i="31" s="1"/>
  <c r="AT420" i="31" s="1"/>
  <c r="AS413" i="31"/>
  <c r="AS416" i="31" s="1"/>
  <c r="AS420" i="31" s="1"/>
  <c r="AR413" i="31"/>
  <c r="AP413" i="31"/>
  <c r="AP416" i="31" s="1"/>
  <c r="AP420" i="31" s="1"/>
  <c r="AO413" i="31"/>
  <c r="AO416" i="31" s="1"/>
  <c r="AO420" i="31" s="1"/>
  <c r="AN413" i="31"/>
  <c r="AN416" i="31" s="1"/>
  <c r="AN420" i="31" s="1"/>
  <c r="AM413" i="31"/>
  <c r="AM416" i="31" s="1"/>
  <c r="AM420" i="31" s="1"/>
  <c r="AL413" i="31"/>
  <c r="AL416" i="31" s="1"/>
  <c r="AL420" i="31" s="1"/>
  <c r="AK413" i="31"/>
  <c r="AK416" i="31" s="1"/>
  <c r="AK420" i="31" s="1"/>
  <c r="AJ413" i="31"/>
  <c r="AJ416" i="31" s="1"/>
  <c r="AJ420" i="31" s="1"/>
  <c r="AI413" i="31"/>
  <c r="AI416" i="31" s="1"/>
  <c r="AI420" i="31" s="1"/>
  <c r="AH413" i="31"/>
  <c r="AH416" i="31" s="1"/>
  <c r="AH420" i="31" s="1"/>
  <c r="AG413" i="31"/>
  <c r="AG416" i="31" s="1"/>
  <c r="AG420" i="31" s="1"/>
  <c r="AF413" i="31"/>
  <c r="AF416" i="31" s="1"/>
  <c r="AF420" i="31" s="1"/>
  <c r="AE413" i="31"/>
  <c r="AC413" i="31"/>
  <c r="AC416" i="31" s="1"/>
  <c r="AC420" i="31" s="1"/>
  <c r="AB413" i="31"/>
  <c r="AB416" i="31" s="1"/>
  <c r="AB420" i="31" s="1"/>
  <c r="AA413" i="31"/>
  <c r="AA416" i="31" s="1"/>
  <c r="AA420" i="31" s="1"/>
  <c r="Z413" i="31"/>
  <c r="Z416" i="31" s="1"/>
  <c r="Z420" i="31" s="1"/>
  <c r="Y413" i="31"/>
  <c r="Y416" i="31" s="1"/>
  <c r="Y420" i="31" s="1"/>
  <c r="X413" i="31"/>
  <c r="X416" i="31" s="1"/>
  <c r="X420" i="31" s="1"/>
  <c r="W413" i="31"/>
  <c r="W416" i="31" s="1"/>
  <c r="W420" i="31" s="1"/>
  <c r="V413" i="31"/>
  <c r="V416" i="31" s="1"/>
  <c r="V420" i="31" s="1"/>
  <c r="U413" i="31"/>
  <c r="U416" i="31" s="1"/>
  <c r="U420" i="31" s="1"/>
  <c r="T413" i="31"/>
  <c r="T416" i="31" s="1"/>
  <c r="T420" i="31" s="1"/>
  <c r="S413" i="31"/>
  <c r="S416" i="31" s="1"/>
  <c r="S420" i="31" s="1"/>
  <c r="R413" i="31"/>
  <c r="R416" i="31" s="1"/>
  <c r="P413" i="31"/>
  <c r="P416" i="31" s="1"/>
  <c r="P420" i="31" s="1"/>
  <c r="O413" i="31"/>
  <c r="O416" i="31" s="1"/>
  <c r="O420" i="31" s="1"/>
  <c r="N413" i="31"/>
  <c r="N416" i="31" s="1"/>
  <c r="N420" i="31" s="1"/>
  <c r="M413" i="31"/>
  <c r="M416" i="31" s="1"/>
  <c r="M420" i="31" s="1"/>
  <c r="L413" i="31"/>
  <c r="L416" i="31" s="1"/>
  <c r="L420" i="31" s="1"/>
  <c r="K413" i="31"/>
  <c r="K416" i="31" s="1"/>
  <c r="K420" i="31" s="1"/>
  <c r="J413" i="31"/>
  <c r="J416" i="31" s="1"/>
  <c r="J420" i="31" s="1"/>
  <c r="I413" i="31"/>
  <c r="I416" i="31" s="1"/>
  <c r="I420" i="31" s="1"/>
  <c r="H413" i="31"/>
  <c r="H416" i="31" s="1"/>
  <c r="H420" i="31" s="1"/>
  <c r="G413" i="31"/>
  <c r="G416" i="31" s="1"/>
  <c r="G420" i="31" s="1"/>
  <c r="F413" i="31"/>
  <c r="F416" i="31" s="1"/>
  <c r="F420" i="31" s="1"/>
  <c r="E413" i="31"/>
  <c r="BD392" i="31"/>
  <c r="AQ392" i="31"/>
  <c r="AD392" i="31"/>
  <c r="Q392" i="31"/>
  <c r="BD391" i="31"/>
  <c r="AQ391" i="31"/>
  <c r="AD391" i="31"/>
  <c r="Q391" i="31"/>
  <c r="BE388" i="31"/>
  <c r="BC387" i="31"/>
  <c r="BC390" i="31" s="1"/>
  <c r="BC394" i="31" s="1"/>
  <c r="BB387" i="31"/>
  <c r="BB390" i="31" s="1"/>
  <c r="BB394" i="31" s="1"/>
  <c r="BA387" i="31"/>
  <c r="BA390" i="31" s="1"/>
  <c r="BA394" i="31" s="1"/>
  <c r="AZ387" i="31"/>
  <c r="AZ390" i="31" s="1"/>
  <c r="AZ394" i="31" s="1"/>
  <c r="AY387" i="31"/>
  <c r="AY390" i="31" s="1"/>
  <c r="AY394" i="31" s="1"/>
  <c r="AX387" i="31"/>
  <c r="AX390" i="31" s="1"/>
  <c r="AX394" i="31" s="1"/>
  <c r="AW387" i="31"/>
  <c r="AW390" i="31" s="1"/>
  <c r="AW394" i="31" s="1"/>
  <c r="AV387" i="31"/>
  <c r="AV390" i="31" s="1"/>
  <c r="AV394" i="31" s="1"/>
  <c r="AU387" i="31"/>
  <c r="AU390" i="31" s="1"/>
  <c r="AU394" i="31" s="1"/>
  <c r="AT387" i="31"/>
  <c r="AT390" i="31" s="1"/>
  <c r="AT394" i="31" s="1"/>
  <c r="AS387" i="31"/>
  <c r="AS390" i="31" s="1"/>
  <c r="AS394" i="31" s="1"/>
  <c r="AR387" i="31"/>
  <c r="AP387" i="31"/>
  <c r="AP390" i="31" s="1"/>
  <c r="AP394" i="31" s="1"/>
  <c r="AO387" i="31"/>
  <c r="AO390" i="31" s="1"/>
  <c r="AO394" i="31" s="1"/>
  <c r="AN387" i="31"/>
  <c r="AN390" i="31" s="1"/>
  <c r="AN394" i="31" s="1"/>
  <c r="AM387" i="31"/>
  <c r="AM390" i="31" s="1"/>
  <c r="AM394" i="31" s="1"/>
  <c r="AL387" i="31"/>
  <c r="AL390" i="31" s="1"/>
  <c r="AL394" i="31" s="1"/>
  <c r="AK387" i="31"/>
  <c r="AK390" i="31" s="1"/>
  <c r="AK394" i="31" s="1"/>
  <c r="AJ387" i="31"/>
  <c r="AJ390" i="31" s="1"/>
  <c r="AJ394" i="31" s="1"/>
  <c r="AI387" i="31"/>
  <c r="AI390" i="31" s="1"/>
  <c r="AI394" i="31" s="1"/>
  <c r="AH387" i="31"/>
  <c r="AH390" i="31" s="1"/>
  <c r="AH394" i="31" s="1"/>
  <c r="AG387" i="31"/>
  <c r="AG390" i="31" s="1"/>
  <c r="AG394" i="31" s="1"/>
  <c r="AF387" i="31"/>
  <c r="AF390" i="31" s="1"/>
  <c r="AF394" i="31" s="1"/>
  <c r="AE387" i="31"/>
  <c r="AC387" i="31"/>
  <c r="AC390" i="31" s="1"/>
  <c r="AC394" i="31" s="1"/>
  <c r="AB387" i="31"/>
  <c r="AB390" i="31" s="1"/>
  <c r="AB394" i="31" s="1"/>
  <c r="AA387" i="31"/>
  <c r="AA390" i="31" s="1"/>
  <c r="AA394" i="31" s="1"/>
  <c r="Z387" i="31"/>
  <c r="Z390" i="31" s="1"/>
  <c r="Z394" i="31" s="1"/>
  <c r="Y387" i="31"/>
  <c r="Y390" i="31" s="1"/>
  <c r="Y394" i="31" s="1"/>
  <c r="X387" i="31"/>
  <c r="X390" i="31" s="1"/>
  <c r="X394" i="31" s="1"/>
  <c r="W387" i="31"/>
  <c r="W390" i="31" s="1"/>
  <c r="W394" i="31" s="1"/>
  <c r="V387" i="31"/>
  <c r="V390" i="31" s="1"/>
  <c r="V394" i="31" s="1"/>
  <c r="U387" i="31"/>
  <c r="U390" i="31" s="1"/>
  <c r="U394" i="31" s="1"/>
  <c r="T387" i="31"/>
  <c r="T390" i="31" s="1"/>
  <c r="T394" i="31" s="1"/>
  <c r="S387" i="31"/>
  <c r="S390" i="31" s="1"/>
  <c r="S394" i="31" s="1"/>
  <c r="R387" i="31"/>
  <c r="P387" i="31"/>
  <c r="P390" i="31" s="1"/>
  <c r="P394" i="31" s="1"/>
  <c r="O387" i="31"/>
  <c r="O390" i="31" s="1"/>
  <c r="O394" i="31" s="1"/>
  <c r="N387" i="31"/>
  <c r="N390" i="31" s="1"/>
  <c r="N394" i="31" s="1"/>
  <c r="M387" i="31"/>
  <c r="M390" i="31" s="1"/>
  <c r="M394" i="31" s="1"/>
  <c r="L387" i="31"/>
  <c r="L390" i="31" s="1"/>
  <c r="L394" i="31" s="1"/>
  <c r="K387" i="31"/>
  <c r="K390" i="31" s="1"/>
  <c r="K394" i="31" s="1"/>
  <c r="J387" i="31"/>
  <c r="J390" i="31" s="1"/>
  <c r="J394" i="31" s="1"/>
  <c r="I387" i="31"/>
  <c r="I390" i="31" s="1"/>
  <c r="I394" i="31" s="1"/>
  <c r="H387" i="31"/>
  <c r="H390" i="31" s="1"/>
  <c r="H394" i="31" s="1"/>
  <c r="G387" i="31"/>
  <c r="G390" i="31" s="1"/>
  <c r="G394" i="31" s="1"/>
  <c r="F387" i="31"/>
  <c r="F390" i="31" s="1"/>
  <c r="F394" i="31" s="1"/>
  <c r="E387" i="31"/>
  <c r="BC386" i="31"/>
  <c r="BC389" i="31" s="1"/>
  <c r="BC393" i="31" s="1"/>
  <c r="BB386" i="31"/>
  <c r="BB389" i="31" s="1"/>
  <c r="BB393" i="31" s="1"/>
  <c r="BA386" i="31"/>
  <c r="BA389" i="31" s="1"/>
  <c r="BA393" i="31" s="1"/>
  <c r="AZ386" i="31"/>
  <c r="AZ389" i="31" s="1"/>
  <c r="AZ393" i="31" s="1"/>
  <c r="AY386" i="31"/>
  <c r="AY389" i="31" s="1"/>
  <c r="AY393" i="31" s="1"/>
  <c r="AX386" i="31"/>
  <c r="AX389" i="31" s="1"/>
  <c r="AX393" i="31" s="1"/>
  <c r="AW386" i="31"/>
  <c r="AW389" i="31" s="1"/>
  <c r="AW393" i="31" s="1"/>
  <c r="AV386" i="31"/>
  <c r="AV389" i="31" s="1"/>
  <c r="AV393" i="31" s="1"/>
  <c r="AU386" i="31"/>
  <c r="AU389" i="31" s="1"/>
  <c r="AU393" i="31" s="1"/>
  <c r="AT386" i="31"/>
  <c r="AT389" i="31" s="1"/>
  <c r="AT393" i="31" s="1"/>
  <c r="AS386" i="31"/>
  <c r="AS389" i="31" s="1"/>
  <c r="AS393" i="31" s="1"/>
  <c r="AR386" i="31"/>
  <c r="AP386" i="31"/>
  <c r="AP389" i="31" s="1"/>
  <c r="AP393" i="31" s="1"/>
  <c r="AO386" i="31"/>
  <c r="AO389" i="31" s="1"/>
  <c r="AO393" i="31" s="1"/>
  <c r="AN386" i="31"/>
  <c r="AN389" i="31" s="1"/>
  <c r="AN393" i="31" s="1"/>
  <c r="AM386" i="31"/>
  <c r="AM389" i="31" s="1"/>
  <c r="AM393" i="31" s="1"/>
  <c r="AL386" i="31"/>
  <c r="AL389" i="31" s="1"/>
  <c r="AL393" i="31" s="1"/>
  <c r="AK386" i="31"/>
  <c r="AK389" i="31" s="1"/>
  <c r="AK393" i="31" s="1"/>
  <c r="AJ386" i="31"/>
  <c r="AJ389" i="31" s="1"/>
  <c r="AJ393" i="31" s="1"/>
  <c r="AI386" i="31"/>
  <c r="AI389" i="31" s="1"/>
  <c r="AI393" i="31" s="1"/>
  <c r="AH386" i="31"/>
  <c r="AH389" i="31" s="1"/>
  <c r="AH393" i="31" s="1"/>
  <c r="AG386" i="31"/>
  <c r="AG389" i="31" s="1"/>
  <c r="AG393" i="31" s="1"/>
  <c r="AF386" i="31"/>
  <c r="AF389" i="31" s="1"/>
  <c r="AF393" i="31" s="1"/>
  <c r="AE386" i="31"/>
  <c r="AC386" i="31"/>
  <c r="AC389" i="31" s="1"/>
  <c r="AC393" i="31" s="1"/>
  <c r="AB386" i="31"/>
  <c r="AB389" i="31" s="1"/>
  <c r="AB393" i="31" s="1"/>
  <c r="AA386" i="31"/>
  <c r="AA389" i="31" s="1"/>
  <c r="AA393" i="31" s="1"/>
  <c r="Z386" i="31"/>
  <c r="Z389" i="31" s="1"/>
  <c r="Z393" i="31" s="1"/>
  <c r="Y386" i="31"/>
  <c r="Y389" i="31" s="1"/>
  <c r="Y393" i="31" s="1"/>
  <c r="X386" i="31"/>
  <c r="X389" i="31" s="1"/>
  <c r="X393" i="31" s="1"/>
  <c r="W386" i="31"/>
  <c r="W389" i="31" s="1"/>
  <c r="W393" i="31" s="1"/>
  <c r="V386" i="31"/>
  <c r="V389" i="31" s="1"/>
  <c r="V393" i="31" s="1"/>
  <c r="U386" i="31"/>
  <c r="U389" i="31" s="1"/>
  <c r="U393" i="31" s="1"/>
  <c r="T386" i="31"/>
  <c r="T389" i="31" s="1"/>
  <c r="T393" i="31" s="1"/>
  <c r="S386" i="31"/>
  <c r="S389" i="31" s="1"/>
  <c r="S393" i="31" s="1"/>
  <c r="R386" i="31"/>
  <c r="R389" i="31" s="1"/>
  <c r="P386" i="31"/>
  <c r="P389" i="31" s="1"/>
  <c r="P393" i="31" s="1"/>
  <c r="O386" i="31"/>
  <c r="O389" i="31" s="1"/>
  <c r="O393" i="31" s="1"/>
  <c r="N386" i="31"/>
  <c r="N389" i="31" s="1"/>
  <c r="N393" i="31" s="1"/>
  <c r="M386" i="31"/>
  <c r="M389" i="31" s="1"/>
  <c r="M393" i="31" s="1"/>
  <c r="L386" i="31"/>
  <c r="L389" i="31" s="1"/>
  <c r="L393" i="31" s="1"/>
  <c r="K386" i="31"/>
  <c r="K389" i="31" s="1"/>
  <c r="K393" i="31" s="1"/>
  <c r="J386" i="31"/>
  <c r="J389" i="31" s="1"/>
  <c r="J393" i="31" s="1"/>
  <c r="I386" i="31"/>
  <c r="I389" i="31" s="1"/>
  <c r="I393" i="31" s="1"/>
  <c r="H386" i="31"/>
  <c r="H389" i="31" s="1"/>
  <c r="H393" i="31" s="1"/>
  <c r="G386" i="31"/>
  <c r="G389" i="31" s="1"/>
  <c r="G393" i="31" s="1"/>
  <c r="F386" i="31"/>
  <c r="F389" i="31" s="1"/>
  <c r="F393" i="31" s="1"/>
  <c r="E386" i="31"/>
  <c r="BE361" i="31"/>
  <c r="BC360" i="31"/>
  <c r="BC363" i="31" s="1"/>
  <c r="BC367" i="31" s="1"/>
  <c r="BB360" i="31"/>
  <c r="BB363" i="31" s="1"/>
  <c r="BB367" i="31" s="1"/>
  <c r="BA360" i="31"/>
  <c r="AZ360" i="31"/>
  <c r="AZ363" i="31" s="1"/>
  <c r="AZ367" i="31" s="1"/>
  <c r="AY360" i="31"/>
  <c r="AY363" i="31" s="1"/>
  <c r="AY367" i="31" s="1"/>
  <c r="AX360" i="31"/>
  <c r="AX363" i="31" s="1"/>
  <c r="AX367" i="31" s="1"/>
  <c r="AW360" i="31"/>
  <c r="AV360" i="31"/>
  <c r="AV363" i="31" s="1"/>
  <c r="AV367" i="31" s="1"/>
  <c r="AU360" i="31"/>
  <c r="AU363" i="31" s="1"/>
  <c r="AU367" i="31" s="1"/>
  <c r="AT360" i="31"/>
  <c r="AT363" i="31" s="1"/>
  <c r="AT367" i="31" s="1"/>
  <c r="AS360" i="31"/>
  <c r="AR360" i="31"/>
  <c r="AR363" i="31" s="1"/>
  <c r="AR367" i="31" s="1"/>
  <c r="AP360" i="31"/>
  <c r="AP363" i="31" s="1"/>
  <c r="AP367" i="31" s="1"/>
  <c r="AO360" i="31"/>
  <c r="AO363" i="31" s="1"/>
  <c r="AO367" i="31" s="1"/>
  <c r="AN360" i="31"/>
  <c r="AM360" i="31"/>
  <c r="AM363" i="31" s="1"/>
  <c r="AM367" i="31" s="1"/>
  <c r="AL360" i="31"/>
  <c r="AL363" i="31" s="1"/>
  <c r="AL367" i="31" s="1"/>
  <c r="AK360" i="31"/>
  <c r="AK363" i="31" s="1"/>
  <c r="AK367" i="31" s="1"/>
  <c r="AJ360" i="31"/>
  <c r="AI360" i="31"/>
  <c r="AI363" i="31" s="1"/>
  <c r="AI367" i="31" s="1"/>
  <c r="AH360" i="31"/>
  <c r="AH363" i="31" s="1"/>
  <c r="AH367" i="31" s="1"/>
  <c r="AG360" i="31"/>
  <c r="AG363" i="31" s="1"/>
  <c r="AG367" i="31" s="1"/>
  <c r="AF360" i="31"/>
  <c r="AE360" i="31"/>
  <c r="AC360" i="31"/>
  <c r="AC363" i="31" s="1"/>
  <c r="AC367" i="31" s="1"/>
  <c r="AB360" i="31"/>
  <c r="AB363" i="31" s="1"/>
  <c r="AB367" i="31" s="1"/>
  <c r="AA360" i="31"/>
  <c r="Z360" i="31"/>
  <c r="Z363" i="31" s="1"/>
  <c r="Z367" i="31" s="1"/>
  <c r="Y360" i="31"/>
  <c r="Y363" i="31" s="1"/>
  <c r="Y367" i="31" s="1"/>
  <c r="X360" i="31"/>
  <c r="X363" i="31" s="1"/>
  <c r="X367" i="31" s="1"/>
  <c r="W360" i="31"/>
  <c r="V360" i="31"/>
  <c r="V363" i="31" s="1"/>
  <c r="V367" i="31" s="1"/>
  <c r="U360" i="31"/>
  <c r="U363" i="31" s="1"/>
  <c r="U367" i="31" s="1"/>
  <c r="T360" i="31"/>
  <c r="T363" i="31" s="1"/>
  <c r="T367" i="31" s="1"/>
  <c r="S360" i="31"/>
  <c r="R360" i="31"/>
  <c r="P360" i="31"/>
  <c r="P363" i="31" s="1"/>
  <c r="P367" i="31" s="1"/>
  <c r="O360" i="31"/>
  <c r="O363" i="31" s="1"/>
  <c r="O367" i="31" s="1"/>
  <c r="N360" i="31"/>
  <c r="M360" i="31"/>
  <c r="M363" i="31" s="1"/>
  <c r="M367" i="31" s="1"/>
  <c r="L360" i="31"/>
  <c r="L363" i="31" s="1"/>
  <c r="L367" i="31" s="1"/>
  <c r="K360" i="31"/>
  <c r="K363" i="31" s="1"/>
  <c r="K367" i="31" s="1"/>
  <c r="J360" i="31"/>
  <c r="I360" i="31"/>
  <c r="I363" i="31" s="1"/>
  <c r="I367" i="31" s="1"/>
  <c r="H360" i="31"/>
  <c r="H363" i="31" s="1"/>
  <c r="H367" i="31" s="1"/>
  <c r="G360" i="31"/>
  <c r="G363" i="31" s="1"/>
  <c r="G367" i="31" s="1"/>
  <c r="F360" i="31"/>
  <c r="E360" i="31"/>
  <c r="BC359" i="31"/>
  <c r="BC362" i="31" s="1"/>
  <c r="BC366" i="31" s="1"/>
  <c r="BB359" i="31"/>
  <c r="BB362" i="31" s="1"/>
  <c r="BB366" i="31" s="1"/>
  <c r="BA359" i="31"/>
  <c r="AZ359" i="31"/>
  <c r="AZ362" i="31" s="1"/>
  <c r="AZ366" i="31" s="1"/>
  <c r="AY359" i="31"/>
  <c r="AY362" i="31" s="1"/>
  <c r="AY366" i="31" s="1"/>
  <c r="AX359" i="31"/>
  <c r="AX362" i="31" s="1"/>
  <c r="AX366" i="31" s="1"/>
  <c r="AW359" i="31"/>
  <c r="AV359" i="31"/>
  <c r="AV362" i="31" s="1"/>
  <c r="AV366" i="31" s="1"/>
  <c r="AU359" i="31"/>
  <c r="AU362" i="31" s="1"/>
  <c r="AU366" i="31" s="1"/>
  <c r="AT359" i="31"/>
  <c r="AT362" i="31" s="1"/>
  <c r="AT366" i="31" s="1"/>
  <c r="AS359" i="31"/>
  <c r="AR359" i="31"/>
  <c r="AP359" i="31"/>
  <c r="AP362" i="31" s="1"/>
  <c r="AP366" i="31" s="1"/>
  <c r="AO359" i="31"/>
  <c r="AO362" i="31" s="1"/>
  <c r="AO366" i="31" s="1"/>
  <c r="AN359" i="31"/>
  <c r="AM359" i="31"/>
  <c r="AM362" i="31" s="1"/>
  <c r="AM366" i="31" s="1"/>
  <c r="AL359" i="31"/>
  <c r="AL362" i="31" s="1"/>
  <c r="AL366" i="31" s="1"/>
  <c r="AK359" i="31"/>
  <c r="AK362" i="31" s="1"/>
  <c r="AK366" i="31" s="1"/>
  <c r="AJ359" i="31"/>
  <c r="AI359" i="31"/>
  <c r="AI362" i="31" s="1"/>
  <c r="AI366" i="31" s="1"/>
  <c r="AH359" i="31"/>
  <c r="AH362" i="31" s="1"/>
  <c r="AH366" i="31" s="1"/>
  <c r="AG359" i="31"/>
  <c r="AG362" i="31" s="1"/>
  <c r="AG366" i="31" s="1"/>
  <c r="AF359" i="31"/>
  <c r="AE359" i="31"/>
  <c r="AC359" i="31"/>
  <c r="AC362" i="31" s="1"/>
  <c r="AC366" i="31" s="1"/>
  <c r="AB359" i="31"/>
  <c r="AB362" i="31" s="1"/>
  <c r="AB366" i="31" s="1"/>
  <c r="AA359" i="31"/>
  <c r="Z359" i="31"/>
  <c r="Z362" i="31" s="1"/>
  <c r="Z366" i="31" s="1"/>
  <c r="Y359" i="31"/>
  <c r="Y362" i="31" s="1"/>
  <c r="Y366" i="31" s="1"/>
  <c r="X359" i="31"/>
  <c r="X362" i="31" s="1"/>
  <c r="X366" i="31" s="1"/>
  <c r="W359" i="31"/>
  <c r="V359" i="31"/>
  <c r="V362" i="31" s="1"/>
  <c r="V366" i="31" s="1"/>
  <c r="U359" i="31"/>
  <c r="U362" i="31" s="1"/>
  <c r="U366" i="31" s="1"/>
  <c r="T359" i="31"/>
  <c r="T362" i="31" s="1"/>
  <c r="T366" i="31" s="1"/>
  <c r="S359" i="31"/>
  <c r="R359" i="31"/>
  <c r="P359" i="31"/>
  <c r="P362" i="31" s="1"/>
  <c r="P366" i="31" s="1"/>
  <c r="O359" i="31"/>
  <c r="O362" i="31" s="1"/>
  <c r="O366" i="31" s="1"/>
  <c r="N359" i="31"/>
  <c r="M359" i="31"/>
  <c r="M362" i="31" s="1"/>
  <c r="M366" i="31" s="1"/>
  <c r="L359" i="31"/>
  <c r="L362" i="31" s="1"/>
  <c r="L366" i="31" s="1"/>
  <c r="K359" i="31"/>
  <c r="K362" i="31" s="1"/>
  <c r="K366" i="31" s="1"/>
  <c r="J359" i="31"/>
  <c r="I359" i="31"/>
  <c r="I362" i="31" s="1"/>
  <c r="I366" i="31" s="1"/>
  <c r="H359" i="31"/>
  <c r="H362" i="31" s="1"/>
  <c r="H366" i="31" s="1"/>
  <c r="G359" i="31"/>
  <c r="G362" i="31" s="1"/>
  <c r="G366" i="31" s="1"/>
  <c r="F359" i="31"/>
  <c r="E359" i="31"/>
  <c r="BE334" i="31"/>
  <c r="BC333" i="31"/>
  <c r="BC336" i="31" s="1"/>
  <c r="BC340" i="31" s="1"/>
  <c r="BB333" i="31"/>
  <c r="BB336" i="31" s="1"/>
  <c r="BB340" i="31" s="1"/>
  <c r="BA333" i="31"/>
  <c r="AZ333" i="31"/>
  <c r="AZ336" i="31" s="1"/>
  <c r="AZ340" i="31" s="1"/>
  <c r="AY333" i="31"/>
  <c r="AY336" i="31" s="1"/>
  <c r="AY340" i="31" s="1"/>
  <c r="AX333" i="31"/>
  <c r="AX336" i="31" s="1"/>
  <c r="AX340" i="31" s="1"/>
  <c r="AW333" i="31"/>
  <c r="AV333" i="31"/>
  <c r="AV336" i="31" s="1"/>
  <c r="AV340" i="31" s="1"/>
  <c r="AU333" i="31"/>
  <c r="AU336" i="31" s="1"/>
  <c r="AU340" i="31" s="1"/>
  <c r="AT333" i="31"/>
  <c r="AT336" i="31" s="1"/>
  <c r="AT340" i="31" s="1"/>
  <c r="AS333" i="31"/>
  <c r="AR333" i="31"/>
  <c r="AR336" i="31" s="1"/>
  <c r="AR340" i="31" s="1"/>
  <c r="AP333" i="31"/>
  <c r="AP336" i="31" s="1"/>
  <c r="AP340" i="31" s="1"/>
  <c r="AO333" i="31"/>
  <c r="AO336" i="31" s="1"/>
  <c r="AO340" i="31" s="1"/>
  <c r="AN333" i="31"/>
  <c r="AM333" i="31"/>
  <c r="AM336" i="31" s="1"/>
  <c r="AM340" i="31" s="1"/>
  <c r="AL333" i="31"/>
  <c r="AL336" i="31" s="1"/>
  <c r="AL340" i="31" s="1"/>
  <c r="AK333" i="31"/>
  <c r="AK336" i="31" s="1"/>
  <c r="AK340" i="31" s="1"/>
  <c r="AJ333" i="31"/>
  <c r="AI333" i="31"/>
  <c r="AI336" i="31" s="1"/>
  <c r="AI340" i="31" s="1"/>
  <c r="AH333" i="31"/>
  <c r="AH336" i="31" s="1"/>
  <c r="AH340" i="31" s="1"/>
  <c r="AG333" i="31"/>
  <c r="AG336" i="31" s="1"/>
  <c r="AG340" i="31" s="1"/>
  <c r="AF333" i="31"/>
  <c r="AE333" i="31"/>
  <c r="AC333" i="31"/>
  <c r="AC336" i="31" s="1"/>
  <c r="AC340" i="31" s="1"/>
  <c r="AB333" i="31"/>
  <c r="AB336" i="31" s="1"/>
  <c r="AB340" i="31" s="1"/>
  <c r="AA333" i="31"/>
  <c r="Z333" i="31"/>
  <c r="Z336" i="31" s="1"/>
  <c r="Z340" i="31" s="1"/>
  <c r="Y333" i="31"/>
  <c r="Y336" i="31" s="1"/>
  <c r="Y340" i="31" s="1"/>
  <c r="X333" i="31"/>
  <c r="X336" i="31" s="1"/>
  <c r="X340" i="31" s="1"/>
  <c r="W333" i="31"/>
  <c r="V333" i="31"/>
  <c r="V336" i="31" s="1"/>
  <c r="V340" i="31" s="1"/>
  <c r="U333" i="31"/>
  <c r="U336" i="31" s="1"/>
  <c r="U340" i="31" s="1"/>
  <c r="T333" i="31"/>
  <c r="T336" i="31" s="1"/>
  <c r="T340" i="31" s="1"/>
  <c r="S333" i="31"/>
  <c r="R333" i="31"/>
  <c r="P333" i="31"/>
  <c r="P336" i="31" s="1"/>
  <c r="P340" i="31" s="1"/>
  <c r="O333" i="31"/>
  <c r="O336" i="31" s="1"/>
  <c r="O340" i="31" s="1"/>
  <c r="N333" i="31"/>
  <c r="M333" i="31"/>
  <c r="M336" i="31" s="1"/>
  <c r="M340" i="31" s="1"/>
  <c r="L333" i="31"/>
  <c r="L336" i="31" s="1"/>
  <c r="L340" i="31" s="1"/>
  <c r="K333" i="31"/>
  <c r="K336" i="31" s="1"/>
  <c r="K340" i="31" s="1"/>
  <c r="J333" i="31"/>
  <c r="I333" i="31"/>
  <c r="I336" i="31" s="1"/>
  <c r="I340" i="31" s="1"/>
  <c r="H333" i="31"/>
  <c r="H336" i="31" s="1"/>
  <c r="H340" i="31" s="1"/>
  <c r="G333" i="31"/>
  <c r="G336" i="31" s="1"/>
  <c r="G340" i="31" s="1"/>
  <c r="F333" i="31"/>
  <c r="E333" i="31"/>
  <c r="E336" i="31" s="1"/>
  <c r="E340" i="31" s="1"/>
  <c r="P332" i="31"/>
  <c r="P335" i="31" s="1"/>
  <c r="P339" i="31" s="1"/>
  <c r="O332" i="31"/>
  <c r="O335" i="31" s="1"/>
  <c r="O339" i="31" s="1"/>
  <c r="N332" i="31"/>
  <c r="M332" i="31"/>
  <c r="M335" i="31" s="1"/>
  <c r="M339" i="31" s="1"/>
  <c r="L332" i="31"/>
  <c r="L335" i="31" s="1"/>
  <c r="L339" i="31" s="1"/>
  <c r="K332" i="31"/>
  <c r="K335" i="31" s="1"/>
  <c r="K339" i="31" s="1"/>
  <c r="J332" i="31"/>
  <c r="I332" i="31"/>
  <c r="I335" i="31" s="1"/>
  <c r="I339" i="31" s="1"/>
  <c r="H332" i="31"/>
  <c r="H335" i="31" s="1"/>
  <c r="H339" i="31" s="1"/>
  <c r="G332" i="31"/>
  <c r="G335" i="31" s="1"/>
  <c r="G339" i="31" s="1"/>
  <c r="F332" i="31"/>
  <c r="E332" i="31"/>
  <c r="E335" i="31" s="1"/>
  <c r="E339" i="31" s="1"/>
  <c r="BD311" i="31"/>
  <c r="AQ311" i="31"/>
  <c r="AD311" i="31"/>
  <c r="Q311" i="31"/>
  <c r="BD310" i="31"/>
  <c r="AQ310" i="31"/>
  <c r="AD310" i="31"/>
  <c r="Q310" i="31"/>
  <c r="BE307" i="31"/>
  <c r="BC306" i="31"/>
  <c r="BC309" i="31" s="1"/>
  <c r="BC313" i="31" s="1"/>
  <c r="BB306" i="31"/>
  <c r="BB309" i="31" s="1"/>
  <c r="BB313" i="31" s="1"/>
  <c r="BA306" i="31"/>
  <c r="BA309" i="31" s="1"/>
  <c r="BA313" i="31" s="1"/>
  <c r="AZ306" i="31"/>
  <c r="AZ309" i="31" s="1"/>
  <c r="AZ313" i="31" s="1"/>
  <c r="AY306" i="31"/>
  <c r="AY309" i="31" s="1"/>
  <c r="AY313" i="31" s="1"/>
  <c r="AX306" i="31"/>
  <c r="AX309" i="31" s="1"/>
  <c r="AX313" i="31" s="1"/>
  <c r="AW306" i="31"/>
  <c r="AW309" i="31" s="1"/>
  <c r="AW313" i="31" s="1"/>
  <c r="AV306" i="31"/>
  <c r="AV309" i="31" s="1"/>
  <c r="AV313" i="31" s="1"/>
  <c r="AU306" i="31"/>
  <c r="AU309" i="31" s="1"/>
  <c r="AU313" i="31" s="1"/>
  <c r="AT306" i="31"/>
  <c r="AT309" i="31" s="1"/>
  <c r="AT313" i="31" s="1"/>
  <c r="AS306" i="31"/>
  <c r="AS309" i="31" s="1"/>
  <c r="AS313" i="31" s="1"/>
  <c r="AR306" i="31"/>
  <c r="AR309" i="31" s="1"/>
  <c r="AR313" i="31" s="1"/>
  <c r="AP306" i="31"/>
  <c r="AP309" i="31" s="1"/>
  <c r="AP313" i="31" s="1"/>
  <c r="AO306" i="31"/>
  <c r="AO309" i="31" s="1"/>
  <c r="AO313" i="31" s="1"/>
  <c r="AN306" i="31"/>
  <c r="AN309" i="31" s="1"/>
  <c r="AN313" i="31" s="1"/>
  <c r="AM306" i="31"/>
  <c r="AM309" i="31" s="1"/>
  <c r="AM313" i="31" s="1"/>
  <c r="AL306" i="31"/>
  <c r="AL309" i="31" s="1"/>
  <c r="AL313" i="31" s="1"/>
  <c r="AK306" i="31"/>
  <c r="AK309" i="31" s="1"/>
  <c r="AK313" i="31" s="1"/>
  <c r="AJ306" i="31"/>
  <c r="AJ309" i="31" s="1"/>
  <c r="AJ313" i="31" s="1"/>
  <c r="AI306" i="31"/>
  <c r="AI309" i="31" s="1"/>
  <c r="AI313" i="31" s="1"/>
  <c r="AH306" i="31"/>
  <c r="AH309" i="31" s="1"/>
  <c r="AH313" i="31" s="1"/>
  <c r="AG306" i="31"/>
  <c r="AG309" i="31" s="1"/>
  <c r="AG313" i="31" s="1"/>
  <c r="AF306" i="31"/>
  <c r="AF309" i="31" s="1"/>
  <c r="AF313" i="31" s="1"/>
  <c r="AE306" i="31"/>
  <c r="AC306" i="31"/>
  <c r="AC309" i="31" s="1"/>
  <c r="AC313" i="31" s="1"/>
  <c r="AB306" i="31"/>
  <c r="AB309" i="31" s="1"/>
  <c r="AB313" i="31" s="1"/>
  <c r="AA306" i="31"/>
  <c r="AA309" i="31" s="1"/>
  <c r="AA313" i="31" s="1"/>
  <c r="Z306" i="31"/>
  <c r="Z309" i="31" s="1"/>
  <c r="Z313" i="31" s="1"/>
  <c r="Y306" i="31"/>
  <c r="Y309" i="31" s="1"/>
  <c r="Y313" i="31" s="1"/>
  <c r="X306" i="31"/>
  <c r="X309" i="31" s="1"/>
  <c r="X313" i="31" s="1"/>
  <c r="W306" i="31"/>
  <c r="W309" i="31" s="1"/>
  <c r="W313" i="31" s="1"/>
  <c r="V306" i="31"/>
  <c r="V309" i="31" s="1"/>
  <c r="V313" i="31" s="1"/>
  <c r="U306" i="31"/>
  <c r="U309" i="31" s="1"/>
  <c r="U313" i="31" s="1"/>
  <c r="T306" i="31"/>
  <c r="T309" i="31" s="1"/>
  <c r="T313" i="31" s="1"/>
  <c r="S306" i="31"/>
  <c r="S309" i="31" s="1"/>
  <c r="S313" i="31" s="1"/>
  <c r="R306" i="31"/>
  <c r="P306" i="31"/>
  <c r="P309" i="31" s="1"/>
  <c r="P313" i="31" s="1"/>
  <c r="O306" i="31"/>
  <c r="O309" i="31" s="1"/>
  <c r="O313" i="31" s="1"/>
  <c r="N306" i="31"/>
  <c r="N309" i="31" s="1"/>
  <c r="N313" i="31" s="1"/>
  <c r="M306" i="31"/>
  <c r="M309" i="31" s="1"/>
  <c r="M313" i="31" s="1"/>
  <c r="L306" i="31"/>
  <c r="L309" i="31" s="1"/>
  <c r="L313" i="31" s="1"/>
  <c r="K306" i="31"/>
  <c r="K309" i="31" s="1"/>
  <c r="K313" i="31" s="1"/>
  <c r="J306" i="31"/>
  <c r="J309" i="31" s="1"/>
  <c r="J313" i="31" s="1"/>
  <c r="I306" i="31"/>
  <c r="I309" i="31" s="1"/>
  <c r="I313" i="31" s="1"/>
  <c r="H306" i="31"/>
  <c r="H309" i="31" s="1"/>
  <c r="H313" i="31" s="1"/>
  <c r="G306" i="31"/>
  <c r="G309" i="31" s="1"/>
  <c r="G313" i="31" s="1"/>
  <c r="F306" i="31"/>
  <c r="F309" i="31" s="1"/>
  <c r="F313" i="31" s="1"/>
  <c r="E306" i="31"/>
  <c r="E309" i="31" s="1"/>
  <c r="E313" i="31" s="1"/>
  <c r="BC305" i="31"/>
  <c r="BC308" i="31" s="1"/>
  <c r="BC312" i="31" s="1"/>
  <c r="BB305" i="31"/>
  <c r="BB308" i="31" s="1"/>
  <c r="BB312" i="31" s="1"/>
  <c r="BA305" i="31"/>
  <c r="BA308" i="31" s="1"/>
  <c r="BA312" i="31" s="1"/>
  <c r="AZ305" i="31"/>
  <c r="AZ308" i="31" s="1"/>
  <c r="AZ312" i="31" s="1"/>
  <c r="AY305" i="31"/>
  <c r="AY308" i="31" s="1"/>
  <c r="AY312" i="31" s="1"/>
  <c r="AX305" i="31"/>
  <c r="AX308" i="31" s="1"/>
  <c r="AX312" i="31" s="1"/>
  <c r="AW305" i="31"/>
  <c r="AW308" i="31" s="1"/>
  <c r="AW312" i="31" s="1"/>
  <c r="AV305" i="31"/>
  <c r="AV308" i="31" s="1"/>
  <c r="AV312" i="31" s="1"/>
  <c r="AU305" i="31"/>
  <c r="AU308" i="31" s="1"/>
  <c r="AU312" i="31" s="1"/>
  <c r="AT305" i="31"/>
  <c r="AT308" i="31" s="1"/>
  <c r="AT312" i="31" s="1"/>
  <c r="AS305" i="31"/>
  <c r="AS308" i="31" s="1"/>
  <c r="AS312" i="31" s="1"/>
  <c r="AR305" i="31"/>
  <c r="AP305" i="31"/>
  <c r="AP308" i="31" s="1"/>
  <c r="AP312" i="31" s="1"/>
  <c r="AO305" i="31"/>
  <c r="AO308" i="31" s="1"/>
  <c r="AO312" i="31" s="1"/>
  <c r="AN305" i="31"/>
  <c r="AN308" i="31" s="1"/>
  <c r="AN312" i="31" s="1"/>
  <c r="AM305" i="31"/>
  <c r="AM308" i="31" s="1"/>
  <c r="AM312" i="31" s="1"/>
  <c r="AL305" i="31"/>
  <c r="AL308" i="31" s="1"/>
  <c r="AL312" i="31" s="1"/>
  <c r="AK305" i="31"/>
  <c r="AK308" i="31" s="1"/>
  <c r="AK312" i="31" s="1"/>
  <c r="AJ305" i="31"/>
  <c r="AJ308" i="31" s="1"/>
  <c r="AJ312" i="31" s="1"/>
  <c r="AI305" i="31"/>
  <c r="AI308" i="31" s="1"/>
  <c r="AI312" i="31" s="1"/>
  <c r="AH305" i="31"/>
  <c r="AH308" i="31" s="1"/>
  <c r="AH312" i="31" s="1"/>
  <c r="AG305" i="31"/>
  <c r="AG308" i="31" s="1"/>
  <c r="AG312" i="31" s="1"/>
  <c r="AF305" i="31"/>
  <c r="AF308" i="31" s="1"/>
  <c r="AF312" i="31" s="1"/>
  <c r="AE305" i="31"/>
  <c r="AC305" i="31"/>
  <c r="AC308" i="31" s="1"/>
  <c r="AC312" i="31" s="1"/>
  <c r="AB305" i="31"/>
  <c r="AB308" i="31" s="1"/>
  <c r="AB312" i="31" s="1"/>
  <c r="AA305" i="31"/>
  <c r="AA308" i="31" s="1"/>
  <c r="AA312" i="31" s="1"/>
  <c r="Z305" i="31"/>
  <c r="Z308" i="31" s="1"/>
  <c r="Z312" i="31" s="1"/>
  <c r="Y305" i="31"/>
  <c r="Y308" i="31" s="1"/>
  <c r="Y312" i="31" s="1"/>
  <c r="X305" i="31"/>
  <c r="X308" i="31" s="1"/>
  <c r="X312" i="31" s="1"/>
  <c r="W305" i="31"/>
  <c r="W308" i="31" s="1"/>
  <c r="W312" i="31" s="1"/>
  <c r="V305" i="31"/>
  <c r="V308" i="31" s="1"/>
  <c r="V312" i="31" s="1"/>
  <c r="U305" i="31"/>
  <c r="U308" i="31" s="1"/>
  <c r="U312" i="31" s="1"/>
  <c r="T305" i="31"/>
  <c r="T308" i="31" s="1"/>
  <c r="T312" i="31" s="1"/>
  <c r="S305" i="31"/>
  <c r="S308" i="31" s="1"/>
  <c r="S312" i="31" s="1"/>
  <c r="R305" i="31"/>
  <c r="R308" i="31" s="1"/>
  <c r="P305" i="31"/>
  <c r="P308" i="31" s="1"/>
  <c r="P312" i="31" s="1"/>
  <c r="O305" i="31"/>
  <c r="O308" i="31" s="1"/>
  <c r="O312" i="31" s="1"/>
  <c r="N305" i="31"/>
  <c r="N308" i="31" s="1"/>
  <c r="N312" i="31" s="1"/>
  <c r="M305" i="31"/>
  <c r="M308" i="31" s="1"/>
  <c r="M312" i="31" s="1"/>
  <c r="L305" i="31"/>
  <c r="L308" i="31" s="1"/>
  <c r="L312" i="31" s="1"/>
  <c r="K305" i="31"/>
  <c r="K308" i="31" s="1"/>
  <c r="K312" i="31" s="1"/>
  <c r="J305" i="31"/>
  <c r="J308" i="31" s="1"/>
  <c r="J312" i="31" s="1"/>
  <c r="I305" i="31"/>
  <c r="I308" i="31" s="1"/>
  <c r="I312" i="31" s="1"/>
  <c r="H305" i="31"/>
  <c r="H308" i="31" s="1"/>
  <c r="H312" i="31" s="1"/>
  <c r="G305" i="31"/>
  <c r="G308" i="31" s="1"/>
  <c r="G312" i="31" s="1"/>
  <c r="F305" i="31"/>
  <c r="F308" i="31" s="1"/>
  <c r="F312" i="31" s="1"/>
  <c r="E305" i="31"/>
  <c r="BE278" i="31"/>
  <c r="BC277" i="31"/>
  <c r="BC280" i="31" s="1"/>
  <c r="BC284" i="31" s="1"/>
  <c r="BB277" i="31"/>
  <c r="BB280" i="31" s="1"/>
  <c r="BB284" i="31" s="1"/>
  <c r="BA277" i="31"/>
  <c r="AZ277" i="31"/>
  <c r="AZ280" i="31" s="1"/>
  <c r="AZ284" i="31" s="1"/>
  <c r="AY277" i="31"/>
  <c r="AY280" i="31" s="1"/>
  <c r="AY284" i="31" s="1"/>
  <c r="AX277" i="31"/>
  <c r="AX280" i="31" s="1"/>
  <c r="AX284" i="31" s="1"/>
  <c r="AW277" i="31"/>
  <c r="AV277" i="31"/>
  <c r="AV280" i="31" s="1"/>
  <c r="AV284" i="31" s="1"/>
  <c r="AU277" i="31"/>
  <c r="AU280" i="31" s="1"/>
  <c r="AU284" i="31" s="1"/>
  <c r="AT277" i="31"/>
  <c r="AT280" i="31" s="1"/>
  <c r="AT284" i="31" s="1"/>
  <c r="AS277" i="31"/>
  <c r="AR277" i="31"/>
  <c r="AR280" i="31" s="1"/>
  <c r="AR284" i="31" s="1"/>
  <c r="AP277" i="31"/>
  <c r="AP280" i="31" s="1"/>
  <c r="AP284" i="31" s="1"/>
  <c r="AO277" i="31"/>
  <c r="AO280" i="31" s="1"/>
  <c r="AO284" i="31" s="1"/>
  <c r="AN277" i="31"/>
  <c r="AM277" i="31"/>
  <c r="AM280" i="31" s="1"/>
  <c r="AM284" i="31" s="1"/>
  <c r="AL277" i="31"/>
  <c r="AL280" i="31" s="1"/>
  <c r="AL284" i="31" s="1"/>
  <c r="AK277" i="31"/>
  <c r="AK280" i="31" s="1"/>
  <c r="AK284" i="31" s="1"/>
  <c r="AJ277" i="31"/>
  <c r="AI277" i="31"/>
  <c r="AI280" i="31" s="1"/>
  <c r="AI284" i="31" s="1"/>
  <c r="AH277" i="31"/>
  <c r="AH280" i="31" s="1"/>
  <c r="AH284" i="31" s="1"/>
  <c r="AG277" i="31"/>
  <c r="AG280" i="31" s="1"/>
  <c r="AG284" i="31" s="1"/>
  <c r="AF277" i="31"/>
  <c r="AE277" i="31"/>
  <c r="AC277" i="31"/>
  <c r="AC280" i="31" s="1"/>
  <c r="AC284" i="31" s="1"/>
  <c r="AB277" i="31"/>
  <c r="AB280" i="31" s="1"/>
  <c r="AB284" i="31" s="1"/>
  <c r="AA277" i="31"/>
  <c r="Z277" i="31"/>
  <c r="Z280" i="31" s="1"/>
  <c r="Z284" i="31" s="1"/>
  <c r="Y277" i="31"/>
  <c r="Y280" i="31" s="1"/>
  <c r="Y284" i="31" s="1"/>
  <c r="X277" i="31"/>
  <c r="X280" i="31" s="1"/>
  <c r="X284" i="31" s="1"/>
  <c r="W277" i="31"/>
  <c r="V277" i="31"/>
  <c r="V280" i="31" s="1"/>
  <c r="V284" i="31" s="1"/>
  <c r="U277" i="31"/>
  <c r="U280" i="31" s="1"/>
  <c r="U284" i="31" s="1"/>
  <c r="T277" i="31"/>
  <c r="T280" i="31" s="1"/>
  <c r="T284" i="31" s="1"/>
  <c r="S277" i="31"/>
  <c r="R277" i="31"/>
  <c r="P277" i="31"/>
  <c r="P280" i="31" s="1"/>
  <c r="P284" i="31" s="1"/>
  <c r="O277" i="31"/>
  <c r="O280" i="31" s="1"/>
  <c r="O284" i="31" s="1"/>
  <c r="N277" i="31"/>
  <c r="M277" i="31"/>
  <c r="M280" i="31" s="1"/>
  <c r="M284" i="31" s="1"/>
  <c r="L277" i="31"/>
  <c r="L280" i="31" s="1"/>
  <c r="L284" i="31" s="1"/>
  <c r="K277" i="31"/>
  <c r="K280" i="31" s="1"/>
  <c r="K284" i="31" s="1"/>
  <c r="J277" i="31"/>
  <c r="I277" i="31"/>
  <c r="I280" i="31" s="1"/>
  <c r="I284" i="31" s="1"/>
  <c r="H277" i="31"/>
  <c r="H280" i="31" s="1"/>
  <c r="H284" i="31" s="1"/>
  <c r="G277" i="31"/>
  <c r="G280" i="31" s="1"/>
  <c r="G284" i="31" s="1"/>
  <c r="F277" i="31"/>
  <c r="E277" i="31"/>
  <c r="BC276" i="31"/>
  <c r="BC279" i="31" s="1"/>
  <c r="BC283" i="31" s="1"/>
  <c r="BA276" i="31"/>
  <c r="BA279" i="31" s="1"/>
  <c r="BA283" i="31" s="1"/>
  <c r="AZ276" i="31"/>
  <c r="AY276" i="31"/>
  <c r="AY279" i="31" s="1"/>
  <c r="AY283" i="31" s="1"/>
  <c r="AX276" i="31"/>
  <c r="AX279" i="31" s="1"/>
  <c r="AX283" i="31" s="1"/>
  <c r="AW276" i="31"/>
  <c r="AW279" i="31" s="1"/>
  <c r="AW283" i="31" s="1"/>
  <c r="AV276" i="31"/>
  <c r="AU276" i="31"/>
  <c r="AU279" i="31" s="1"/>
  <c r="AU283" i="31" s="1"/>
  <c r="AT276" i="31"/>
  <c r="AT279" i="31" s="1"/>
  <c r="AT283" i="31" s="1"/>
  <c r="AS276" i="31"/>
  <c r="AS279" i="31" s="1"/>
  <c r="AS283" i="31" s="1"/>
  <c r="AR276" i="31"/>
  <c r="AP276" i="31"/>
  <c r="AP279" i="31" s="1"/>
  <c r="AP283" i="31" s="1"/>
  <c r="AO276" i="31"/>
  <c r="AO279" i="31" s="1"/>
  <c r="AO283" i="31" s="1"/>
  <c r="AN276" i="31"/>
  <c r="AN279" i="31" s="1"/>
  <c r="AN283" i="31" s="1"/>
  <c r="AM276" i="31"/>
  <c r="AL276" i="31"/>
  <c r="AL279" i="31" s="1"/>
  <c r="AL283" i="31" s="1"/>
  <c r="AK276" i="31"/>
  <c r="AK279" i="31" s="1"/>
  <c r="AK283" i="31" s="1"/>
  <c r="AJ276" i="31"/>
  <c r="AJ279" i="31" s="1"/>
  <c r="AJ283" i="31" s="1"/>
  <c r="AI276" i="31"/>
  <c r="AH276" i="31"/>
  <c r="AH279" i="31" s="1"/>
  <c r="AH283" i="31" s="1"/>
  <c r="AG276" i="31"/>
  <c r="AG279" i="31" s="1"/>
  <c r="AG283" i="31" s="1"/>
  <c r="AF276" i="31"/>
  <c r="AF279" i="31" s="1"/>
  <c r="AF283" i="31" s="1"/>
  <c r="AE276" i="31"/>
  <c r="AC276" i="31"/>
  <c r="AC279" i="31" s="1"/>
  <c r="AC283" i="31" s="1"/>
  <c r="AB276" i="31"/>
  <c r="AB279" i="31" s="1"/>
  <c r="AB283" i="31" s="1"/>
  <c r="AA276" i="31"/>
  <c r="AA279" i="31" s="1"/>
  <c r="AA283" i="31" s="1"/>
  <c r="Z276" i="31"/>
  <c r="Y276" i="31"/>
  <c r="Y279" i="31" s="1"/>
  <c r="Y283" i="31" s="1"/>
  <c r="X276" i="31"/>
  <c r="X279" i="31" s="1"/>
  <c r="X283" i="31" s="1"/>
  <c r="W276" i="31"/>
  <c r="W279" i="31" s="1"/>
  <c r="W283" i="31" s="1"/>
  <c r="V276" i="31"/>
  <c r="U276" i="31"/>
  <c r="U279" i="31" s="1"/>
  <c r="U283" i="31" s="1"/>
  <c r="T276" i="31"/>
  <c r="T279" i="31" s="1"/>
  <c r="T283" i="31" s="1"/>
  <c r="S276" i="31"/>
  <c r="S279" i="31" s="1"/>
  <c r="S283" i="31" s="1"/>
  <c r="R276" i="31"/>
  <c r="P276" i="31"/>
  <c r="P279" i="31" s="1"/>
  <c r="P283" i="31" s="1"/>
  <c r="O276" i="31"/>
  <c r="O279" i="31" s="1"/>
  <c r="O283" i="31" s="1"/>
  <c r="N276" i="31"/>
  <c r="N279" i="31" s="1"/>
  <c r="N283" i="31" s="1"/>
  <c r="M276" i="31"/>
  <c r="L276" i="31"/>
  <c r="L279" i="31" s="1"/>
  <c r="L283" i="31" s="1"/>
  <c r="K276" i="31"/>
  <c r="K279" i="31" s="1"/>
  <c r="K283" i="31" s="1"/>
  <c r="J276" i="31"/>
  <c r="J279" i="31" s="1"/>
  <c r="J283" i="31" s="1"/>
  <c r="I276" i="31"/>
  <c r="H276" i="31"/>
  <c r="H279" i="31" s="1"/>
  <c r="H283" i="31" s="1"/>
  <c r="G276" i="31"/>
  <c r="G279" i="31" s="1"/>
  <c r="G283" i="31" s="1"/>
  <c r="F276" i="31"/>
  <c r="F279" i="31" s="1"/>
  <c r="F283" i="31" s="1"/>
  <c r="E276" i="31"/>
  <c r="BE251" i="31"/>
  <c r="BC250" i="31"/>
  <c r="BC253" i="31" s="1"/>
  <c r="BB250" i="31"/>
  <c r="BB253" i="31" s="1"/>
  <c r="BA250" i="31"/>
  <c r="AZ250" i="31"/>
  <c r="AY250" i="31"/>
  <c r="AY253" i="31" s="1"/>
  <c r="AX250" i="31"/>
  <c r="AX253" i="31" s="1"/>
  <c r="AW250" i="31"/>
  <c r="AV250" i="31"/>
  <c r="AU250" i="31"/>
  <c r="AU253" i="31" s="1"/>
  <c r="AT250" i="31"/>
  <c r="AT253" i="31" s="1"/>
  <c r="AS250" i="31"/>
  <c r="AR250" i="31"/>
  <c r="AP250" i="31"/>
  <c r="AP253" i="31" s="1"/>
  <c r="AO250" i="31"/>
  <c r="AO253" i="31" s="1"/>
  <c r="AN250" i="31"/>
  <c r="AM250" i="31"/>
  <c r="AL250" i="31"/>
  <c r="AL253" i="31" s="1"/>
  <c r="AK250" i="31"/>
  <c r="AK253" i="31" s="1"/>
  <c r="AJ250" i="31"/>
  <c r="AI250" i="31"/>
  <c r="AH250" i="31"/>
  <c r="AH253" i="31" s="1"/>
  <c r="AG250" i="31"/>
  <c r="AG253" i="31" s="1"/>
  <c r="AF250" i="31"/>
  <c r="AE250" i="31"/>
  <c r="AC250" i="31"/>
  <c r="AC253" i="31" s="1"/>
  <c r="AB250" i="31"/>
  <c r="AB253" i="31" s="1"/>
  <c r="AA250" i="31"/>
  <c r="Z250" i="31"/>
  <c r="Y250" i="31"/>
  <c r="X250" i="31"/>
  <c r="X253" i="31" s="1"/>
  <c r="W250" i="31"/>
  <c r="V250" i="31"/>
  <c r="U250" i="31"/>
  <c r="T250" i="31"/>
  <c r="S250" i="31"/>
  <c r="S253" i="31" s="1"/>
  <c r="R250" i="31"/>
  <c r="P250" i="31"/>
  <c r="O250" i="31"/>
  <c r="N250" i="31"/>
  <c r="M250" i="31"/>
  <c r="L250" i="31"/>
  <c r="K250" i="31"/>
  <c r="K253" i="31" s="1"/>
  <c r="J250" i="31"/>
  <c r="I250" i="31"/>
  <c r="H250" i="31"/>
  <c r="G250" i="31"/>
  <c r="G253" i="31" s="1"/>
  <c r="F250" i="31"/>
  <c r="E250" i="31"/>
  <c r="BC249" i="31"/>
  <c r="BB249" i="31"/>
  <c r="BA249" i="31"/>
  <c r="BA252" i="31" s="1"/>
  <c r="AZ249" i="31"/>
  <c r="AY249" i="31"/>
  <c r="AY252" i="31" s="1"/>
  <c r="AX249" i="31"/>
  <c r="AW249" i="31"/>
  <c r="AV249" i="31"/>
  <c r="AU249" i="31"/>
  <c r="AT249" i="31"/>
  <c r="AT252" i="31" s="1"/>
  <c r="AS249" i="31"/>
  <c r="AR249" i="31"/>
  <c r="AP249" i="31"/>
  <c r="AP252" i="31" s="1"/>
  <c r="AO249" i="31"/>
  <c r="AN249" i="31"/>
  <c r="AM249" i="31"/>
  <c r="AL249" i="31"/>
  <c r="AK249" i="31"/>
  <c r="AK252" i="31" s="1"/>
  <c r="AJ249" i="31"/>
  <c r="AI249" i="31"/>
  <c r="AH249" i="31"/>
  <c r="AH252" i="31" s="1"/>
  <c r="AG249" i="31"/>
  <c r="AF249" i="31"/>
  <c r="AE249" i="31"/>
  <c r="AC249" i="31"/>
  <c r="AC252" i="31" s="1"/>
  <c r="AB249" i="31"/>
  <c r="AB252" i="31" s="1"/>
  <c r="AA249" i="31"/>
  <c r="Z249" i="31"/>
  <c r="Y249" i="31"/>
  <c r="X249" i="31"/>
  <c r="X252" i="31" s="1"/>
  <c r="W249" i="31"/>
  <c r="V249" i="31"/>
  <c r="U249" i="31"/>
  <c r="U252" i="31" s="1"/>
  <c r="T249" i="31"/>
  <c r="S249" i="31"/>
  <c r="R249" i="31"/>
  <c r="P249" i="31"/>
  <c r="P252" i="31" s="1"/>
  <c r="I249" i="31"/>
  <c r="I252" i="31" s="1"/>
  <c r="H249" i="31"/>
  <c r="BD228" i="31"/>
  <c r="AQ228" i="31"/>
  <c r="AD228" i="31"/>
  <c r="Q228" i="31"/>
  <c r="BD227" i="31"/>
  <c r="AQ227" i="31"/>
  <c r="AD227" i="31"/>
  <c r="Q227" i="31"/>
  <c r="BE224" i="31"/>
  <c r="BC223" i="31"/>
  <c r="BC226" i="31" s="1"/>
  <c r="BC230" i="31" s="1"/>
  <c r="BB223" i="31"/>
  <c r="BB226" i="31" s="1"/>
  <c r="BB230" i="31" s="1"/>
  <c r="BA223" i="31"/>
  <c r="BA226" i="31" s="1"/>
  <c r="BA230" i="31" s="1"/>
  <c r="AZ223" i="31"/>
  <c r="AZ226" i="31" s="1"/>
  <c r="AZ230" i="31" s="1"/>
  <c r="AY223" i="31"/>
  <c r="AY226" i="31" s="1"/>
  <c r="AY230" i="31" s="1"/>
  <c r="AX223" i="31"/>
  <c r="AX226" i="31" s="1"/>
  <c r="AX230" i="31" s="1"/>
  <c r="AW223" i="31"/>
  <c r="AW226" i="31" s="1"/>
  <c r="AW230" i="31" s="1"/>
  <c r="AV223" i="31"/>
  <c r="AV226" i="31" s="1"/>
  <c r="AV230" i="31" s="1"/>
  <c r="AU223" i="31"/>
  <c r="AU226" i="31" s="1"/>
  <c r="AU230" i="31" s="1"/>
  <c r="AT223" i="31"/>
  <c r="AT226" i="31" s="1"/>
  <c r="AT230" i="31" s="1"/>
  <c r="AS223" i="31"/>
  <c r="AS226" i="31" s="1"/>
  <c r="AS230" i="31" s="1"/>
  <c r="AR223" i="31"/>
  <c r="AR226" i="31" s="1"/>
  <c r="AR230" i="31" s="1"/>
  <c r="AP223" i="31"/>
  <c r="AP226" i="31" s="1"/>
  <c r="AP230" i="31" s="1"/>
  <c r="AO223" i="31"/>
  <c r="AO226" i="31" s="1"/>
  <c r="AO230" i="31" s="1"/>
  <c r="AN223" i="31"/>
  <c r="AN226" i="31" s="1"/>
  <c r="AN230" i="31" s="1"/>
  <c r="AM223" i="31"/>
  <c r="AM226" i="31" s="1"/>
  <c r="AM230" i="31" s="1"/>
  <c r="AL223" i="31"/>
  <c r="AL226" i="31" s="1"/>
  <c r="AL230" i="31" s="1"/>
  <c r="AK223" i="31"/>
  <c r="AK226" i="31" s="1"/>
  <c r="AK230" i="31" s="1"/>
  <c r="AJ223" i="31"/>
  <c r="AJ226" i="31" s="1"/>
  <c r="AJ230" i="31" s="1"/>
  <c r="AI223" i="31"/>
  <c r="AI226" i="31" s="1"/>
  <c r="AI230" i="31" s="1"/>
  <c r="AH223" i="31"/>
  <c r="AH226" i="31" s="1"/>
  <c r="AH230" i="31" s="1"/>
  <c r="AG223" i="31"/>
  <c r="AG226" i="31" s="1"/>
  <c r="AG230" i="31" s="1"/>
  <c r="AF223" i="31"/>
  <c r="AF226" i="31" s="1"/>
  <c r="AF230" i="31" s="1"/>
  <c r="AE223" i="31"/>
  <c r="AC223" i="31"/>
  <c r="AC226" i="31" s="1"/>
  <c r="AC230" i="31" s="1"/>
  <c r="AB223" i="31"/>
  <c r="AB226" i="31" s="1"/>
  <c r="AB230" i="31" s="1"/>
  <c r="AA223" i="31"/>
  <c r="AA226" i="31" s="1"/>
  <c r="AA230" i="31" s="1"/>
  <c r="Z223" i="31"/>
  <c r="Z226" i="31" s="1"/>
  <c r="Z230" i="31" s="1"/>
  <c r="Y223" i="31"/>
  <c r="Y226" i="31" s="1"/>
  <c r="Y230" i="31" s="1"/>
  <c r="X223" i="31"/>
  <c r="X226" i="31" s="1"/>
  <c r="X230" i="31" s="1"/>
  <c r="W223" i="31"/>
  <c r="W226" i="31" s="1"/>
  <c r="W230" i="31" s="1"/>
  <c r="V223" i="31"/>
  <c r="V226" i="31" s="1"/>
  <c r="V230" i="31" s="1"/>
  <c r="U223" i="31"/>
  <c r="U226" i="31" s="1"/>
  <c r="U230" i="31" s="1"/>
  <c r="T223" i="31"/>
  <c r="T226" i="31" s="1"/>
  <c r="T230" i="31" s="1"/>
  <c r="S223" i="31"/>
  <c r="S226" i="31" s="1"/>
  <c r="S230" i="31" s="1"/>
  <c r="R223" i="31"/>
  <c r="P223" i="31"/>
  <c r="P226" i="31" s="1"/>
  <c r="P230" i="31" s="1"/>
  <c r="O223" i="31"/>
  <c r="O226" i="31" s="1"/>
  <c r="O230" i="31" s="1"/>
  <c r="N223" i="31"/>
  <c r="N226" i="31" s="1"/>
  <c r="N230" i="31" s="1"/>
  <c r="M223" i="31"/>
  <c r="M226" i="31" s="1"/>
  <c r="M230" i="31" s="1"/>
  <c r="L223" i="31"/>
  <c r="L226" i="31" s="1"/>
  <c r="L230" i="31" s="1"/>
  <c r="K223" i="31"/>
  <c r="K226" i="31" s="1"/>
  <c r="K230" i="31" s="1"/>
  <c r="J223" i="31"/>
  <c r="J226" i="31" s="1"/>
  <c r="J230" i="31" s="1"/>
  <c r="I223" i="31"/>
  <c r="I226" i="31" s="1"/>
  <c r="I230" i="31" s="1"/>
  <c r="H223" i="31"/>
  <c r="H226" i="31" s="1"/>
  <c r="H230" i="31" s="1"/>
  <c r="G223" i="31"/>
  <c r="G226" i="31" s="1"/>
  <c r="G230" i="31" s="1"/>
  <c r="F223" i="31"/>
  <c r="F226" i="31" s="1"/>
  <c r="F230" i="31" s="1"/>
  <c r="E223" i="31"/>
  <c r="BC222" i="31"/>
  <c r="BC225" i="31" s="1"/>
  <c r="BC229" i="31" s="1"/>
  <c r="BB222" i="31"/>
  <c r="BB225" i="31" s="1"/>
  <c r="BB229" i="31" s="1"/>
  <c r="BA222" i="31"/>
  <c r="BA225" i="31" s="1"/>
  <c r="BA229" i="31" s="1"/>
  <c r="AZ222" i="31"/>
  <c r="AZ225" i="31" s="1"/>
  <c r="AZ229" i="31" s="1"/>
  <c r="AY222" i="31"/>
  <c r="AY225" i="31" s="1"/>
  <c r="AY229" i="31" s="1"/>
  <c r="AX222" i="31"/>
  <c r="AX225" i="31" s="1"/>
  <c r="AX229" i="31" s="1"/>
  <c r="AW222" i="31"/>
  <c r="AW225" i="31" s="1"/>
  <c r="AW229" i="31" s="1"/>
  <c r="AV222" i="31"/>
  <c r="AV225" i="31" s="1"/>
  <c r="AV229" i="31" s="1"/>
  <c r="AU222" i="31"/>
  <c r="AU225" i="31" s="1"/>
  <c r="AU229" i="31" s="1"/>
  <c r="AT222" i="31"/>
  <c r="AT225" i="31" s="1"/>
  <c r="AT229" i="31" s="1"/>
  <c r="AS222" i="31"/>
  <c r="AS225" i="31" s="1"/>
  <c r="AS229" i="31" s="1"/>
  <c r="AR222" i="31"/>
  <c r="AP222" i="31"/>
  <c r="AP225" i="31" s="1"/>
  <c r="AP229" i="31" s="1"/>
  <c r="AO222" i="31"/>
  <c r="AO225" i="31" s="1"/>
  <c r="AO229" i="31" s="1"/>
  <c r="AN222" i="31"/>
  <c r="AN225" i="31" s="1"/>
  <c r="AN229" i="31" s="1"/>
  <c r="AM222" i="31"/>
  <c r="AM225" i="31" s="1"/>
  <c r="AM229" i="31" s="1"/>
  <c r="AL222" i="31"/>
  <c r="AL225" i="31" s="1"/>
  <c r="AL229" i="31" s="1"/>
  <c r="AK222" i="31"/>
  <c r="AK225" i="31" s="1"/>
  <c r="AK229" i="31" s="1"/>
  <c r="AJ222" i="31"/>
  <c r="AJ225" i="31" s="1"/>
  <c r="AJ229" i="31" s="1"/>
  <c r="AI222" i="31"/>
  <c r="AI225" i="31" s="1"/>
  <c r="AI229" i="31" s="1"/>
  <c r="AH222" i="31"/>
  <c r="AH225" i="31" s="1"/>
  <c r="AH229" i="31" s="1"/>
  <c r="AG222" i="31"/>
  <c r="AG225" i="31" s="1"/>
  <c r="AG229" i="31" s="1"/>
  <c r="AF222" i="31"/>
  <c r="AF225" i="31" s="1"/>
  <c r="AF229" i="31" s="1"/>
  <c r="AE222" i="31"/>
  <c r="AC222" i="31"/>
  <c r="AC225" i="31" s="1"/>
  <c r="AC229" i="31" s="1"/>
  <c r="AB222" i="31"/>
  <c r="AB225" i="31" s="1"/>
  <c r="AB229" i="31" s="1"/>
  <c r="AA222" i="31"/>
  <c r="AA225" i="31" s="1"/>
  <c r="AA229" i="31" s="1"/>
  <c r="Z222" i="31"/>
  <c r="Z225" i="31" s="1"/>
  <c r="Z229" i="31" s="1"/>
  <c r="U222" i="31"/>
  <c r="U225" i="31" s="1"/>
  <c r="U229" i="31" s="1"/>
  <c r="T222" i="31"/>
  <c r="T225" i="31" s="1"/>
  <c r="T229" i="31" s="1"/>
  <c r="S222" i="31"/>
  <c r="S225" i="31" s="1"/>
  <c r="S229" i="31" s="1"/>
  <c r="R222" i="31"/>
  <c r="R225" i="31" s="1"/>
  <c r="R229" i="31" s="1"/>
  <c r="P222" i="31"/>
  <c r="P225" i="31" s="1"/>
  <c r="P229" i="31" s="1"/>
  <c r="O222" i="31"/>
  <c r="O225" i="31" s="1"/>
  <c r="O229" i="31" s="1"/>
  <c r="N222" i="31"/>
  <c r="N225" i="31" s="1"/>
  <c r="N229" i="31" s="1"/>
  <c r="M222" i="31"/>
  <c r="M225" i="31" s="1"/>
  <c r="M229" i="31" s="1"/>
  <c r="L222" i="31"/>
  <c r="L225" i="31" s="1"/>
  <c r="L229" i="31" s="1"/>
  <c r="K222" i="31"/>
  <c r="K225" i="31" s="1"/>
  <c r="K229" i="31" s="1"/>
  <c r="J222" i="31"/>
  <c r="J225" i="31" s="1"/>
  <c r="J229" i="31" s="1"/>
  <c r="I222" i="31"/>
  <c r="I225" i="31" s="1"/>
  <c r="I229" i="31" s="1"/>
  <c r="H222" i="31"/>
  <c r="H225" i="31" s="1"/>
  <c r="H229" i="31" s="1"/>
  <c r="G222" i="31"/>
  <c r="G225" i="31" s="1"/>
  <c r="G229" i="31" s="1"/>
  <c r="F222" i="31"/>
  <c r="F225" i="31" s="1"/>
  <c r="F229" i="31" s="1"/>
  <c r="E222" i="31"/>
  <c r="BE197" i="31"/>
  <c r="BC196" i="31"/>
  <c r="BB196" i="31"/>
  <c r="BA196" i="31"/>
  <c r="AZ196" i="31"/>
  <c r="AZ199" i="31" s="1"/>
  <c r="AY196" i="31"/>
  <c r="AX196" i="31"/>
  <c r="AW196" i="31"/>
  <c r="AV196" i="31"/>
  <c r="AV199" i="31" s="1"/>
  <c r="AU196" i="31"/>
  <c r="AT196" i="31"/>
  <c r="AS196" i="31"/>
  <c r="AR196" i="31"/>
  <c r="AR199" i="31" s="1"/>
  <c r="AP196" i="31"/>
  <c r="AO196" i="31"/>
  <c r="AO199" i="31" s="1"/>
  <c r="AN196" i="31"/>
  <c r="AM196" i="31"/>
  <c r="AM199" i="31" s="1"/>
  <c r="AL196" i="31"/>
  <c r="AK196" i="31"/>
  <c r="AK199" i="31" s="1"/>
  <c r="AJ196" i="31"/>
  <c r="AI196" i="31"/>
  <c r="AI199" i="31" s="1"/>
  <c r="AH196" i="31"/>
  <c r="AG196" i="31"/>
  <c r="AG199" i="31" s="1"/>
  <c r="AF196" i="31"/>
  <c r="AE196" i="31"/>
  <c r="AE199" i="31" s="1"/>
  <c r="AC196" i="31"/>
  <c r="AC199" i="31" s="1"/>
  <c r="AB196" i="31"/>
  <c r="AA196" i="31"/>
  <c r="Z196" i="31"/>
  <c r="Z199" i="31" s="1"/>
  <c r="Y196" i="31"/>
  <c r="Y199" i="31" s="1"/>
  <c r="X196" i="31"/>
  <c r="W196" i="31"/>
  <c r="V196" i="31"/>
  <c r="V199" i="31" s="1"/>
  <c r="U196" i="31"/>
  <c r="U199" i="31" s="1"/>
  <c r="T196" i="31"/>
  <c r="S196" i="31"/>
  <c r="R196" i="31"/>
  <c r="R199" i="31" s="1"/>
  <c r="P196" i="31"/>
  <c r="O196" i="31"/>
  <c r="N196" i="31"/>
  <c r="M196" i="31"/>
  <c r="M199" i="31" s="1"/>
  <c r="L196" i="31"/>
  <c r="K196" i="31"/>
  <c r="J196" i="31"/>
  <c r="I196" i="31"/>
  <c r="I199" i="31" s="1"/>
  <c r="H196" i="31"/>
  <c r="G196" i="31"/>
  <c r="F196" i="31"/>
  <c r="E196" i="31"/>
  <c r="E199" i="31" s="1"/>
  <c r="X195" i="31"/>
  <c r="W195" i="31"/>
  <c r="V195" i="31"/>
  <c r="V198" i="31" s="1"/>
  <c r="U195" i="31"/>
  <c r="T195" i="31"/>
  <c r="S195" i="31"/>
  <c r="P195" i="31"/>
  <c r="P198" i="31" s="1"/>
  <c r="O195" i="31"/>
  <c r="N195" i="31"/>
  <c r="M195" i="31"/>
  <c r="L195" i="31"/>
  <c r="L198" i="31" s="1"/>
  <c r="K195" i="31"/>
  <c r="K198" i="31" s="1"/>
  <c r="J195" i="31"/>
  <c r="I195" i="31"/>
  <c r="H195" i="31"/>
  <c r="G195" i="31"/>
  <c r="F195" i="31"/>
  <c r="E195" i="31"/>
  <c r="E198" i="31" s="1"/>
  <c r="BD172" i="31"/>
  <c r="AQ172" i="31"/>
  <c r="AD172" i="31"/>
  <c r="Q172" i="31"/>
  <c r="BD171" i="31"/>
  <c r="AQ171" i="31"/>
  <c r="AD171" i="31"/>
  <c r="Q171" i="31"/>
  <c r="BE168" i="31"/>
  <c r="BC167" i="31"/>
  <c r="BC170" i="31" s="1"/>
  <c r="BC174" i="31" s="1"/>
  <c r="BB167" i="31"/>
  <c r="BB170" i="31" s="1"/>
  <c r="BB174" i="31" s="1"/>
  <c r="BA167" i="31"/>
  <c r="BA170" i="31" s="1"/>
  <c r="BA174" i="31" s="1"/>
  <c r="AZ167" i="31"/>
  <c r="AZ170" i="31" s="1"/>
  <c r="AZ174" i="31" s="1"/>
  <c r="AY167" i="31"/>
  <c r="AY170" i="31" s="1"/>
  <c r="AY174" i="31" s="1"/>
  <c r="AX167" i="31"/>
  <c r="AX170" i="31" s="1"/>
  <c r="AX174" i="31" s="1"/>
  <c r="AW167" i="31"/>
  <c r="AW170" i="31" s="1"/>
  <c r="AW174" i="31" s="1"/>
  <c r="AV167" i="31"/>
  <c r="AV170" i="31" s="1"/>
  <c r="AV174" i="31" s="1"/>
  <c r="AU167" i="31"/>
  <c r="AU170" i="31" s="1"/>
  <c r="AU174" i="31" s="1"/>
  <c r="AT167" i="31"/>
  <c r="AT170" i="31" s="1"/>
  <c r="AT174" i="31" s="1"/>
  <c r="AS167" i="31"/>
  <c r="AS170" i="31" s="1"/>
  <c r="AS174" i="31" s="1"/>
  <c r="AR167" i="31"/>
  <c r="AR170" i="31" s="1"/>
  <c r="AR174" i="31" s="1"/>
  <c r="AP167" i="31"/>
  <c r="AP170" i="31" s="1"/>
  <c r="AP174" i="31" s="1"/>
  <c r="AO167" i="31"/>
  <c r="AO170" i="31" s="1"/>
  <c r="AO174" i="31" s="1"/>
  <c r="AN167" i="31"/>
  <c r="AN170" i="31" s="1"/>
  <c r="AN174" i="31" s="1"/>
  <c r="AM167" i="31"/>
  <c r="AM170" i="31" s="1"/>
  <c r="AM174" i="31" s="1"/>
  <c r="AL167" i="31"/>
  <c r="AL170" i="31" s="1"/>
  <c r="AL174" i="31" s="1"/>
  <c r="AK167" i="31"/>
  <c r="AK170" i="31" s="1"/>
  <c r="AK174" i="31" s="1"/>
  <c r="AJ167" i="31"/>
  <c r="AJ170" i="31" s="1"/>
  <c r="AJ174" i="31" s="1"/>
  <c r="AI167" i="31"/>
  <c r="AI170" i="31" s="1"/>
  <c r="AI174" i="31" s="1"/>
  <c r="AH167" i="31"/>
  <c r="AH170" i="31" s="1"/>
  <c r="AH174" i="31" s="1"/>
  <c r="AG167" i="31"/>
  <c r="AG170" i="31" s="1"/>
  <c r="AG174" i="31" s="1"/>
  <c r="AF167" i="31"/>
  <c r="AF170" i="31" s="1"/>
  <c r="AF174" i="31" s="1"/>
  <c r="AE167" i="31"/>
  <c r="AC167" i="31"/>
  <c r="AC170" i="31" s="1"/>
  <c r="AC174" i="31" s="1"/>
  <c r="AB167" i="31"/>
  <c r="AB170" i="31" s="1"/>
  <c r="AB174" i="31" s="1"/>
  <c r="AA167" i="31"/>
  <c r="AA170" i="31" s="1"/>
  <c r="AA174" i="31" s="1"/>
  <c r="Z167" i="31"/>
  <c r="Z170" i="31" s="1"/>
  <c r="Z174" i="31" s="1"/>
  <c r="Y167" i="31"/>
  <c r="Y170" i="31" s="1"/>
  <c r="Y174" i="31" s="1"/>
  <c r="X167" i="31"/>
  <c r="X170" i="31" s="1"/>
  <c r="X174" i="31" s="1"/>
  <c r="W167" i="31"/>
  <c r="W170" i="31" s="1"/>
  <c r="W174" i="31" s="1"/>
  <c r="V167" i="31"/>
  <c r="V170" i="31" s="1"/>
  <c r="V174" i="31" s="1"/>
  <c r="U167" i="31"/>
  <c r="U170" i="31" s="1"/>
  <c r="U174" i="31" s="1"/>
  <c r="T167" i="31"/>
  <c r="T170" i="31" s="1"/>
  <c r="T174" i="31" s="1"/>
  <c r="S167" i="31"/>
  <c r="S170" i="31" s="1"/>
  <c r="S174" i="31" s="1"/>
  <c r="R167" i="31"/>
  <c r="P167" i="31"/>
  <c r="P170" i="31" s="1"/>
  <c r="P174" i="31" s="1"/>
  <c r="O167" i="31"/>
  <c r="O170" i="31" s="1"/>
  <c r="O174" i="31" s="1"/>
  <c r="N167" i="31"/>
  <c r="N170" i="31" s="1"/>
  <c r="N174" i="31" s="1"/>
  <c r="M167" i="31"/>
  <c r="M170" i="31" s="1"/>
  <c r="M174" i="31" s="1"/>
  <c r="L167" i="31"/>
  <c r="L170" i="31" s="1"/>
  <c r="L174" i="31" s="1"/>
  <c r="K167" i="31"/>
  <c r="K170" i="31" s="1"/>
  <c r="K174" i="31" s="1"/>
  <c r="J167" i="31"/>
  <c r="J170" i="31" s="1"/>
  <c r="J174" i="31" s="1"/>
  <c r="I167" i="31"/>
  <c r="I170" i="31" s="1"/>
  <c r="I174" i="31" s="1"/>
  <c r="H167" i="31"/>
  <c r="H170" i="31" s="1"/>
  <c r="H174" i="31" s="1"/>
  <c r="G167" i="31"/>
  <c r="G170" i="31" s="1"/>
  <c r="G174" i="31" s="1"/>
  <c r="F167" i="31"/>
  <c r="F170" i="31" s="1"/>
  <c r="F174" i="31" s="1"/>
  <c r="E167" i="31"/>
  <c r="E170" i="31" s="1"/>
  <c r="E174" i="31" s="1"/>
  <c r="BC166" i="31"/>
  <c r="BC169" i="31" s="1"/>
  <c r="BC173" i="31" s="1"/>
  <c r="BB166" i="31"/>
  <c r="BB169" i="31" s="1"/>
  <c r="BB173" i="31" s="1"/>
  <c r="BA166" i="31"/>
  <c r="BA169" i="31" s="1"/>
  <c r="BA173" i="31" s="1"/>
  <c r="AZ166" i="31"/>
  <c r="AZ169" i="31" s="1"/>
  <c r="AZ173" i="31" s="1"/>
  <c r="AY166" i="31"/>
  <c r="AY169" i="31" s="1"/>
  <c r="AY173" i="31" s="1"/>
  <c r="AX166" i="31"/>
  <c r="AX169" i="31" s="1"/>
  <c r="AX173" i="31" s="1"/>
  <c r="AW166" i="31"/>
  <c r="AW169" i="31" s="1"/>
  <c r="AW173" i="31" s="1"/>
  <c r="AV166" i="31"/>
  <c r="AV169" i="31" s="1"/>
  <c r="AV173" i="31" s="1"/>
  <c r="AU166" i="31"/>
  <c r="AU169" i="31" s="1"/>
  <c r="AU173" i="31" s="1"/>
  <c r="AT166" i="31"/>
  <c r="AT169" i="31" s="1"/>
  <c r="AT173" i="31" s="1"/>
  <c r="AS166" i="31"/>
  <c r="AS169" i="31" s="1"/>
  <c r="AS173" i="31" s="1"/>
  <c r="AR166" i="31"/>
  <c r="AP166" i="31"/>
  <c r="AP169" i="31" s="1"/>
  <c r="AP173" i="31" s="1"/>
  <c r="AO166" i="31"/>
  <c r="AO169" i="31" s="1"/>
  <c r="AO173" i="31" s="1"/>
  <c r="AN166" i="31"/>
  <c r="AN169" i="31" s="1"/>
  <c r="AN173" i="31" s="1"/>
  <c r="AM166" i="31"/>
  <c r="AM169" i="31" s="1"/>
  <c r="AM173" i="31" s="1"/>
  <c r="AL166" i="31"/>
  <c r="AL169" i="31" s="1"/>
  <c r="AL173" i="31" s="1"/>
  <c r="AK166" i="31"/>
  <c r="AK169" i="31" s="1"/>
  <c r="AK173" i="31" s="1"/>
  <c r="AJ166" i="31"/>
  <c r="AJ169" i="31" s="1"/>
  <c r="AJ173" i="31" s="1"/>
  <c r="AI166" i="31"/>
  <c r="AI169" i="31" s="1"/>
  <c r="AI173" i="31" s="1"/>
  <c r="AH166" i="31"/>
  <c r="AH169" i="31" s="1"/>
  <c r="AH173" i="31" s="1"/>
  <c r="AG166" i="31"/>
  <c r="AG169" i="31" s="1"/>
  <c r="AG173" i="31" s="1"/>
  <c r="AF166" i="31"/>
  <c r="AF169" i="31" s="1"/>
  <c r="AF173" i="31" s="1"/>
  <c r="AE166" i="31"/>
  <c r="AC166" i="31"/>
  <c r="AC169" i="31" s="1"/>
  <c r="AC173" i="31" s="1"/>
  <c r="AB166" i="31"/>
  <c r="AB169" i="31" s="1"/>
  <c r="AB173" i="31" s="1"/>
  <c r="AA166" i="31"/>
  <c r="AA169" i="31" s="1"/>
  <c r="AA173" i="31" s="1"/>
  <c r="Z166" i="31"/>
  <c r="Z169" i="31" s="1"/>
  <c r="Y166" i="31"/>
  <c r="Y169" i="31" s="1"/>
  <c r="Y173" i="31" s="1"/>
  <c r="X166" i="31"/>
  <c r="X169" i="31" s="1"/>
  <c r="X173" i="31" s="1"/>
  <c r="W166" i="31"/>
  <c r="W169" i="31" s="1"/>
  <c r="W173" i="31" s="1"/>
  <c r="V166" i="31"/>
  <c r="V169" i="31" s="1"/>
  <c r="V173" i="31" s="1"/>
  <c r="U166" i="31"/>
  <c r="U169" i="31" s="1"/>
  <c r="U173" i="31" s="1"/>
  <c r="T166" i="31"/>
  <c r="T169" i="31" s="1"/>
  <c r="T173" i="31" s="1"/>
  <c r="S166" i="31"/>
  <c r="S169" i="31" s="1"/>
  <c r="S173" i="31" s="1"/>
  <c r="R166" i="31"/>
  <c r="R169" i="31" s="1"/>
  <c r="P166" i="31"/>
  <c r="P169" i="31" s="1"/>
  <c r="P173" i="31" s="1"/>
  <c r="O166" i="31"/>
  <c r="O169" i="31" s="1"/>
  <c r="O173" i="31" s="1"/>
  <c r="N166" i="31"/>
  <c r="N169" i="31" s="1"/>
  <c r="N173" i="31" s="1"/>
  <c r="M166" i="31"/>
  <c r="M169" i="31" s="1"/>
  <c r="M173" i="31" s="1"/>
  <c r="L166" i="31"/>
  <c r="L169" i="31" s="1"/>
  <c r="L173" i="31" s="1"/>
  <c r="K166" i="31"/>
  <c r="K169" i="31" s="1"/>
  <c r="K173" i="31" s="1"/>
  <c r="J166" i="31"/>
  <c r="J169" i="31" s="1"/>
  <c r="J173" i="31" s="1"/>
  <c r="I166" i="31"/>
  <c r="I169" i="31" s="1"/>
  <c r="I173" i="31" s="1"/>
  <c r="H166" i="31"/>
  <c r="H169" i="31" s="1"/>
  <c r="H173" i="31" s="1"/>
  <c r="G166" i="31"/>
  <c r="G169" i="31" s="1"/>
  <c r="G173" i="31" s="1"/>
  <c r="F166" i="31"/>
  <c r="F169" i="31" s="1"/>
  <c r="F173" i="31" s="1"/>
  <c r="E166" i="31"/>
  <c r="AQ145" i="31"/>
  <c r="BE141" i="31"/>
  <c r="BC140" i="31"/>
  <c r="BC143" i="31" s="1"/>
  <c r="BC147" i="31" s="1"/>
  <c r="BB140" i="31"/>
  <c r="BB143" i="31" s="1"/>
  <c r="BB147" i="31" s="1"/>
  <c r="BA140" i="31"/>
  <c r="AZ140" i="31"/>
  <c r="AZ143" i="31" s="1"/>
  <c r="AZ147" i="31" s="1"/>
  <c r="AY140" i="31"/>
  <c r="AY143" i="31" s="1"/>
  <c r="AY147" i="31" s="1"/>
  <c r="AX140" i="31"/>
  <c r="AX143" i="31" s="1"/>
  <c r="AX147" i="31" s="1"/>
  <c r="AW140" i="31"/>
  <c r="AV140" i="31"/>
  <c r="AV143" i="31" s="1"/>
  <c r="AV147" i="31" s="1"/>
  <c r="AU140" i="31"/>
  <c r="AU143" i="31" s="1"/>
  <c r="AU147" i="31" s="1"/>
  <c r="AT140" i="31"/>
  <c r="AT143" i="31" s="1"/>
  <c r="AT147" i="31" s="1"/>
  <c r="AS140" i="31"/>
  <c r="AR140" i="31"/>
  <c r="AR143" i="31" s="1"/>
  <c r="AR147" i="31" s="1"/>
  <c r="AP140" i="31"/>
  <c r="AP143" i="31" s="1"/>
  <c r="AP147" i="31" s="1"/>
  <c r="AO140" i="31"/>
  <c r="AN140" i="31"/>
  <c r="AN143" i="31" s="1"/>
  <c r="AN147" i="31" s="1"/>
  <c r="AM140" i="31"/>
  <c r="AM143" i="31" s="1"/>
  <c r="AM147" i="31" s="1"/>
  <c r="AL140" i="31"/>
  <c r="AL143" i="31" s="1"/>
  <c r="AL147" i="31" s="1"/>
  <c r="AK140" i="31"/>
  <c r="AJ140" i="31"/>
  <c r="AJ143" i="31" s="1"/>
  <c r="AJ147" i="31" s="1"/>
  <c r="AI140" i="31"/>
  <c r="AI143" i="31" s="1"/>
  <c r="AI147" i="31" s="1"/>
  <c r="AH140" i="31"/>
  <c r="AH143" i="31" s="1"/>
  <c r="AH147" i="31" s="1"/>
  <c r="AG140" i="31"/>
  <c r="AF140" i="31"/>
  <c r="AF143" i="31" s="1"/>
  <c r="AF147" i="31" s="1"/>
  <c r="AE140" i="31"/>
  <c r="AC140" i="31"/>
  <c r="AC143" i="31" s="1"/>
  <c r="AC147" i="31" s="1"/>
  <c r="AB140" i="31"/>
  <c r="AA140" i="31"/>
  <c r="AA143" i="31" s="1"/>
  <c r="AA147" i="31" s="1"/>
  <c r="Z140" i="31"/>
  <c r="Z143" i="31" s="1"/>
  <c r="Z147" i="31" s="1"/>
  <c r="Y140" i="31"/>
  <c r="Y143" i="31" s="1"/>
  <c r="Y147" i="31" s="1"/>
  <c r="X140" i="31"/>
  <c r="W140" i="31"/>
  <c r="W143" i="31" s="1"/>
  <c r="W147" i="31" s="1"/>
  <c r="V140" i="31"/>
  <c r="V143" i="31" s="1"/>
  <c r="V147" i="31" s="1"/>
  <c r="U140" i="31"/>
  <c r="U143" i="31" s="1"/>
  <c r="U147" i="31" s="1"/>
  <c r="T140" i="31"/>
  <c r="S140" i="31"/>
  <c r="S143" i="31" s="1"/>
  <c r="S147" i="31" s="1"/>
  <c r="R140" i="31"/>
  <c r="P140" i="31"/>
  <c r="P143" i="31" s="1"/>
  <c r="P147" i="31" s="1"/>
  <c r="O140" i="31"/>
  <c r="O143" i="31" s="1"/>
  <c r="O147" i="31" s="1"/>
  <c r="N140" i="31"/>
  <c r="M140" i="31"/>
  <c r="M143" i="31" s="1"/>
  <c r="M147" i="31" s="1"/>
  <c r="L140" i="31"/>
  <c r="L143" i="31" s="1"/>
  <c r="L147" i="31" s="1"/>
  <c r="K140" i="31"/>
  <c r="K143" i="31" s="1"/>
  <c r="K147" i="31" s="1"/>
  <c r="J140" i="31"/>
  <c r="I140" i="31"/>
  <c r="I143" i="31" s="1"/>
  <c r="I147" i="31" s="1"/>
  <c r="H140" i="31"/>
  <c r="H143" i="31" s="1"/>
  <c r="H147" i="31" s="1"/>
  <c r="G140" i="31"/>
  <c r="G143" i="31" s="1"/>
  <c r="G147" i="31" s="1"/>
  <c r="F140" i="31"/>
  <c r="E140" i="31"/>
  <c r="AR139" i="31"/>
  <c r="AP139" i="31"/>
  <c r="AP142" i="31" s="1"/>
  <c r="AP146" i="31" s="1"/>
  <c r="AO139" i="31"/>
  <c r="AN139" i="31"/>
  <c r="AN142" i="31" s="1"/>
  <c r="AN146" i="31" s="1"/>
  <c r="AL139" i="31"/>
  <c r="AL142" i="31" s="1"/>
  <c r="AL146" i="31" s="1"/>
  <c r="X139" i="31"/>
  <c r="X142" i="31" s="1"/>
  <c r="X146" i="31" s="1"/>
  <c r="W139" i="31"/>
  <c r="V139" i="31"/>
  <c r="V142" i="31" s="1"/>
  <c r="V146" i="31" s="1"/>
  <c r="U139" i="31"/>
  <c r="U142" i="31" s="1"/>
  <c r="U146" i="31" s="1"/>
  <c r="T139" i="31"/>
  <c r="T142" i="31" s="1"/>
  <c r="T146" i="31" s="1"/>
  <c r="S139" i="31"/>
  <c r="R139" i="31"/>
  <c r="P139" i="31"/>
  <c r="P142" i="31" s="1"/>
  <c r="P146" i="31" s="1"/>
  <c r="O139" i="31"/>
  <c r="O142" i="31" s="1"/>
  <c r="O146" i="31" s="1"/>
  <c r="N139" i="31"/>
  <c r="M139" i="31"/>
  <c r="M142" i="31" s="1"/>
  <c r="M146" i="31" s="1"/>
  <c r="L139" i="31"/>
  <c r="L142" i="31" s="1"/>
  <c r="L146" i="31" s="1"/>
  <c r="K139" i="31"/>
  <c r="K142" i="31" s="1"/>
  <c r="K146" i="31" s="1"/>
  <c r="J139" i="31"/>
  <c r="I139" i="31"/>
  <c r="I142" i="31" s="1"/>
  <c r="I146" i="31" s="1"/>
  <c r="H139" i="31"/>
  <c r="H142" i="31" s="1"/>
  <c r="H146" i="31" s="1"/>
  <c r="G139" i="31"/>
  <c r="G142" i="31" s="1"/>
  <c r="G146" i="31" s="1"/>
  <c r="F139" i="31"/>
  <c r="E139" i="31"/>
  <c r="BD116" i="31"/>
  <c r="AQ116" i="31"/>
  <c r="AD116" i="31"/>
  <c r="Q116" i="31"/>
  <c r="BD115" i="31"/>
  <c r="AQ115" i="31"/>
  <c r="AD115" i="31"/>
  <c r="Q115" i="31"/>
  <c r="BE112" i="31"/>
  <c r="BC111" i="31"/>
  <c r="BC114" i="31" s="1"/>
  <c r="BC118" i="31" s="1"/>
  <c r="BB111" i="31"/>
  <c r="BB114" i="31" s="1"/>
  <c r="BB118" i="31" s="1"/>
  <c r="BA111" i="31"/>
  <c r="BA114" i="31" s="1"/>
  <c r="BA118" i="31" s="1"/>
  <c r="AZ111" i="31"/>
  <c r="AZ114" i="31" s="1"/>
  <c r="AZ118" i="31" s="1"/>
  <c r="AY111" i="31"/>
  <c r="AY114" i="31" s="1"/>
  <c r="AY118" i="31" s="1"/>
  <c r="AX111" i="31"/>
  <c r="AX114" i="31" s="1"/>
  <c r="AX118" i="31" s="1"/>
  <c r="AW111" i="31"/>
  <c r="AW114" i="31" s="1"/>
  <c r="AW118" i="31" s="1"/>
  <c r="AV111" i="31"/>
  <c r="AV114" i="31" s="1"/>
  <c r="AV118" i="31" s="1"/>
  <c r="AU111" i="31"/>
  <c r="AU114" i="31" s="1"/>
  <c r="AU118" i="31" s="1"/>
  <c r="AT111" i="31"/>
  <c r="AT114" i="31" s="1"/>
  <c r="AT118" i="31" s="1"/>
  <c r="AS111" i="31"/>
  <c r="AS114" i="31" s="1"/>
  <c r="AS118" i="31" s="1"/>
  <c r="AR111" i="31"/>
  <c r="AP111" i="31"/>
  <c r="AP114" i="31" s="1"/>
  <c r="AP118" i="31" s="1"/>
  <c r="AO111" i="31"/>
  <c r="AO114" i="31" s="1"/>
  <c r="AO118" i="31" s="1"/>
  <c r="AN111" i="31"/>
  <c r="AN114" i="31" s="1"/>
  <c r="AN118" i="31" s="1"/>
  <c r="AM111" i="31"/>
  <c r="AM114" i="31" s="1"/>
  <c r="AM118" i="31" s="1"/>
  <c r="AL111" i="31"/>
  <c r="AL114" i="31" s="1"/>
  <c r="AL118" i="31" s="1"/>
  <c r="AK111" i="31"/>
  <c r="AK114" i="31" s="1"/>
  <c r="AK118" i="31" s="1"/>
  <c r="AJ111" i="31"/>
  <c r="AJ114" i="31" s="1"/>
  <c r="AJ118" i="31" s="1"/>
  <c r="AI111" i="31"/>
  <c r="AI114" i="31" s="1"/>
  <c r="AI118" i="31" s="1"/>
  <c r="AH111" i="31"/>
  <c r="AH114" i="31" s="1"/>
  <c r="AH118" i="31" s="1"/>
  <c r="AG111" i="31"/>
  <c r="AG114" i="31" s="1"/>
  <c r="AG118" i="31" s="1"/>
  <c r="AF111" i="31"/>
  <c r="AF114" i="31" s="1"/>
  <c r="AF118" i="31" s="1"/>
  <c r="AE111" i="31"/>
  <c r="AC111" i="31"/>
  <c r="AC114" i="31" s="1"/>
  <c r="AC118" i="31" s="1"/>
  <c r="AB111" i="31"/>
  <c r="AB114" i="31" s="1"/>
  <c r="AB118" i="31" s="1"/>
  <c r="AA111" i="31"/>
  <c r="AA114" i="31" s="1"/>
  <c r="AA118" i="31" s="1"/>
  <c r="Z111" i="31"/>
  <c r="Z114" i="31" s="1"/>
  <c r="Z118" i="31" s="1"/>
  <c r="Y111" i="31"/>
  <c r="Y114" i="31" s="1"/>
  <c r="Y118" i="31" s="1"/>
  <c r="X111" i="31"/>
  <c r="X114" i="31" s="1"/>
  <c r="X118" i="31" s="1"/>
  <c r="W111" i="31"/>
  <c r="W114" i="31" s="1"/>
  <c r="W118" i="31" s="1"/>
  <c r="V111" i="31"/>
  <c r="V114" i="31" s="1"/>
  <c r="V118" i="31" s="1"/>
  <c r="U111" i="31"/>
  <c r="U114" i="31" s="1"/>
  <c r="U118" i="31" s="1"/>
  <c r="T111" i="31"/>
  <c r="T114" i="31" s="1"/>
  <c r="T118" i="31" s="1"/>
  <c r="S111" i="31"/>
  <c r="S114" i="31" s="1"/>
  <c r="S118" i="31" s="1"/>
  <c r="R111" i="31"/>
  <c r="P111" i="31"/>
  <c r="P114" i="31" s="1"/>
  <c r="P118" i="31" s="1"/>
  <c r="O111" i="31"/>
  <c r="O114" i="31" s="1"/>
  <c r="O118" i="31" s="1"/>
  <c r="N111" i="31"/>
  <c r="N114" i="31" s="1"/>
  <c r="N118" i="31" s="1"/>
  <c r="M111" i="31"/>
  <c r="M114" i="31" s="1"/>
  <c r="M118" i="31" s="1"/>
  <c r="L111" i="31"/>
  <c r="L114" i="31" s="1"/>
  <c r="L118" i="31" s="1"/>
  <c r="K111" i="31"/>
  <c r="K114" i="31" s="1"/>
  <c r="K118" i="31" s="1"/>
  <c r="J111" i="31"/>
  <c r="J114" i="31" s="1"/>
  <c r="J118" i="31" s="1"/>
  <c r="I111" i="31"/>
  <c r="I114" i="31" s="1"/>
  <c r="I118" i="31" s="1"/>
  <c r="H111" i="31"/>
  <c r="H114" i="31" s="1"/>
  <c r="H118" i="31" s="1"/>
  <c r="G111" i="31"/>
  <c r="G114" i="31" s="1"/>
  <c r="G118" i="31" s="1"/>
  <c r="F111" i="31"/>
  <c r="F114" i="31" s="1"/>
  <c r="F118" i="31" s="1"/>
  <c r="E111" i="31"/>
  <c r="BC110" i="31"/>
  <c r="BC113" i="31" s="1"/>
  <c r="BC117" i="31" s="1"/>
  <c r="BB110" i="31"/>
  <c r="BB113" i="31" s="1"/>
  <c r="BB117" i="31" s="1"/>
  <c r="BA110" i="31"/>
  <c r="BA113" i="31" s="1"/>
  <c r="BA117" i="31" s="1"/>
  <c r="AZ110" i="31"/>
  <c r="AZ113" i="31" s="1"/>
  <c r="AZ117" i="31" s="1"/>
  <c r="AY110" i="31"/>
  <c r="AY113" i="31" s="1"/>
  <c r="AY117" i="31" s="1"/>
  <c r="AX110" i="31"/>
  <c r="AX113" i="31" s="1"/>
  <c r="AX117" i="31" s="1"/>
  <c r="AW110" i="31"/>
  <c r="AW113" i="31" s="1"/>
  <c r="AW117" i="31" s="1"/>
  <c r="AV110" i="31"/>
  <c r="AV113" i="31" s="1"/>
  <c r="AV117" i="31" s="1"/>
  <c r="AU110" i="31"/>
  <c r="AU113" i="31" s="1"/>
  <c r="AU117" i="31" s="1"/>
  <c r="AT110" i="31"/>
  <c r="AT113" i="31" s="1"/>
  <c r="AT117" i="31" s="1"/>
  <c r="AS110" i="31"/>
  <c r="AS113" i="31" s="1"/>
  <c r="AS117" i="31" s="1"/>
  <c r="AR110" i="31"/>
  <c r="AP110" i="31"/>
  <c r="AP113" i="31" s="1"/>
  <c r="AP117" i="31" s="1"/>
  <c r="AO110" i="31"/>
  <c r="AO113" i="31" s="1"/>
  <c r="AO117" i="31" s="1"/>
  <c r="AN110" i="31"/>
  <c r="AN113" i="31" s="1"/>
  <c r="AN117" i="31" s="1"/>
  <c r="AM110" i="31"/>
  <c r="AM113" i="31" s="1"/>
  <c r="AM117" i="31" s="1"/>
  <c r="AL110" i="31"/>
  <c r="AL113" i="31" s="1"/>
  <c r="AL117" i="31" s="1"/>
  <c r="AK110" i="31"/>
  <c r="AK113" i="31" s="1"/>
  <c r="AK117" i="31" s="1"/>
  <c r="AJ110" i="31"/>
  <c r="AJ113" i="31" s="1"/>
  <c r="AJ117" i="31" s="1"/>
  <c r="AI110" i="31"/>
  <c r="AI113" i="31" s="1"/>
  <c r="AI117" i="31" s="1"/>
  <c r="AH110" i="31"/>
  <c r="AH113" i="31" s="1"/>
  <c r="AH117" i="31" s="1"/>
  <c r="AG110" i="31"/>
  <c r="AG113" i="31" s="1"/>
  <c r="AG117" i="31" s="1"/>
  <c r="AF110" i="31"/>
  <c r="AF113" i="31" s="1"/>
  <c r="AF117" i="31" s="1"/>
  <c r="AE110" i="31"/>
  <c r="AC110" i="31"/>
  <c r="AC113" i="31" s="1"/>
  <c r="AB110" i="31"/>
  <c r="AB113" i="31" s="1"/>
  <c r="AB117" i="31" s="1"/>
  <c r="AA110" i="31"/>
  <c r="AA113" i="31" s="1"/>
  <c r="AA117" i="31" s="1"/>
  <c r="Z110" i="31"/>
  <c r="Z113" i="31" s="1"/>
  <c r="Z117" i="31" s="1"/>
  <c r="Y110" i="31"/>
  <c r="Y113" i="31" s="1"/>
  <c r="X110" i="31"/>
  <c r="X113" i="31" s="1"/>
  <c r="X117" i="31" s="1"/>
  <c r="W110" i="31"/>
  <c r="W113" i="31" s="1"/>
  <c r="W117" i="31" s="1"/>
  <c r="V110" i="31"/>
  <c r="V113" i="31" s="1"/>
  <c r="V117" i="31" s="1"/>
  <c r="U110" i="31"/>
  <c r="U113" i="31" s="1"/>
  <c r="U117" i="31" s="1"/>
  <c r="T110" i="31"/>
  <c r="T113" i="31" s="1"/>
  <c r="T117" i="31" s="1"/>
  <c r="S110" i="31"/>
  <c r="S113" i="31" s="1"/>
  <c r="S117" i="31" s="1"/>
  <c r="R110" i="31"/>
  <c r="P110" i="31"/>
  <c r="P113" i="31" s="1"/>
  <c r="P117" i="31" s="1"/>
  <c r="O110" i="31"/>
  <c r="O113" i="31" s="1"/>
  <c r="O117" i="31" s="1"/>
  <c r="N110" i="31"/>
  <c r="N113" i="31" s="1"/>
  <c r="N117" i="31" s="1"/>
  <c r="M110" i="31"/>
  <c r="M113" i="31" s="1"/>
  <c r="L110" i="31"/>
  <c r="L113" i="31" s="1"/>
  <c r="L117" i="31" s="1"/>
  <c r="K110" i="31"/>
  <c r="K113" i="31" s="1"/>
  <c r="K117" i="31" s="1"/>
  <c r="J110" i="31"/>
  <c r="J113" i="31" s="1"/>
  <c r="J117" i="31" s="1"/>
  <c r="I110" i="31"/>
  <c r="I113" i="31" s="1"/>
  <c r="H110" i="31"/>
  <c r="H113" i="31" s="1"/>
  <c r="H117" i="31" s="1"/>
  <c r="G110" i="31"/>
  <c r="G113" i="31" s="1"/>
  <c r="G117" i="31" s="1"/>
  <c r="F110" i="31"/>
  <c r="F113" i="31" s="1"/>
  <c r="F117" i="31" s="1"/>
  <c r="E110" i="31"/>
  <c r="BD89" i="31"/>
  <c r="AQ89" i="31"/>
  <c r="AD89" i="31"/>
  <c r="Q89" i="31"/>
  <c r="BD88" i="31"/>
  <c r="AQ88" i="31"/>
  <c r="AD88" i="31"/>
  <c r="Q88" i="31"/>
  <c r="BE85" i="31"/>
  <c r="BC84" i="31"/>
  <c r="BC87" i="31" s="1"/>
  <c r="BC91" i="31" s="1"/>
  <c r="BB84" i="31"/>
  <c r="BB87" i="31" s="1"/>
  <c r="BB91" i="31" s="1"/>
  <c r="BA84" i="31"/>
  <c r="BA87" i="31" s="1"/>
  <c r="BA91" i="31" s="1"/>
  <c r="AZ84" i="31"/>
  <c r="AZ87" i="31" s="1"/>
  <c r="AZ91" i="31" s="1"/>
  <c r="AY84" i="31"/>
  <c r="AY87" i="31" s="1"/>
  <c r="AY91" i="31" s="1"/>
  <c r="AX84" i="31"/>
  <c r="AX87" i="31" s="1"/>
  <c r="AX91" i="31" s="1"/>
  <c r="AW84" i="31"/>
  <c r="AW87" i="31" s="1"/>
  <c r="AW91" i="31" s="1"/>
  <c r="AV84" i="31"/>
  <c r="AV87" i="31" s="1"/>
  <c r="AV91" i="31" s="1"/>
  <c r="AU84" i="31"/>
  <c r="AU87" i="31" s="1"/>
  <c r="AU91" i="31" s="1"/>
  <c r="AT84" i="31"/>
  <c r="AT87" i="31" s="1"/>
  <c r="AT91" i="31" s="1"/>
  <c r="AS84" i="31"/>
  <c r="AS87" i="31" s="1"/>
  <c r="AS91" i="31" s="1"/>
  <c r="AR84" i="31"/>
  <c r="AR87" i="31" s="1"/>
  <c r="AR91" i="31" s="1"/>
  <c r="AP84" i="31"/>
  <c r="AP87" i="31" s="1"/>
  <c r="AP91" i="31" s="1"/>
  <c r="AO84" i="31"/>
  <c r="AO87" i="31" s="1"/>
  <c r="AO91" i="31" s="1"/>
  <c r="AN84" i="31"/>
  <c r="AN87" i="31" s="1"/>
  <c r="AN91" i="31" s="1"/>
  <c r="AM84" i="31"/>
  <c r="AM87" i="31" s="1"/>
  <c r="AM91" i="31" s="1"/>
  <c r="AL84" i="31"/>
  <c r="AL87" i="31" s="1"/>
  <c r="AL91" i="31" s="1"/>
  <c r="AK84" i="31"/>
  <c r="AK87" i="31" s="1"/>
  <c r="AK91" i="31" s="1"/>
  <c r="AJ84" i="31"/>
  <c r="AJ87" i="31" s="1"/>
  <c r="AJ91" i="31" s="1"/>
  <c r="AI84" i="31"/>
  <c r="AI87" i="31" s="1"/>
  <c r="AI91" i="31" s="1"/>
  <c r="AH84" i="31"/>
  <c r="AH87" i="31" s="1"/>
  <c r="AH91" i="31" s="1"/>
  <c r="AG84" i="31"/>
  <c r="AG87" i="31" s="1"/>
  <c r="AG91" i="31" s="1"/>
  <c r="AF84" i="31"/>
  <c r="AF87" i="31" s="1"/>
  <c r="AF91" i="31" s="1"/>
  <c r="AE84" i="31"/>
  <c r="AC84" i="31"/>
  <c r="AC87" i="31" s="1"/>
  <c r="AC91" i="31" s="1"/>
  <c r="AB84" i="31"/>
  <c r="AB87" i="31" s="1"/>
  <c r="AB91" i="31" s="1"/>
  <c r="AA84" i="31"/>
  <c r="AA87" i="31" s="1"/>
  <c r="AA91" i="31" s="1"/>
  <c r="Z84" i="31"/>
  <c r="Z87" i="31" s="1"/>
  <c r="Z91" i="31" s="1"/>
  <c r="Y84" i="31"/>
  <c r="Y87" i="31" s="1"/>
  <c r="Y91" i="31" s="1"/>
  <c r="X84" i="31"/>
  <c r="X87" i="31" s="1"/>
  <c r="X91" i="31" s="1"/>
  <c r="W84" i="31"/>
  <c r="W87" i="31" s="1"/>
  <c r="W91" i="31" s="1"/>
  <c r="V84" i="31"/>
  <c r="V87" i="31" s="1"/>
  <c r="V91" i="31" s="1"/>
  <c r="U84" i="31"/>
  <c r="U87" i="31" s="1"/>
  <c r="U91" i="31" s="1"/>
  <c r="T84" i="31"/>
  <c r="T87" i="31" s="1"/>
  <c r="T91" i="31" s="1"/>
  <c r="S84" i="31"/>
  <c r="S87" i="31" s="1"/>
  <c r="S91" i="31" s="1"/>
  <c r="R84" i="31"/>
  <c r="P84" i="31"/>
  <c r="P87" i="31" s="1"/>
  <c r="P91" i="31" s="1"/>
  <c r="O84" i="31"/>
  <c r="O87" i="31" s="1"/>
  <c r="O91" i="31" s="1"/>
  <c r="N84" i="31"/>
  <c r="N87" i="31" s="1"/>
  <c r="N91" i="31" s="1"/>
  <c r="M84" i="31"/>
  <c r="M87" i="31" s="1"/>
  <c r="M91" i="31" s="1"/>
  <c r="L84" i="31"/>
  <c r="L87" i="31" s="1"/>
  <c r="L91" i="31" s="1"/>
  <c r="K84" i="31"/>
  <c r="K87" i="31" s="1"/>
  <c r="K91" i="31" s="1"/>
  <c r="J84" i="31"/>
  <c r="J87" i="31" s="1"/>
  <c r="J91" i="31" s="1"/>
  <c r="I84" i="31"/>
  <c r="I87" i="31" s="1"/>
  <c r="I91" i="31" s="1"/>
  <c r="H84" i="31"/>
  <c r="H87" i="31" s="1"/>
  <c r="H91" i="31" s="1"/>
  <c r="G84" i="31"/>
  <c r="G87" i="31" s="1"/>
  <c r="G91" i="31" s="1"/>
  <c r="F84" i="31"/>
  <c r="F87" i="31" s="1"/>
  <c r="F91" i="31" s="1"/>
  <c r="E84" i="31"/>
  <c r="E87" i="31" s="1"/>
  <c r="E91" i="31" s="1"/>
  <c r="BC83" i="31"/>
  <c r="BC86" i="31" s="1"/>
  <c r="BC90" i="31" s="1"/>
  <c r="BB83" i="31"/>
  <c r="BB86" i="31" s="1"/>
  <c r="BB90" i="31" s="1"/>
  <c r="BA83" i="31"/>
  <c r="BA86" i="31" s="1"/>
  <c r="BA90" i="31" s="1"/>
  <c r="AZ83" i="31"/>
  <c r="AZ86" i="31" s="1"/>
  <c r="AZ90" i="31" s="1"/>
  <c r="AY83" i="31"/>
  <c r="AY86" i="31" s="1"/>
  <c r="AY90" i="31" s="1"/>
  <c r="AX83" i="31"/>
  <c r="AX86" i="31" s="1"/>
  <c r="AX90" i="31" s="1"/>
  <c r="AW83" i="31"/>
  <c r="AW86" i="31" s="1"/>
  <c r="AW90" i="31" s="1"/>
  <c r="AV83" i="31"/>
  <c r="AV86" i="31" s="1"/>
  <c r="AV90" i="31" s="1"/>
  <c r="AU83" i="31"/>
  <c r="AU86" i="31" s="1"/>
  <c r="AU90" i="31" s="1"/>
  <c r="AT83" i="31"/>
  <c r="AT86" i="31" s="1"/>
  <c r="AT90" i="31" s="1"/>
  <c r="AS83" i="31"/>
  <c r="AS86" i="31" s="1"/>
  <c r="AS90" i="31" s="1"/>
  <c r="AR83" i="31"/>
  <c r="AP83" i="31"/>
  <c r="AP86" i="31" s="1"/>
  <c r="AP90" i="31" s="1"/>
  <c r="AO83" i="31"/>
  <c r="AO86" i="31" s="1"/>
  <c r="AO90" i="31" s="1"/>
  <c r="AN83" i="31"/>
  <c r="AN86" i="31" s="1"/>
  <c r="AN90" i="31" s="1"/>
  <c r="AM83" i="31"/>
  <c r="AM86" i="31" s="1"/>
  <c r="AM90" i="31" s="1"/>
  <c r="AL83" i="31"/>
  <c r="AL86" i="31" s="1"/>
  <c r="AL90" i="31" s="1"/>
  <c r="AK83" i="31"/>
  <c r="AK86" i="31" s="1"/>
  <c r="AK90" i="31" s="1"/>
  <c r="AJ83" i="31"/>
  <c r="AJ86" i="31" s="1"/>
  <c r="AJ90" i="31" s="1"/>
  <c r="AI83" i="31"/>
  <c r="AI86" i="31" s="1"/>
  <c r="AI90" i="31" s="1"/>
  <c r="AH83" i="31"/>
  <c r="AH86" i="31" s="1"/>
  <c r="AH90" i="31" s="1"/>
  <c r="AG83" i="31"/>
  <c r="AG86" i="31" s="1"/>
  <c r="AG90" i="31" s="1"/>
  <c r="AF83" i="31"/>
  <c r="AF86" i="31" s="1"/>
  <c r="AF90" i="31" s="1"/>
  <c r="AE83" i="31"/>
  <c r="AC83" i="31"/>
  <c r="AC86" i="31" s="1"/>
  <c r="AC90" i="31" s="1"/>
  <c r="AB83" i="31"/>
  <c r="AB86" i="31" s="1"/>
  <c r="AB90" i="31" s="1"/>
  <c r="AA83" i="31"/>
  <c r="AA86" i="31" s="1"/>
  <c r="AA90" i="31" s="1"/>
  <c r="Z83" i="31"/>
  <c r="Z86" i="31" s="1"/>
  <c r="Z90" i="31" s="1"/>
  <c r="Y83" i="31"/>
  <c r="Y86" i="31" s="1"/>
  <c r="Y90" i="31" s="1"/>
  <c r="X83" i="31"/>
  <c r="X86" i="31" s="1"/>
  <c r="X90" i="31" s="1"/>
  <c r="W83" i="31"/>
  <c r="W86" i="31" s="1"/>
  <c r="W90" i="31" s="1"/>
  <c r="V83" i="31"/>
  <c r="V86" i="31" s="1"/>
  <c r="V90" i="31" s="1"/>
  <c r="U83" i="31"/>
  <c r="U86" i="31" s="1"/>
  <c r="U90" i="31" s="1"/>
  <c r="T83" i="31"/>
  <c r="T86" i="31" s="1"/>
  <c r="T90" i="31" s="1"/>
  <c r="S83" i="31"/>
  <c r="S86" i="31" s="1"/>
  <c r="S90" i="31" s="1"/>
  <c r="R83" i="31"/>
  <c r="R86" i="31" s="1"/>
  <c r="R90" i="31" s="1"/>
  <c r="P83" i="31"/>
  <c r="P86" i="31" s="1"/>
  <c r="P90" i="31" s="1"/>
  <c r="O83" i="31"/>
  <c r="O86" i="31" s="1"/>
  <c r="O90" i="31" s="1"/>
  <c r="N83" i="31"/>
  <c r="N86" i="31" s="1"/>
  <c r="N90" i="31" s="1"/>
  <c r="M83" i="31"/>
  <c r="M86" i="31" s="1"/>
  <c r="M90" i="31" s="1"/>
  <c r="L83" i="31"/>
  <c r="L86" i="31" s="1"/>
  <c r="L90" i="31" s="1"/>
  <c r="K83" i="31"/>
  <c r="K86" i="31" s="1"/>
  <c r="K90" i="31" s="1"/>
  <c r="J83" i="31"/>
  <c r="J86" i="31" s="1"/>
  <c r="J90" i="31" s="1"/>
  <c r="I83" i="31"/>
  <c r="I86" i="31" s="1"/>
  <c r="I90" i="31" s="1"/>
  <c r="H83" i="31"/>
  <c r="H86" i="31" s="1"/>
  <c r="H90" i="31" s="1"/>
  <c r="G83" i="31"/>
  <c r="G86" i="31" s="1"/>
  <c r="G90" i="31" s="1"/>
  <c r="F83" i="31"/>
  <c r="F86" i="31" s="1"/>
  <c r="F90" i="31" s="1"/>
  <c r="E83" i="31"/>
  <c r="E86" i="31" s="1"/>
  <c r="E90" i="31" s="1"/>
  <c r="BD59" i="31"/>
  <c r="AQ59" i="31"/>
  <c r="AD59" i="31"/>
  <c r="Q59" i="31"/>
  <c r="BD58" i="31"/>
  <c r="AQ58" i="31"/>
  <c r="AD58" i="31"/>
  <c r="Q58" i="31"/>
  <c r="BE55" i="31"/>
  <c r="BC54" i="31"/>
  <c r="BC57" i="31" s="1"/>
  <c r="BC61" i="31" s="1"/>
  <c r="BB54" i="31"/>
  <c r="BB57" i="31" s="1"/>
  <c r="BB61" i="31" s="1"/>
  <c r="BA54" i="31"/>
  <c r="BA57" i="31" s="1"/>
  <c r="BA61" i="31" s="1"/>
  <c r="AZ54" i="31"/>
  <c r="AZ57" i="31" s="1"/>
  <c r="AZ61" i="31" s="1"/>
  <c r="AY54" i="31"/>
  <c r="AY57" i="31" s="1"/>
  <c r="AY61" i="31" s="1"/>
  <c r="AX54" i="31"/>
  <c r="AX57" i="31" s="1"/>
  <c r="AX61" i="31" s="1"/>
  <c r="AW54" i="31"/>
  <c r="AW57" i="31" s="1"/>
  <c r="AW61" i="31" s="1"/>
  <c r="AV54" i="31"/>
  <c r="AV57" i="31" s="1"/>
  <c r="AV61" i="31" s="1"/>
  <c r="AU54" i="31"/>
  <c r="AU57" i="31" s="1"/>
  <c r="AU61" i="31" s="1"/>
  <c r="AT54" i="31"/>
  <c r="AT57" i="31" s="1"/>
  <c r="AT61" i="31" s="1"/>
  <c r="AS54" i="31"/>
  <c r="AS57" i="31" s="1"/>
  <c r="AS61" i="31" s="1"/>
  <c r="AR54" i="31"/>
  <c r="AR57" i="31" s="1"/>
  <c r="AR61" i="31" s="1"/>
  <c r="AP54" i="31"/>
  <c r="AP57" i="31" s="1"/>
  <c r="AO54" i="31"/>
  <c r="AO57" i="31" s="1"/>
  <c r="AO61" i="31" s="1"/>
  <c r="AN54" i="31"/>
  <c r="AN57" i="31" s="1"/>
  <c r="AN61" i="31" s="1"/>
  <c r="AM54" i="31"/>
  <c r="AM57" i="31" s="1"/>
  <c r="AM61" i="31" s="1"/>
  <c r="AL54" i="31"/>
  <c r="AL57" i="31" s="1"/>
  <c r="AK54" i="31"/>
  <c r="AK57" i="31" s="1"/>
  <c r="AK61" i="31" s="1"/>
  <c r="AJ54" i="31"/>
  <c r="AJ57" i="31" s="1"/>
  <c r="AJ61" i="31" s="1"/>
  <c r="AI54" i="31"/>
  <c r="AI57" i="31" s="1"/>
  <c r="AI61" i="31" s="1"/>
  <c r="AH54" i="31"/>
  <c r="AH57" i="31" s="1"/>
  <c r="AG54" i="31"/>
  <c r="AG57" i="31" s="1"/>
  <c r="AG61" i="31" s="1"/>
  <c r="AF54" i="31"/>
  <c r="AF57" i="31" s="1"/>
  <c r="AF61" i="31" s="1"/>
  <c r="AE54" i="31"/>
  <c r="AC54" i="31"/>
  <c r="AC57" i="31" s="1"/>
  <c r="AC61" i="31" s="1"/>
  <c r="AB54" i="31"/>
  <c r="AB57" i="31" s="1"/>
  <c r="AB61" i="31" s="1"/>
  <c r="AA54" i="31"/>
  <c r="AA57" i="31" s="1"/>
  <c r="AA61" i="31" s="1"/>
  <c r="Z54" i="31"/>
  <c r="Z57" i="31" s="1"/>
  <c r="Z61" i="31" s="1"/>
  <c r="Y54" i="31"/>
  <c r="Y57" i="31" s="1"/>
  <c r="Y61" i="31" s="1"/>
  <c r="X54" i="31"/>
  <c r="X57" i="31" s="1"/>
  <c r="X61" i="31" s="1"/>
  <c r="W54" i="31"/>
  <c r="W57" i="31" s="1"/>
  <c r="W61" i="31" s="1"/>
  <c r="V54" i="31"/>
  <c r="V57" i="31" s="1"/>
  <c r="V61" i="31" s="1"/>
  <c r="U54" i="31"/>
  <c r="U57" i="31" s="1"/>
  <c r="U61" i="31" s="1"/>
  <c r="T54" i="31"/>
  <c r="T57" i="31" s="1"/>
  <c r="T61" i="31" s="1"/>
  <c r="S54" i="31"/>
  <c r="S57" i="31" s="1"/>
  <c r="S61" i="31" s="1"/>
  <c r="R54" i="31"/>
  <c r="P54" i="31"/>
  <c r="P57" i="31" s="1"/>
  <c r="P61" i="31" s="1"/>
  <c r="O54" i="31"/>
  <c r="O57" i="31" s="1"/>
  <c r="O61" i="31" s="1"/>
  <c r="N54" i="31"/>
  <c r="N57" i="31" s="1"/>
  <c r="M54" i="31"/>
  <c r="M57" i="31" s="1"/>
  <c r="M61" i="31" s="1"/>
  <c r="L54" i="31"/>
  <c r="L57" i="31" s="1"/>
  <c r="L61" i="31" s="1"/>
  <c r="K54" i="31"/>
  <c r="K57" i="31" s="1"/>
  <c r="K61" i="31" s="1"/>
  <c r="J54" i="31"/>
  <c r="J57" i="31" s="1"/>
  <c r="I54" i="31"/>
  <c r="I57" i="31" s="1"/>
  <c r="I61" i="31" s="1"/>
  <c r="H54" i="31"/>
  <c r="H57" i="31" s="1"/>
  <c r="H61" i="31" s="1"/>
  <c r="G54" i="31"/>
  <c r="G57" i="31" s="1"/>
  <c r="G61" i="31" s="1"/>
  <c r="F54" i="31"/>
  <c r="F57" i="31" s="1"/>
  <c r="E54" i="31"/>
  <c r="E57" i="31" s="1"/>
  <c r="E61" i="31" s="1"/>
  <c r="BC53" i="31"/>
  <c r="BC56" i="31" s="1"/>
  <c r="BC60" i="31" s="1"/>
  <c r="BB53" i="31"/>
  <c r="BB56" i="31" s="1"/>
  <c r="BB60" i="31" s="1"/>
  <c r="BA53" i="31"/>
  <c r="BA56" i="31" s="1"/>
  <c r="BA60" i="31" s="1"/>
  <c r="AZ53" i="31"/>
  <c r="AZ56" i="31" s="1"/>
  <c r="AZ60" i="31" s="1"/>
  <c r="AY53" i="31"/>
  <c r="AY56" i="31" s="1"/>
  <c r="AY60" i="31" s="1"/>
  <c r="AX53" i="31"/>
  <c r="AX56" i="31" s="1"/>
  <c r="AX60" i="31" s="1"/>
  <c r="AW53" i="31"/>
  <c r="AW56" i="31" s="1"/>
  <c r="AW60" i="31" s="1"/>
  <c r="AV53" i="31"/>
  <c r="AV56" i="31" s="1"/>
  <c r="AV60" i="31" s="1"/>
  <c r="AU53" i="31"/>
  <c r="AU56" i="31" s="1"/>
  <c r="AU60" i="31" s="1"/>
  <c r="AT53" i="31"/>
  <c r="AT56" i="31" s="1"/>
  <c r="AT60" i="31" s="1"/>
  <c r="AS53" i="31"/>
  <c r="AS56" i="31" s="1"/>
  <c r="AS60" i="31" s="1"/>
  <c r="AR53" i="31"/>
  <c r="AP53" i="31"/>
  <c r="AP56" i="31" s="1"/>
  <c r="AP60" i="31" s="1"/>
  <c r="AO53" i="31"/>
  <c r="AO56" i="31" s="1"/>
  <c r="AO60" i="31" s="1"/>
  <c r="AN53" i="31"/>
  <c r="AN56" i="31" s="1"/>
  <c r="AN60" i="31" s="1"/>
  <c r="AM53" i="31"/>
  <c r="AM56" i="31" s="1"/>
  <c r="AL53" i="31"/>
  <c r="AL56" i="31" s="1"/>
  <c r="AL60" i="31" s="1"/>
  <c r="AK53" i="31"/>
  <c r="AK56" i="31" s="1"/>
  <c r="AK60" i="31" s="1"/>
  <c r="AJ53" i="31"/>
  <c r="AJ56" i="31" s="1"/>
  <c r="AJ60" i="31" s="1"/>
  <c r="AI53" i="31"/>
  <c r="AI56" i="31" s="1"/>
  <c r="AH53" i="31"/>
  <c r="AH56" i="31" s="1"/>
  <c r="AH60" i="31" s="1"/>
  <c r="AG53" i="31"/>
  <c r="AG56" i="31" s="1"/>
  <c r="AG60" i="31" s="1"/>
  <c r="AF53" i="31"/>
  <c r="AF56" i="31" s="1"/>
  <c r="AF60" i="31" s="1"/>
  <c r="AE53" i="31"/>
  <c r="AC53" i="31"/>
  <c r="AC56" i="31" s="1"/>
  <c r="AC60" i="31" s="1"/>
  <c r="AB53" i="31"/>
  <c r="AB56" i="31" s="1"/>
  <c r="AB60" i="31" s="1"/>
  <c r="AA53" i="31"/>
  <c r="AA56" i="31" s="1"/>
  <c r="AA60" i="31" s="1"/>
  <c r="Z53" i="31"/>
  <c r="Z56" i="31" s="1"/>
  <c r="Z60" i="31" s="1"/>
  <c r="Y53" i="31"/>
  <c r="Y56" i="31" s="1"/>
  <c r="Y60" i="31" s="1"/>
  <c r="X53" i="31"/>
  <c r="X56" i="31" s="1"/>
  <c r="X60" i="31" s="1"/>
  <c r="W53" i="31"/>
  <c r="W56" i="31" s="1"/>
  <c r="W60" i="31" s="1"/>
  <c r="V53" i="31"/>
  <c r="V56" i="31" s="1"/>
  <c r="V60" i="31" s="1"/>
  <c r="U53" i="31"/>
  <c r="U56" i="31" s="1"/>
  <c r="U60" i="31" s="1"/>
  <c r="T53" i="31"/>
  <c r="T56" i="31" s="1"/>
  <c r="T60" i="31" s="1"/>
  <c r="S53" i="31"/>
  <c r="S56" i="31" s="1"/>
  <c r="S60" i="31" s="1"/>
  <c r="R53" i="31"/>
  <c r="R56" i="31" s="1"/>
  <c r="R60" i="31" s="1"/>
  <c r="P53" i="31"/>
  <c r="P56" i="31" s="1"/>
  <c r="P60" i="31" s="1"/>
  <c r="O53" i="31"/>
  <c r="O56" i="31" s="1"/>
  <c r="O60" i="31" s="1"/>
  <c r="N53" i="31"/>
  <c r="N56" i="31" s="1"/>
  <c r="N60" i="31" s="1"/>
  <c r="M53" i="31"/>
  <c r="M56" i="31" s="1"/>
  <c r="M60" i="31" s="1"/>
  <c r="L53" i="31"/>
  <c r="L56" i="31" s="1"/>
  <c r="L60" i="31" s="1"/>
  <c r="K53" i="31"/>
  <c r="K56" i="31" s="1"/>
  <c r="K60" i="31" s="1"/>
  <c r="J53" i="31"/>
  <c r="J56" i="31" s="1"/>
  <c r="J60" i="31" s="1"/>
  <c r="I53" i="31"/>
  <c r="I56" i="31" s="1"/>
  <c r="I60" i="31" s="1"/>
  <c r="H53" i="31"/>
  <c r="H56" i="31" s="1"/>
  <c r="H60" i="31" s="1"/>
  <c r="G53" i="31"/>
  <c r="G56" i="31" s="1"/>
  <c r="G60" i="31" s="1"/>
  <c r="F53" i="31"/>
  <c r="F56" i="31" s="1"/>
  <c r="F60" i="31" s="1"/>
  <c r="E53" i="31"/>
  <c r="E56" i="31" s="1"/>
  <c r="E60" i="31" s="1"/>
  <c r="BD30" i="31"/>
  <c r="BD29" i="31"/>
  <c r="BC25" i="31"/>
  <c r="BC28" i="31" s="1"/>
  <c r="BB25" i="31"/>
  <c r="BB28" i="31" s="1"/>
  <c r="BA25" i="31"/>
  <c r="BA28" i="31" s="1"/>
  <c r="AZ25" i="31"/>
  <c r="AZ28" i="31" s="1"/>
  <c r="AY25" i="31"/>
  <c r="AY28" i="31" s="1"/>
  <c r="AX25" i="31"/>
  <c r="AX28" i="31" s="1"/>
  <c r="AW25" i="31"/>
  <c r="AW28" i="31" s="1"/>
  <c r="AV25" i="31"/>
  <c r="AV28" i="31" s="1"/>
  <c r="AU25" i="31"/>
  <c r="AU28" i="31" s="1"/>
  <c r="AT25" i="31"/>
  <c r="AT28" i="31" s="1"/>
  <c r="AS25" i="31"/>
  <c r="AS28" i="31" s="1"/>
  <c r="AR25" i="31"/>
  <c r="AR28" i="31" s="1"/>
  <c r="BC24" i="31"/>
  <c r="BC27" i="31" s="1"/>
  <c r="BB24" i="31"/>
  <c r="BB27" i="31" s="1"/>
  <c r="BA24" i="31"/>
  <c r="BA27" i="31" s="1"/>
  <c r="AZ24" i="31"/>
  <c r="AZ27" i="31" s="1"/>
  <c r="AY24" i="31"/>
  <c r="AY27" i="31" s="1"/>
  <c r="AX24" i="31"/>
  <c r="AX27" i="31" s="1"/>
  <c r="AW24" i="31"/>
  <c r="AW27" i="31" s="1"/>
  <c r="AV24" i="31"/>
  <c r="AV27" i="31" s="1"/>
  <c r="AU24" i="31"/>
  <c r="AU27" i="31" s="1"/>
  <c r="AT24" i="31"/>
  <c r="AT27" i="31" s="1"/>
  <c r="AS24" i="31"/>
  <c r="AS27" i="31" s="1"/>
  <c r="AR24" i="31"/>
  <c r="AR27" i="31" s="1"/>
  <c r="AQ30" i="31"/>
  <c r="AQ29" i="31"/>
  <c r="AP25" i="31"/>
  <c r="AP28" i="31" s="1"/>
  <c r="AP32" i="31" s="1"/>
  <c r="AO25" i="31"/>
  <c r="AO28" i="31" s="1"/>
  <c r="AO32" i="31" s="1"/>
  <c r="AN25" i="31"/>
  <c r="AN28" i="31" s="1"/>
  <c r="AM25" i="31"/>
  <c r="AM28" i="31" s="1"/>
  <c r="AL25" i="31"/>
  <c r="AL28" i="31" s="1"/>
  <c r="AL32" i="31" s="1"/>
  <c r="AK25" i="31"/>
  <c r="AK28" i="31" s="1"/>
  <c r="AK32" i="31" s="1"/>
  <c r="AJ25" i="31"/>
  <c r="AJ28" i="31" s="1"/>
  <c r="AI25" i="31"/>
  <c r="AI28" i="31" s="1"/>
  <c r="AH25" i="31"/>
  <c r="AH28" i="31" s="1"/>
  <c r="AH32" i="31" s="1"/>
  <c r="AG25" i="31"/>
  <c r="AG28" i="31" s="1"/>
  <c r="AG32" i="31" s="1"/>
  <c r="AF25" i="31"/>
  <c r="AF28" i="31" s="1"/>
  <c r="AE25" i="31"/>
  <c r="AE28" i="31" s="1"/>
  <c r="AP24" i="31"/>
  <c r="AP27" i="31" s="1"/>
  <c r="AP31" i="31" s="1"/>
  <c r="AO24" i="31"/>
  <c r="AO27" i="31" s="1"/>
  <c r="AN24" i="31"/>
  <c r="AN27" i="31" s="1"/>
  <c r="AM24" i="31"/>
  <c r="AM27" i="31" s="1"/>
  <c r="AM31" i="31" s="1"/>
  <c r="AL24" i="31"/>
  <c r="AL27" i="31" s="1"/>
  <c r="AL31" i="31" s="1"/>
  <c r="AK24" i="31"/>
  <c r="AK27" i="31" s="1"/>
  <c r="AJ24" i="31"/>
  <c r="AJ27" i="31" s="1"/>
  <c r="AI24" i="31"/>
  <c r="AI27" i="31" s="1"/>
  <c r="AI31" i="31" s="1"/>
  <c r="AH24" i="31"/>
  <c r="AH27" i="31" s="1"/>
  <c r="AH31" i="31" s="1"/>
  <c r="AG24" i="31"/>
  <c r="AG27" i="31" s="1"/>
  <c r="AF24" i="31"/>
  <c r="AF27" i="31" s="1"/>
  <c r="AE24" i="31"/>
  <c r="AD30" i="31"/>
  <c r="AD29" i="31"/>
  <c r="AC25" i="31"/>
  <c r="AC28" i="31" s="1"/>
  <c r="AC32" i="31" s="1"/>
  <c r="AB25" i="31"/>
  <c r="AB28" i="31" s="1"/>
  <c r="AA25" i="31"/>
  <c r="AA28" i="31" s="1"/>
  <c r="Z25" i="31"/>
  <c r="Z28" i="31" s="1"/>
  <c r="Y25" i="31"/>
  <c r="Y28" i="31" s="1"/>
  <c r="Y32" i="31" s="1"/>
  <c r="X25" i="31"/>
  <c r="X28" i="31" s="1"/>
  <c r="W25" i="31"/>
  <c r="W28" i="31" s="1"/>
  <c r="V25" i="31"/>
  <c r="V28" i="31" s="1"/>
  <c r="U25" i="31"/>
  <c r="U28" i="31" s="1"/>
  <c r="U32" i="31" s="1"/>
  <c r="T25" i="31"/>
  <c r="T28" i="31" s="1"/>
  <c r="S25" i="31"/>
  <c r="S28" i="31" s="1"/>
  <c r="S32" i="31" s="1"/>
  <c r="R25" i="31"/>
  <c r="R28" i="31" s="1"/>
  <c r="AC24" i="31"/>
  <c r="AC27" i="31" s="1"/>
  <c r="AC31" i="31" s="1"/>
  <c r="AB24" i="31"/>
  <c r="AB27" i="31" s="1"/>
  <c r="AA24" i="31"/>
  <c r="AA27" i="31" s="1"/>
  <c r="Z24" i="31"/>
  <c r="Z27" i="31" s="1"/>
  <c r="Z31" i="31" s="1"/>
  <c r="Y24" i="31"/>
  <c r="Y27" i="31" s="1"/>
  <c r="Y31" i="31" s="1"/>
  <c r="X24" i="31"/>
  <c r="X27" i="31" s="1"/>
  <c r="W24" i="31"/>
  <c r="W27" i="31" s="1"/>
  <c r="W31" i="31" s="1"/>
  <c r="V24" i="31"/>
  <c r="V27" i="31" s="1"/>
  <c r="V31" i="31" s="1"/>
  <c r="U24" i="31"/>
  <c r="U27" i="31" s="1"/>
  <c r="U31" i="31" s="1"/>
  <c r="T24" i="31"/>
  <c r="T27" i="31" s="1"/>
  <c r="T31" i="31" s="1"/>
  <c r="S24" i="31"/>
  <c r="S27" i="31" s="1"/>
  <c r="S31" i="31" s="1"/>
  <c r="R24" i="31"/>
  <c r="P25" i="31"/>
  <c r="P28" i="31" s="1"/>
  <c r="P32" i="31" s="1"/>
  <c r="O25" i="31"/>
  <c r="O28" i="31" s="1"/>
  <c r="N25" i="31"/>
  <c r="N28" i="31" s="1"/>
  <c r="N32" i="31" s="1"/>
  <c r="M25" i="31"/>
  <c r="M28" i="31" s="1"/>
  <c r="L25" i="31"/>
  <c r="L28" i="31" s="1"/>
  <c r="K25" i="31"/>
  <c r="K28" i="31" s="1"/>
  <c r="J25" i="31"/>
  <c r="J28" i="31" s="1"/>
  <c r="J32" i="31" s="1"/>
  <c r="I25" i="31"/>
  <c r="I28" i="31" s="1"/>
  <c r="H25" i="31"/>
  <c r="H28" i="31" s="1"/>
  <c r="G25" i="31"/>
  <c r="G28" i="31" s="1"/>
  <c r="F25" i="31"/>
  <c r="F28" i="31" s="1"/>
  <c r="F32" i="31" s="1"/>
  <c r="P24" i="31"/>
  <c r="P27" i="31" s="1"/>
  <c r="P31" i="31" s="1"/>
  <c r="O24" i="31"/>
  <c r="O27" i="31" s="1"/>
  <c r="O31" i="31" s="1"/>
  <c r="N24" i="31"/>
  <c r="N27" i="31" s="1"/>
  <c r="M24" i="31"/>
  <c r="M27" i="31" s="1"/>
  <c r="M31" i="31" s="1"/>
  <c r="L24" i="31"/>
  <c r="L27" i="31" s="1"/>
  <c r="K24" i="31"/>
  <c r="K27" i="31" s="1"/>
  <c r="J24" i="31"/>
  <c r="J27" i="31" s="1"/>
  <c r="J31" i="31" s="1"/>
  <c r="I24" i="31"/>
  <c r="I27" i="31" s="1"/>
  <c r="I31" i="31" s="1"/>
  <c r="H24" i="31"/>
  <c r="H27" i="31" s="1"/>
  <c r="G24" i="31"/>
  <c r="G27" i="31" s="1"/>
  <c r="F24" i="31"/>
  <c r="F27" i="31" s="1"/>
  <c r="P1957" i="31"/>
  <c r="AY1971" i="31"/>
  <c r="AT1971" i="31"/>
  <c r="AM1971" i="31"/>
  <c r="AH1971" i="31"/>
  <c r="BC1964" i="31"/>
  <c r="BB1964" i="31"/>
  <c r="BA1964" i="31"/>
  <c r="AZ1964" i="31"/>
  <c r="AY1964" i="31"/>
  <c r="AX1964" i="31"/>
  <c r="AW1964" i="31"/>
  <c r="AV1964" i="31"/>
  <c r="AU1964" i="31"/>
  <c r="AT1964" i="31"/>
  <c r="AS1964" i="31"/>
  <c r="AR1964" i="31"/>
  <c r="BC1963" i="31"/>
  <c r="BB1963" i="31"/>
  <c r="BA1963" i="31"/>
  <c r="AZ1963" i="31"/>
  <c r="AY1963" i="31"/>
  <c r="AX1963" i="31"/>
  <c r="AW1963" i="31"/>
  <c r="AV1963" i="31"/>
  <c r="AU1963" i="31"/>
  <c r="AT1963" i="31"/>
  <c r="AS1963" i="31"/>
  <c r="AR1963" i="31"/>
  <c r="BC1962" i="31"/>
  <c r="BB1962" i="31"/>
  <c r="BA1962" i="31"/>
  <c r="AZ1962" i="31"/>
  <c r="AY1962" i="31"/>
  <c r="AX1962" i="31"/>
  <c r="AW1962" i="31"/>
  <c r="AV1962" i="31"/>
  <c r="AU1962" i="31"/>
  <c r="AT1962" i="31"/>
  <c r="AS1962" i="31"/>
  <c r="AR1962" i="31"/>
  <c r="BC1961" i="31"/>
  <c r="BB1961" i="31"/>
  <c r="AZ1961" i="31"/>
  <c r="AY1961" i="31"/>
  <c r="AX1961" i="31"/>
  <c r="AW1961" i="31"/>
  <c r="AV1961" i="31"/>
  <c r="AR1961" i="31"/>
  <c r="BC1960" i="31"/>
  <c r="BB1960" i="31"/>
  <c r="BA1960" i="31"/>
  <c r="AZ1960" i="31"/>
  <c r="AY1960" i="31"/>
  <c r="AX1960" i="31"/>
  <c r="AW1960" i="31"/>
  <c r="AV1960" i="31"/>
  <c r="AU1960" i="31"/>
  <c r="AT1960" i="31"/>
  <c r="AS1960" i="31"/>
  <c r="AR1960" i="31"/>
  <c r="BC1958" i="31"/>
  <c r="BB1958" i="31"/>
  <c r="BA1958" i="31"/>
  <c r="AZ1958" i="31"/>
  <c r="AY1958" i="31"/>
  <c r="AX1958" i="31"/>
  <c r="AW1958" i="31"/>
  <c r="AV1958" i="31"/>
  <c r="AU1958" i="31"/>
  <c r="AT1958" i="31"/>
  <c r="AS1958" i="31"/>
  <c r="AR1958" i="31"/>
  <c r="BC1957" i="31"/>
  <c r="BB1957" i="31"/>
  <c r="AZ1957" i="31"/>
  <c r="AY1957" i="31"/>
  <c r="AX1957" i="31"/>
  <c r="AW1957" i="31"/>
  <c r="AV1957" i="31"/>
  <c r="AU1957" i="31"/>
  <c r="AS1957" i="31"/>
  <c r="AR1957" i="31"/>
  <c r="BC1956" i="31"/>
  <c r="BB1956" i="31"/>
  <c r="BA1956" i="31"/>
  <c r="AZ1956" i="31"/>
  <c r="AY1956" i="31"/>
  <c r="AX1956" i="31"/>
  <c r="AW1956" i="31"/>
  <c r="AV1956" i="31"/>
  <c r="AU1956" i="31"/>
  <c r="AT1956" i="31"/>
  <c r="AS1956" i="31"/>
  <c r="AR1956" i="31"/>
  <c r="BC1955" i="31"/>
  <c r="BB1955" i="31"/>
  <c r="BA1955" i="31"/>
  <c r="AZ1955" i="31"/>
  <c r="AY1955" i="31"/>
  <c r="AX1955" i="31"/>
  <c r="AW1955" i="31"/>
  <c r="AV1955" i="31"/>
  <c r="AU1955" i="31"/>
  <c r="AT1955" i="31"/>
  <c r="AS1955" i="31"/>
  <c r="AR1955" i="31"/>
  <c r="BC1954" i="31"/>
  <c r="BB1954" i="31"/>
  <c r="BA1954" i="31"/>
  <c r="AZ1954" i="31"/>
  <c r="AY1954" i="31"/>
  <c r="AX1954" i="31"/>
  <c r="AW1954" i="31"/>
  <c r="AV1954" i="31"/>
  <c r="AU1954" i="31"/>
  <c r="AT1954" i="31"/>
  <c r="AS1954" i="31"/>
  <c r="AR1954" i="31"/>
  <c r="BA1953" i="31"/>
  <c r="AZ1953" i="31"/>
  <c r="AY1953" i="31"/>
  <c r="AX1953" i="31"/>
  <c r="AW1953" i="31"/>
  <c r="AV1953" i="31"/>
  <c r="AU1953" i="31"/>
  <c r="AT1953" i="31"/>
  <c r="AS1953" i="31"/>
  <c r="AR1953" i="31"/>
  <c r="BC1952" i="31"/>
  <c r="BB1952" i="31"/>
  <c r="BA1952" i="31"/>
  <c r="AZ1952" i="31"/>
  <c r="AY1952" i="31"/>
  <c r="AX1952" i="31"/>
  <c r="AW1952" i="31"/>
  <c r="AV1952" i="31"/>
  <c r="AU1952" i="31"/>
  <c r="AT1952" i="31"/>
  <c r="AS1952" i="31"/>
  <c r="AR1952" i="31"/>
  <c r="BC1951" i="31"/>
  <c r="BB1951" i="31"/>
  <c r="BA1951" i="31"/>
  <c r="AZ1951" i="31"/>
  <c r="AY1951" i="31"/>
  <c r="AX1951" i="31"/>
  <c r="AW1951" i="31"/>
  <c r="AV1951" i="31"/>
  <c r="AU1951" i="31"/>
  <c r="AT1951" i="31"/>
  <c r="AS1951" i="31"/>
  <c r="AR1951" i="31"/>
  <c r="BC1950" i="31"/>
  <c r="BB1950" i="31"/>
  <c r="BA1950" i="31"/>
  <c r="AZ1950" i="31"/>
  <c r="AY1950" i="31"/>
  <c r="AX1950" i="31"/>
  <c r="AW1950" i="31"/>
  <c r="AV1950" i="31"/>
  <c r="AU1950" i="31"/>
  <c r="AT1950" i="31"/>
  <c r="AS1950" i="31"/>
  <c r="AR1950" i="31"/>
  <c r="BC1949" i="31"/>
  <c r="BB1949" i="31"/>
  <c r="BA1949" i="31"/>
  <c r="AZ1949" i="31"/>
  <c r="AY1949" i="31"/>
  <c r="AX1949" i="31"/>
  <c r="AW1949" i="31"/>
  <c r="AV1949" i="31"/>
  <c r="AU1949" i="31"/>
  <c r="AT1949" i="31"/>
  <c r="AS1949" i="31"/>
  <c r="AR1949" i="31"/>
  <c r="AP1964" i="31"/>
  <c r="AO1964" i="31"/>
  <c r="AN1964" i="31"/>
  <c r="AM1964" i="31"/>
  <c r="AL1964" i="31"/>
  <c r="AK1964" i="31"/>
  <c r="AJ1964" i="31"/>
  <c r="AI1964" i="31"/>
  <c r="AH1964" i="31"/>
  <c r="AG1964" i="31"/>
  <c r="AF1964" i="31"/>
  <c r="AE1964" i="31"/>
  <c r="AP1963" i="31"/>
  <c r="AO1963" i="31"/>
  <c r="AN1963" i="31"/>
  <c r="AM1963" i="31"/>
  <c r="AL1963" i="31"/>
  <c r="AK1963" i="31"/>
  <c r="AJ1963" i="31"/>
  <c r="AI1963" i="31"/>
  <c r="AH1963" i="31"/>
  <c r="AG1963" i="31"/>
  <c r="AF1963" i="31"/>
  <c r="AE1963" i="31"/>
  <c r="AP1962" i="31"/>
  <c r="AO1962" i="31"/>
  <c r="AN1962" i="31"/>
  <c r="AM1962" i="31"/>
  <c r="AL1962" i="31"/>
  <c r="AK1962" i="31"/>
  <c r="AJ1962" i="31"/>
  <c r="AI1962" i="31"/>
  <c r="AH1962" i="31"/>
  <c r="AG1962" i="31"/>
  <c r="AF1962" i="31"/>
  <c r="AE1962" i="31"/>
  <c r="AP1960" i="31"/>
  <c r="AO1960" i="31"/>
  <c r="AN1960" i="31"/>
  <c r="AM1960" i="31"/>
  <c r="AL1960" i="31"/>
  <c r="AK1960" i="31"/>
  <c r="AJ1960" i="31"/>
  <c r="AI1960" i="31"/>
  <c r="AH1960" i="31"/>
  <c r="AG1960" i="31"/>
  <c r="AF1960" i="31"/>
  <c r="AE1960" i="31"/>
  <c r="AP1958" i="31"/>
  <c r="AO1958" i="31"/>
  <c r="AN1958" i="31"/>
  <c r="AM1958" i="31"/>
  <c r="AL1958" i="31"/>
  <c r="AK1958" i="31"/>
  <c r="AJ1958" i="31"/>
  <c r="AI1958" i="31"/>
  <c r="AH1958" i="31"/>
  <c r="AG1958" i="31"/>
  <c r="AF1958" i="31"/>
  <c r="AE1958" i="31"/>
  <c r="AO1957" i="31"/>
  <c r="AL1957" i="31"/>
  <c r="AK1957" i="31"/>
  <c r="AJ1957" i="31"/>
  <c r="AI1957" i="31"/>
  <c r="AH1957" i="31"/>
  <c r="AG1957" i="31"/>
  <c r="AF1957" i="31"/>
  <c r="AE1957" i="31"/>
  <c r="AP1956" i="31"/>
  <c r="AO1956" i="31"/>
  <c r="AN1956" i="31"/>
  <c r="AM1956" i="31"/>
  <c r="AL1956" i="31"/>
  <c r="AK1956" i="31"/>
  <c r="AJ1956" i="31"/>
  <c r="AI1956" i="31"/>
  <c r="AH1956" i="31"/>
  <c r="AG1956" i="31"/>
  <c r="AF1956" i="31"/>
  <c r="AE1956" i="31"/>
  <c r="AP1955" i="31"/>
  <c r="AO1955" i="31"/>
  <c r="AN1955" i="31"/>
  <c r="AM1955" i="31"/>
  <c r="AL1955" i="31"/>
  <c r="AK1955" i="31"/>
  <c r="AJ1955" i="31"/>
  <c r="AI1955" i="31"/>
  <c r="AH1955" i="31"/>
  <c r="AG1955" i="31"/>
  <c r="AF1955" i="31"/>
  <c r="AE1955" i="31"/>
  <c r="AP1954" i="31"/>
  <c r="AO1954" i="31"/>
  <c r="AN1954" i="31"/>
  <c r="AM1954" i="31"/>
  <c r="AL1954" i="31"/>
  <c r="AK1954" i="31"/>
  <c r="AJ1954" i="31"/>
  <c r="AI1954" i="31"/>
  <c r="AH1954" i="31"/>
  <c r="AG1954" i="31"/>
  <c r="AF1954" i="31"/>
  <c r="AE1954" i="31"/>
  <c r="AO1953" i="31"/>
  <c r="AN1953" i="31"/>
  <c r="AM1953" i="31"/>
  <c r="AL1953" i="31"/>
  <c r="AK1953" i="31"/>
  <c r="AJ1953" i="31"/>
  <c r="AI1953" i="31"/>
  <c r="AH1953" i="31"/>
  <c r="AG1953" i="31"/>
  <c r="AF1953" i="31"/>
  <c r="AE1953" i="31"/>
  <c r="AP1952" i="31"/>
  <c r="AO1952" i="31"/>
  <c r="AN1952" i="31"/>
  <c r="AM1952" i="31"/>
  <c r="AL1952" i="31"/>
  <c r="AK1952" i="31"/>
  <c r="AJ1952" i="31"/>
  <c r="AI1952" i="31"/>
  <c r="AH1952" i="31"/>
  <c r="AG1952" i="31"/>
  <c r="AF1952" i="31"/>
  <c r="AE1952" i="31"/>
  <c r="AP1951" i="31"/>
  <c r="AO1951" i="31"/>
  <c r="AN1951" i="31"/>
  <c r="AL1951" i="31"/>
  <c r="AK1951" i="31"/>
  <c r="AJ1951" i="31"/>
  <c r="AI1951" i="31"/>
  <c r="AH1951" i="31"/>
  <c r="AG1951" i="31"/>
  <c r="AF1951" i="31"/>
  <c r="AE1951" i="31"/>
  <c r="AP1950" i="31"/>
  <c r="AO1950" i="31"/>
  <c r="AN1950" i="31"/>
  <c r="AM1950" i="31"/>
  <c r="AL1950" i="31"/>
  <c r="AK1950" i="31"/>
  <c r="AJ1950" i="31"/>
  <c r="AI1950" i="31"/>
  <c r="AH1950" i="31"/>
  <c r="AG1950" i="31"/>
  <c r="AF1950" i="31"/>
  <c r="AE1950" i="31"/>
  <c r="AP1949" i="31"/>
  <c r="AO1949" i="31"/>
  <c r="AN1949" i="31"/>
  <c r="AM1949" i="31"/>
  <c r="AL1949" i="31"/>
  <c r="AK1949" i="31"/>
  <c r="AJ1949" i="31"/>
  <c r="AI1949" i="31"/>
  <c r="AH1949" i="31"/>
  <c r="AG1949" i="31"/>
  <c r="AF1949" i="31"/>
  <c r="AE1949" i="31"/>
  <c r="AC1964" i="31"/>
  <c r="AB1964" i="31"/>
  <c r="AA1964" i="31"/>
  <c r="Z1964" i="31"/>
  <c r="Y1964" i="31"/>
  <c r="X1964" i="31"/>
  <c r="W1964" i="31"/>
  <c r="V1964" i="31"/>
  <c r="U1964" i="31"/>
  <c r="T1964" i="31"/>
  <c r="S1964" i="31"/>
  <c r="R1964" i="31"/>
  <c r="AC1963" i="31"/>
  <c r="AB1963" i="31"/>
  <c r="AA1963" i="31"/>
  <c r="Z1963" i="31"/>
  <c r="Y1963" i="31"/>
  <c r="X1963" i="31"/>
  <c r="W1963" i="31"/>
  <c r="V1963" i="31"/>
  <c r="U1963" i="31"/>
  <c r="T1963" i="31"/>
  <c r="S1963" i="31"/>
  <c r="R1963" i="31"/>
  <c r="AC1962" i="31"/>
  <c r="AB1962" i="31"/>
  <c r="AA1962" i="31"/>
  <c r="Z1962" i="31"/>
  <c r="Y1962" i="31"/>
  <c r="X1962" i="31"/>
  <c r="W1962" i="31"/>
  <c r="V1962" i="31"/>
  <c r="U1962" i="31"/>
  <c r="T1962" i="31"/>
  <c r="S1962" i="31"/>
  <c r="R1962" i="31"/>
  <c r="R1961" i="31"/>
  <c r="AC1960" i="31"/>
  <c r="AB1960" i="31"/>
  <c r="AA1960" i="31"/>
  <c r="Z1960" i="31"/>
  <c r="Y1960" i="31"/>
  <c r="X1960" i="31"/>
  <c r="W1960" i="31"/>
  <c r="V1960" i="31"/>
  <c r="U1960" i="31"/>
  <c r="T1960" i="31"/>
  <c r="S1960" i="31"/>
  <c r="R1960" i="31"/>
  <c r="AC1958" i="31"/>
  <c r="AB1958" i="31"/>
  <c r="AA1958" i="31"/>
  <c r="Z1958" i="31"/>
  <c r="Y1958" i="31"/>
  <c r="X1958" i="31"/>
  <c r="W1958" i="31"/>
  <c r="V1958" i="31"/>
  <c r="U1958" i="31"/>
  <c r="T1958" i="31"/>
  <c r="S1958" i="31"/>
  <c r="R1958" i="31"/>
  <c r="AA1957" i="31"/>
  <c r="Z1957" i="31"/>
  <c r="Y1957" i="31"/>
  <c r="X1957" i="31"/>
  <c r="V1957" i="31"/>
  <c r="U1957" i="31"/>
  <c r="T1957" i="31"/>
  <c r="S1957" i="31"/>
  <c r="R1957" i="31"/>
  <c r="AC1956" i="31"/>
  <c r="AB1956" i="31"/>
  <c r="AA1956" i="31"/>
  <c r="Z1956" i="31"/>
  <c r="Y1956" i="31"/>
  <c r="X1956" i="31"/>
  <c r="W1956" i="31"/>
  <c r="V1956" i="31"/>
  <c r="U1956" i="31"/>
  <c r="T1956" i="31"/>
  <c r="S1956" i="31"/>
  <c r="R1956" i="31"/>
  <c r="AC1955" i="31"/>
  <c r="AB1955" i="31"/>
  <c r="AA1955" i="31"/>
  <c r="Z1955" i="31"/>
  <c r="Y1955" i="31"/>
  <c r="X1955" i="31"/>
  <c r="W1955" i="31"/>
  <c r="V1955" i="31"/>
  <c r="U1955" i="31"/>
  <c r="T1955" i="31"/>
  <c r="S1955" i="31"/>
  <c r="R1955" i="31"/>
  <c r="AC1954" i="31"/>
  <c r="AB1954" i="31"/>
  <c r="AA1954" i="31"/>
  <c r="Z1954" i="31"/>
  <c r="Y1954" i="31"/>
  <c r="X1954" i="31"/>
  <c r="W1954" i="31"/>
  <c r="V1954" i="31"/>
  <c r="U1954" i="31"/>
  <c r="T1954" i="31"/>
  <c r="S1954" i="31"/>
  <c r="R1954" i="31"/>
  <c r="AB1953" i="31"/>
  <c r="Z1953" i="31"/>
  <c r="Y1953" i="31"/>
  <c r="X1953" i="31"/>
  <c r="W1953" i="31"/>
  <c r="V1953" i="31"/>
  <c r="U1953" i="31"/>
  <c r="T1953" i="31"/>
  <c r="S1953" i="31"/>
  <c r="AC1952" i="31"/>
  <c r="AB1952" i="31"/>
  <c r="AA1952" i="31"/>
  <c r="Z1952" i="31"/>
  <c r="Y1952" i="31"/>
  <c r="X1952" i="31"/>
  <c r="W1952" i="31"/>
  <c r="V1952" i="31"/>
  <c r="U1952" i="31"/>
  <c r="T1952" i="31"/>
  <c r="S1952" i="31"/>
  <c r="R1952" i="31"/>
  <c r="AC1951" i="31"/>
  <c r="AB1951" i="31"/>
  <c r="AA1951" i="31"/>
  <c r="Z1951" i="31"/>
  <c r="Y1951" i="31"/>
  <c r="X1951" i="31"/>
  <c r="W1951" i="31"/>
  <c r="V1951" i="31"/>
  <c r="U1951" i="31"/>
  <c r="T1951" i="31"/>
  <c r="S1951" i="31"/>
  <c r="R1951" i="31"/>
  <c r="AC1950" i="31"/>
  <c r="AB1950" i="31"/>
  <c r="AA1950" i="31"/>
  <c r="Z1950" i="31"/>
  <c r="Y1950" i="31"/>
  <c r="X1950" i="31"/>
  <c r="W1950" i="31"/>
  <c r="V1950" i="31"/>
  <c r="U1950" i="31"/>
  <c r="T1950" i="31"/>
  <c r="S1950" i="31"/>
  <c r="R1950" i="31"/>
  <c r="AC1949" i="31"/>
  <c r="AB1949" i="31"/>
  <c r="AA1949" i="31"/>
  <c r="Z1949" i="31"/>
  <c r="Y1949" i="31"/>
  <c r="X1949" i="31"/>
  <c r="W1949" i="31"/>
  <c r="V1949" i="31"/>
  <c r="U1949" i="31"/>
  <c r="T1949" i="31"/>
  <c r="S1949" i="31"/>
  <c r="R1949" i="31"/>
  <c r="O1951" i="31"/>
  <c r="J1953" i="31"/>
  <c r="AA1971" i="31"/>
  <c r="V1971" i="31"/>
  <c r="P1971" i="31"/>
  <c r="L1971" i="31"/>
  <c r="H1971" i="31"/>
  <c r="P1970" i="31"/>
  <c r="P1964" i="31"/>
  <c r="O1964" i="31"/>
  <c r="N1964" i="31"/>
  <c r="M1964" i="31"/>
  <c r="L1964" i="31"/>
  <c r="K1964" i="31"/>
  <c r="J1964" i="31"/>
  <c r="I1964" i="31"/>
  <c r="H1964" i="31"/>
  <c r="G1964" i="31"/>
  <c r="F1964" i="31"/>
  <c r="E1964" i="31"/>
  <c r="D1964" i="31"/>
  <c r="P1963" i="31"/>
  <c r="O1963" i="31"/>
  <c r="N1963" i="31"/>
  <c r="M1963" i="31"/>
  <c r="L1963" i="31"/>
  <c r="K1963" i="31"/>
  <c r="J1963" i="31"/>
  <c r="I1963" i="31"/>
  <c r="H1963" i="31"/>
  <c r="G1963" i="31"/>
  <c r="F1963" i="31"/>
  <c r="E1963" i="31"/>
  <c r="D1963" i="31"/>
  <c r="P1962" i="31"/>
  <c r="O1962" i="31"/>
  <c r="N1962" i="31"/>
  <c r="M1962" i="31"/>
  <c r="L1962" i="31"/>
  <c r="K1962" i="31"/>
  <c r="J1962" i="31"/>
  <c r="I1962" i="31"/>
  <c r="H1962" i="31"/>
  <c r="G1962" i="31"/>
  <c r="F1962" i="31"/>
  <c r="E1962" i="31"/>
  <c r="D1962" i="31"/>
  <c r="P1961" i="31"/>
  <c r="O1961" i="31"/>
  <c r="N1961" i="31"/>
  <c r="M1961" i="31"/>
  <c r="L1961" i="31"/>
  <c r="K1961" i="31"/>
  <c r="J1961" i="31"/>
  <c r="I1961" i="31"/>
  <c r="H1961" i="31"/>
  <c r="G1961" i="31"/>
  <c r="F1961" i="31"/>
  <c r="E1961" i="31"/>
  <c r="D1961" i="31"/>
  <c r="P1960" i="31"/>
  <c r="O1960" i="31"/>
  <c r="N1960" i="31"/>
  <c r="M1960" i="31"/>
  <c r="L1960" i="31"/>
  <c r="K1960" i="31"/>
  <c r="J1960" i="31"/>
  <c r="I1960" i="31"/>
  <c r="H1960" i="31"/>
  <c r="G1960" i="31"/>
  <c r="F1960" i="31"/>
  <c r="E1960" i="31"/>
  <c r="P1959" i="31"/>
  <c r="P1958" i="31"/>
  <c r="O1958" i="31"/>
  <c r="N1958" i="31"/>
  <c r="M1958" i="31"/>
  <c r="L1958" i="31"/>
  <c r="K1958" i="31"/>
  <c r="J1958" i="31"/>
  <c r="I1958" i="31"/>
  <c r="H1958" i="31"/>
  <c r="G1958" i="31"/>
  <c r="F1958" i="31"/>
  <c r="E1958" i="31"/>
  <c r="O1957" i="31"/>
  <c r="N1957" i="31"/>
  <c r="M1957" i="31"/>
  <c r="L1957" i="31"/>
  <c r="K1957" i="31"/>
  <c r="J1957" i="31"/>
  <c r="I1957" i="31"/>
  <c r="H1957" i="31"/>
  <c r="G1957" i="31"/>
  <c r="F1957" i="31"/>
  <c r="E1957" i="31"/>
  <c r="P1956" i="31"/>
  <c r="O1956" i="31"/>
  <c r="N1956" i="31"/>
  <c r="M1956" i="31"/>
  <c r="L1956" i="31"/>
  <c r="K1956" i="31"/>
  <c r="J1956" i="31"/>
  <c r="I1956" i="31"/>
  <c r="H1956" i="31"/>
  <c r="G1956" i="31"/>
  <c r="F1956" i="31"/>
  <c r="E1956" i="31"/>
  <c r="D1956" i="31"/>
  <c r="P1955" i="31"/>
  <c r="O1955" i="31"/>
  <c r="N1955" i="31"/>
  <c r="M1955" i="31"/>
  <c r="L1955" i="31"/>
  <c r="K1955" i="31"/>
  <c r="J1955" i="31"/>
  <c r="I1955" i="31"/>
  <c r="H1955" i="31"/>
  <c r="G1955" i="31"/>
  <c r="F1955" i="31"/>
  <c r="E1955" i="31"/>
  <c r="D1955" i="31"/>
  <c r="P1954" i="31"/>
  <c r="O1954" i="31"/>
  <c r="N1954" i="31"/>
  <c r="M1954" i="31"/>
  <c r="L1954" i="31"/>
  <c r="K1954" i="31"/>
  <c r="J1954" i="31"/>
  <c r="I1954" i="31"/>
  <c r="H1954" i="31"/>
  <c r="G1954" i="31"/>
  <c r="F1954" i="31"/>
  <c r="E1954" i="31"/>
  <c r="D1954" i="31"/>
  <c r="O1953" i="31"/>
  <c r="N1953" i="31"/>
  <c r="M1953" i="31"/>
  <c r="L1953" i="31"/>
  <c r="K1953" i="31"/>
  <c r="I1953" i="31"/>
  <c r="H1953" i="31"/>
  <c r="G1953" i="31"/>
  <c r="F1953" i="31"/>
  <c r="E1953" i="31"/>
  <c r="D1953" i="31"/>
  <c r="P1952" i="31"/>
  <c r="O1952" i="31"/>
  <c r="N1952" i="31"/>
  <c r="M1952" i="31"/>
  <c r="L1952" i="31"/>
  <c r="K1952" i="31"/>
  <c r="J1952" i="31"/>
  <c r="I1952" i="31"/>
  <c r="H1952" i="31"/>
  <c r="G1952" i="31"/>
  <c r="F1952" i="31"/>
  <c r="E1952" i="31"/>
  <c r="D1952" i="31"/>
  <c r="P1951" i="31"/>
  <c r="N1951" i="31"/>
  <c r="M1951" i="31"/>
  <c r="L1951" i="31"/>
  <c r="K1951" i="31"/>
  <c r="J1951" i="31"/>
  <c r="I1951" i="31"/>
  <c r="H1951" i="31"/>
  <c r="G1951" i="31"/>
  <c r="F1951" i="31"/>
  <c r="E1951" i="31"/>
  <c r="D1951" i="31"/>
  <c r="P1950" i="31"/>
  <c r="O1950" i="31"/>
  <c r="N1950" i="31"/>
  <c r="M1950" i="31"/>
  <c r="L1950" i="31"/>
  <c r="K1950" i="31"/>
  <c r="J1950" i="31"/>
  <c r="I1950" i="31"/>
  <c r="H1950" i="31"/>
  <c r="G1950" i="31"/>
  <c r="F1950" i="31"/>
  <c r="E1950" i="31"/>
  <c r="D1950" i="31"/>
  <c r="P1949" i="31"/>
  <c r="O1949" i="31"/>
  <c r="N1949" i="31"/>
  <c r="M1949" i="31"/>
  <c r="L1949" i="31"/>
  <c r="K1949" i="31"/>
  <c r="J1949" i="31"/>
  <c r="I1949" i="31"/>
  <c r="H1949" i="31"/>
  <c r="G1949" i="31"/>
  <c r="F1949" i="31"/>
  <c r="E1949" i="31"/>
  <c r="D1949" i="31"/>
  <c r="F142" i="31" l="1"/>
  <c r="F146" i="31" s="1"/>
  <c r="J142" i="31"/>
  <c r="J146" i="31" s="1"/>
  <c r="N142" i="31"/>
  <c r="N146" i="31" s="1"/>
  <c r="S142" i="31"/>
  <c r="S146" i="31" s="1"/>
  <c r="W142" i="31"/>
  <c r="W146" i="31" s="1"/>
  <c r="AO142" i="31"/>
  <c r="AO146" i="31" s="1"/>
  <c r="F143" i="31"/>
  <c r="F147" i="31" s="1"/>
  <c r="J143" i="31"/>
  <c r="J147" i="31" s="1"/>
  <c r="Q147" i="31" s="1"/>
  <c r="N143" i="31"/>
  <c r="N147" i="31" s="1"/>
  <c r="AS143" i="31"/>
  <c r="AS147" i="31" s="1"/>
  <c r="AW143" i="31"/>
  <c r="AW147" i="31" s="1"/>
  <c r="BA143" i="31"/>
  <c r="BA147" i="31" s="1"/>
  <c r="BD147" i="31" s="1"/>
  <c r="F335" i="31"/>
  <c r="F339" i="31" s="1"/>
  <c r="J335" i="31"/>
  <c r="J339" i="31" s="1"/>
  <c r="N335" i="31"/>
  <c r="N339" i="31" s="1"/>
  <c r="F336" i="31"/>
  <c r="F340" i="31" s="1"/>
  <c r="Q340" i="31" s="1"/>
  <c r="J336" i="31"/>
  <c r="J340" i="31" s="1"/>
  <c r="N336" i="31"/>
  <c r="N340" i="31" s="1"/>
  <c r="S336" i="31"/>
  <c r="S340" i="31" s="1"/>
  <c r="W336" i="31"/>
  <c r="W340" i="31" s="1"/>
  <c r="AA336" i="31"/>
  <c r="AA340" i="31" s="1"/>
  <c r="AF336" i="31"/>
  <c r="AF340" i="31" s="1"/>
  <c r="AJ336" i="31"/>
  <c r="AJ340" i="31" s="1"/>
  <c r="AN336" i="31"/>
  <c r="AN340" i="31" s="1"/>
  <c r="AS336" i="31"/>
  <c r="AS340" i="31" s="1"/>
  <c r="AW336" i="31"/>
  <c r="AW340" i="31" s="1"/>
  <c r="BA336" i="31"/>
  <c r="BA340" i="31" s="1"/>
  <c r="F1971" i="31"/>
  <c r="T143" i="31"/>
  <c r="T147" i="31" s="1"/>
  <c r="X143" i="31"/>
  <c r="X147" i="31" s="1"/>
  <c r="AB143" i="31"/>
  <c r="AB147" i="31" s="1"/>
  <c r="AG143" i="31"/>
  <c r="AG147" i="31" s="1"/>
  <c r="AK143" i="31"/>
  <c r="AK147" i="31" s="1"/>
  <c r="AO143" i="31"/>
  <c r="AO147" i="31" s="1"/>
  <c r="R252" i="31"/>
  <c r="AE252" i="31"/>
  <c r="E253" i="31"/>
  <c r="R253" i="31"/>
  <c r="F362" i="31"/>
  <c r="F366" i="31" s="1"/>
  <c r="T1971" i="31"/>
  <c r="I279" i="31"/>
  <c r="I283" i="31" s="1"/>
  <c r="M279" i="31"/>
  <c r="M283" i="31" s="1"/>
  <c r="R279" i="31"/>
  <c r="R283" i="31" s="1"/>
  <c r="V279" i="31"/>
  <c r="V283" i="31" s="1"/>
  <c r="AD283" i="31" s="1"/>
  <c r="Z279" i="31"/>
  <c r="Z283" i="31" s="1"/>
  <c r="AI279" i="31"/>
  <c r="AI283" i="31" s="1"/>
  <c r="AM279" i="31"/>
  <c r="AM283" i="31" s="1"/>
  <c r="AV279" i="31"/>
  <c r="AV283" i="31" s="1"/>
  <c r="AZ279" i="31"/>
  <c r="AZ283" i="31" s="1"/>
  <c r="F280" i="31"/>
  <c r="F284" i="31" s="1"/>
  <c r="J280" i="31"/>
  <c r="J284" i="31" s="1"/>
  <c r="N280" i="31"/>
  <c r="N284" i="31" s="1"/>
  <c r="Q284" i="31" s="1"/>
  <c r="S280" i="31"/>
  <c r="S284" i="31" s="1"/>
  <c r="W280" i="31"/>
  <c r="W284" i="31" s="1"/>
  <c r="AA280" i="31"/>
  <c r="AA284" i="31" s="1"/>
  <c r="AF280" i="31"/>
  <c r="AF284" i="31" s="1"/>
  <c r="AJ280" i="31"/>
  <c r="AJ284" i="31" s="1"/>
  <c r="AN280" i="31"/>
  <c r="AN284" i="31" s="1"/>
  <c r="AS280" i="31"/>
  <c r="AS284" i="31" s="1"/>
  <c r="AW280" i="31"/>
  <c r="AW284" i="31" s="1"/>
  <c r="BA280" i="31"/>
  <c r="BA284" i="31" s="1"/>
  <c r="F909" i="31"/>
  <c r="F913" i="31" s="1"/>
  <c r="J909" i="31"/>
  <c r="J913" i="31" s="1"/>
  <c r="N909" i="31"/>
  <c r="N913" i="31" s="1"/>
  <c r="Z909" i="31"/>
  <c r="Z913" i="31" s="1"/>
  <c r="AI909" i="31"/>
  <c r="AI913" i="31" s="1"/>
  <c r="AM909" i="31"/>
  <c r="AM913" i="31" s="1"/>
  <c r="AV909" i="31"/>
  <c r="AV913" i="31" s="1"/>
  <c r="AZ909" i="31"/>
  <c r="AZ913" i="31" s="1"/>
  <c r="I910" i="31"/>
  <c r="I914" i="31" s="1"/>
  <c r="M910" i="31"/>
  <c r="M914" i="31" s="1"/>
  <c r="V910" i="31"/>
  <c r="V914" i="31" s="1"/>
  <c r="Z910" i="31"/>
  <c r="Z914" i="31" s="1"/>
  <c r="AI910" i="31"/>
  <c r="AI914" i="31" s="1"/>
  <c r="AM910" i="31"/>
  <c r="AM914" i="31" s="1"/>
  <c r="AR910" i="31"/>
  <c r="AR914" i="31" s="1"/>
  <c r="BD914" i="31" s="1"/>
  <c r="AV910" i="31"/>
  <c r="AV914" i="31" s="1"/>
  <c r="AZ910" i="31"/>
  <c r="AZ914" i="31" s="1"/>
  <c r="J362" i="31"/>
  <c r="J366" i="31" s="1"/>
  <c r="N362" i="31"/>
  <c r="N366" i="31" s="1"/>
  <c r="S362" i="31"/>
  <c r="S366" i="31" s="1"/>
  <c r="W362" i="31"/>
  <c r="W366" i="31" s="1"/>
  <c r="AA362" i="31"/>
  <c r="AA366" i="31" s="1"/>
  <c r="AF362" i="31"/>
  <c r="AF366" i="31" s="1"/>
  <c r="AJ362" i="31"/>
  <c r="AJ366" i="31" s="1"/>
  <c r="AN362" i="31"/>
  <c r="AN366" i="31" s="1"/>
  <c r="AS362" i="31"/>
  <c r="AS366" i="31" s="1"/>
  <c r="AW362" i="31"/>
  <c r="AW366" i="31" s="1"/>
  <c r="BA362" i="31"/>
  <c r="BA366" i="31" s="1"/>
  <c r="F363" i="31"/>
  <c r="F367" i="31" s="1"/>
  <c r="J363" i="31"/>
  <c r="J367" i="31" s="1"/>
  <c r="N363" i="31"/>
  <c r="N367" i="31" s="1"/>
  <c r="S363" i="31"/>
  <c r="S367" i="31" s="1"/>
  <c r="W363" i="31"/>
  <c r="W367" i="31" s="1"/>
  <c r="AA363" i="31"/>
  <c r="AA367" i="31" s="1"/>
  <c r="AF363" i="31"/>
  <c r="AF367" i="31" s="1"/>
  <c r="AJ363" i="31"/>
  <c r="AJ367" i="31" s="1"/>
  <c r="AN363" i="31"/>
  <c r="AN367" i="31" s="1"/>
  <c r="AS363" i="31"/>
  <c r="AS367" i="31" s="1"/>
  <c r="AW363" i="31"/>
  <c r="AW367" i="31" s="1"/>
  <c r="BD367" i="31" s="1"/>
  <c r="BA363" i="31"/>
  <c r="BA367" i="31" s="1"/>
  <c r="AR470" i="31"/>
  <c r="AR474" i="31" s="1"/>
  <c r="AV470" i="31"/>
  <c r="AV474" i="31" s="1"/>
  <c r="AZ470" i="31"/>
  <c r="AZ474" i="31" s="1"/>
  <c r="BD474" i="31" s="1"/>
  <c r="I471" i="31"/>
  <c r="I475" i="31" s="1"/>
  <c r="M471" i="31"/>
  <c r="M475" i="31" s="1"/>
  <c r="R471" i="31"/>
  <c r="V471" i="31"/>
  <c r="V475" i="31" s="1"/>
  <c r="Z471" i="31"/>
  <c r="Z475" i="31" s="1"/>
  <c r="AI471" i="31"/>
  <c r="AI475" i="31" s="1"/>
  <c r="AM471" i="31"/>
  <c r="AM475" i="31" s="1"/>
  <c r="AV471" i="31"/>
  <c r="AV475" i="31" s="1"/>
  <c r="AZ471" i="31"/>
  <c r="AZ475" i="31" s="1"/>
  <c r="I580" i="31"/>
  <c r="I584" i="31" s="1"/>
  <c r="M580" i="31"/>
  <c r="M584" i="31" s="1"/>
  <c r="V580" i="31"/>
  <c r="V584" i="31" s="1"/>
  <c r="BB580" i="31"/>
  <c r="BB584" i="31" s="1"/>
  <c r="G581" i="31"/>
  <c r="G585" i="31" s="1"/>
  <c r="K581" i="31"/>
  <c r="K585" i="31" s="1"/>
  <c r="O581" i="31"/>
  <c r="O585" i="31" s="1"/>
  <c r="Q585" i="31" s="1"/>
  <c r="T581" i="31"/>
  <c r="T585" i="31" s="1"/>
  <c r="X581" i="31"/>
  <c r="X585" i="31" s="1"/>
  <c r="AB581" i="31"/>
  <c r="AB585" i="31" s="1"/>
  <c r="AG581" i="31"/>
  <c r="AG585" i="31" s="1"/>
  <c r="AK581" i="31"/>
  <c r="AK585" i="31" s="1"/>
  <c r="AO581" i="31"/>
  <c r="AO585" i="31" s="1"/>
  <c r="AT581" i="31"/>
  <c r="AT585" i="31" s="1"/>
  <c r="AX581" i="31"/>
  <c r="AX585" i="31" s="1"/>
  <c r="BB581" i="31"/>
  <c r="BB585" i="31" s="1"/>
  <c r="G801" i="31"/>
  <c r="G805" i="31" s="1"/>
  <c r="K801" i="31"/>
  <c r="K805" i="31" s="1"/>
  <c r="O801" i="31"/>
  <c r="O805" i="31" s="1"/>
  <c r="T801" i="31"/>
  <c r="T805" i="31" s="1"/>
  <c r="F802" i="31"/>
  <c r="F806" i="31" s="1"/>
  <c r="J802" i="31"/>
  <c r="J806" i="31" s="1"/>
  <c r="N802" i="31"/>
  <c r="N806" i="31" s="1"/>
  <c r="Q806" i="31" s="1"/>
  <c r="S802" i="31"/>
  <c r="S806" i="31" s="1"/>
  <c r="W802" i="31"/>
  <c r="W806" i="31" s="1"/>
  <c r="AA802" i="31"/>
  <c r="AA806" i="31" s="1"/>
  <c r="AF802" i="31"/>
  <c r="AF806" i="31" s="1"/>
  <c r="AJ802" i="31"/>
  <c r="AJ806" i="31" s="1"/>
  <c r="AN802" i="31"/>
  <c r="AN806" i="31" s="1"/>
  <c r="AS802" i="31"/>
  <c r="AS806" i="31" s="1"/>
  <c r="AW802" i="31"/>
  <c r="AW806" i="31" s="1"/>
  <c r="BA802" i="31"/>
  <c r="BA806" i="31" s="1"/>
  <c r="I1046" i="31"/>
  <c r="I1050" i="31" s="1"/>
  <c r="M1046" i="31"/>
  <c r="M1050" i="31" s="1"/>
  <c r="R1046" i="31"/>
  <c r="AD1046" i="31" s="1"/>
  <c r="V1046" i="31"/>
  <c r="V1050" i="31" s="1"/>
  <c r="Z1046" i="31"/>
  <c r="Z1050" i="31" s="1"/>
  <c r="AI1046" i="31"/>
  <c r="AI1050" i="31" s="1"/>
  <c r="G1047" i="31"/>
  <c r="G1051" i="31" s="1"/>
  <c r="Q1051" i="31" s="1"/>
  <c r="K1047" i="31"/>
  <c r="K1051" i="31" s="1"/>
  <c r="O1047" i="31"/>
  <c r="O1051" i="31" s="1"/>
  <c r="T1047" i="31"/>
  <c r="T1051" i="31" s="1"/>
  <c r="X1047" i="31"/>
  <c r="X1051" i="31" s="1"/>
  <c r="AB1047" i="31"/>
  <c r="AB1051" i="31" s="1"/>
  <c r="AG1047" i="31"/>
  <c r="AG1051" i="31" s="1"/>
  <c r="AK1047" i="31"/>
  <c r="AK1051" i="31" s="1"/>
  <c r="AO1047" i="31"/>
  <c r="AO1051" i="31" s="1"/>
  <c r="AT1047" i="31"/>
  <c r="AT1051" i="31" s="1"/>
  <c r="AX1047" i="31"/>
  <c r="AX1051" i="31" s="1"/>
  <c r="BB1047" i="31"/>
  <c r="BB1051" i="31" s="1"/>
  <c r="D76" i="35"/>
  <c r="AD254" i="31"/>
  <c r="AQ254" i="31"/>
  <c r="BD254" i="31"/>
  <c r="Q201" i="31"/>
  <c r="AD201" i="31"/>
  <c r="AQ201" i="31"/>
  <c r="BD201" i="31"/>
  <c r="M253" i="31"/>
  <c r="M257" i="31" s="1"/>
  <c r="H252" i="31"/>
  <c r="H256" i="31" s="1"/>
  <c r="S252" i="31"/>
  <c r="S256" i="31" s="1"/>
  <c r="W252" i="31"/>
  <c r="W256" i="31" s="1"/>
  <c r="AA252" i="31"/>
  <c r="AA256" i="31" s="1"/>
  <c r="AS252" i="31"/>
  <c r="AS256" i="31" s="1"/>
  <c r="BA256" i="31"/>
  <c r="S257" i="31"/>
  <c r="W253" i="31"/>
  <c r="W257" i="31" s="1"/>
  <c r="F253" i="31"/>
  <c r="F257" i="31" s="1"/>
  <c r="AI252" i="31"/>
  <c r="AI256" i="31" s="1"/>
  <c r="V252" i="31"/>
  <c r="V256" i="31" s="1"/>
  <c r="I256" i="31"/>
  <c r="X256" i="31"/>
  <c r="AB256" i="31"/>
  <c r="AG252" i="31"/>
  <c r="AG256" i="31" s="1"/>
  <c r="AK256" i="31"/>
  <c r="AT256" i="31"/>
  <c r="AX252" i="31"/>
  <c r="AX256" i="31" s="1"/>
  <c r="G257" i="31"/>
  <c r="K257" i="31"/>
  <c r="X257" i="31"/>
  <c r="AB257" i="31"/>
  <c r="AG257" i="31"/>
  <c r="AK257" i="31"/>
  <c r="AO257" i="31"/>
  <c r="AT257" i="31"/>
  <c r="AX257" i="31"/>
  <c r="BB257" i="31"/>
  <c r="Q200" i="31"/>
  <c r="BA253" i="31"/>
  <c r="BA257" i="31" s="1"/>
  <c r="AW253" i="31"/>
  <c r="AW257" i="31" s="1"/>
  <c r="AS253" i="31"/>
  <c r="AS257" i="31" s="1"/>
  <c r="AN253" i="31"/>
  <c r="AN257" i="31" s="1"/>
  <c r="AJ253" i="31"/>
  <c r="AJ257" i="31" s="1"/>
  <c r="AF253" i="31"/>
  <c r="AF257" i="31" s="1"/>
  <c r="AA253" i="31"/>
  <c r="AA257" i="31" s="1"/>
  <c r="V253" i="31"/>
  <c r="V257" i="31" s="1"/>
  <c r="O253" i="31"/>
  <c r="O257" i="31" s="1"/>
  <c r="J253" i="31"/>
  <c r="J257" i="31" s="1"/>
  <c r="AW252" i="31"/>
  <c r="AW256" i="31" s="1"/>
  <c r="AO252" i="31"/>
  <c r="AO256" i="31" s="1"/>
  <c r="Z252" i="31"/>
  <c r="Z256" i="31" s="1"/>
  <c r="P256" i="31"/>
  <c r="U256" i="31"/>
  <c r="AC256" i="31"/>
  <c r="AH256" i="31"/>
  <c r="AL252" i="31"/>
  <c r="AL256" i="31" s="1"/>
  <c r="AP256" i="31"/>
  <c r="AY256" i="31"/>
  <c r="BC252" i="31"/>
  <c r="BC256" i="31" s="1"/>
  <c r="H253" i="31"/>
  <c r="H257" i="31" s="1"/>
  <c r="L253" i="31"/>
  <c r="L257" i="31" s="1"/>
  <c r="P253" i="31"/>
  <c r="P257" i="31" s="1"/>
  <c r="U253" i="31"/>
  <c r="U257" i="31" s="1"/>
  <c r="Y253" i="31"/>
  <c r="Y257" i="31" s="1"/>
  <c r="AC257" i="31"/>
  <c r="AH257" i="31"/>
  <c r="AL257" i="31"/>
  <c r="AP257" i="31"/>
  <c r="AU257" i="31"/>
  <c r="AY257" i="31"/>
  <c r="BC257" i="31"/>
  <c r="AZ253" i="31"/>
  <c r="AZ257" i="31" s="1"/>
  <c r="AV253" i="31"/>
  <c r="AV257" i="31" s="1"/>
  <c r="AR253" i="31"/>
  <c r="AR257" i="31" s="1"/>
  <c r="AM253" i="31"/>
  <c r="AM257" i="31" s="1"/>
  <c r="AI253" i="31"/>
  <c r="AI257" i="31" s="1"/>
  <c r="AE253" i="31"/>
  <c r="AE257" i="31" s="1"/>
  <c r="Z253" i="31"/>
  <c r="Z257" i="31" s="1"/>
  <c r="T253" i="31"/>
  <c r="T257" i="31" s="1"/>
  <c r="N253" i="31"/>
  <c r="N257" i="31" s="1"/>
  <c r="I253" i="31"/>
  <c r="I257" i="31" s="1"/>
  <c r="BB252" i="31"/>
  <c r="BB256" i="31" s="1"/>
  <c r="AU252" i="31"/>
  <c r="AU256" i="31" s="1"/>
  <c r="AM252" i="31"/>
  <c r="AM256" i="31" s="1"/>
  <c r="Y252" i="31"/>
  <c r="Y256" i="31" s="1"/>
  <c r="T252" i="31"/>
  <c r="T256" i="31" s="1"/>
  <c r="AF252" i="31"/>
  <c r="AJ252" i="31"/>
  <c r="AJ256" i="31" s="1"/>
  <c r="AN252" i="31"/>
  <c r="AN256" i="31" s="1"/>
  <c r="Q526" i="31"/>
  <c r="AD526" i="31"/>
  <c r="AQ526" i="31"/>
  <c r="BD526" i="31"/>
  <c r="Q527" i="31"/>
  <c r="AD527" i="31"/>
  <c r="AQ527" i="31"/>
  <c r="BD527" i="31"/>
  <c r="Q582" i="31"/>
  <c r="Q583" i="31"/>
  <c r="AD583" i="31"/>
  <c r="AQ583" i="31"/>
  <c r="BE583" i="31" s="1"/>
  <c r="BD583" i="31"/>
  <c r="Q803" i="31"/>
  <c r="Q804" i="31"/>
  <c r="AD804" i="31"/>
  <c r="AQ804" i="31"/>
  <c r="BD804" i="31"/>
  <c r="AQ911" i="31"/>
  <c r="BD911" i="31"/>
  <c r="Q912" i="31"/>
  <c r="AD912" i="31"/>
  <c r="AQ912" i="31"/>
  <c r="BD912" i="31"/>
  <c r="BE912" i="31" s="1"/>
  <c r="Q1048" i="31"/>
  <c r="AD1048" i="31"/>
  <c r="Q1049" i="31"/>
  <c r="AD1049" i="31"/>
  <c r="AQ1049" i="31"/>
  <c r="BD1049" i="31"/>
  <c r="AS1971" i="31"/>
  <c r="AW1971" i="31"/>
  <c r="BA1971" i="31"/>
  <c r="AG1971" i="31"/>
  <c r="AK1971" i="31"/>
  <c r="AO1971" i="31"/>
  <c r="AQ1971" i="31" s="1"/>
  <c r="AV252" i="31"/>
  <c r="AV256" i="31" s="1"/>
  <c r="AZ252" i="31"/>
  <c r="AZ256" i="31" s="1"/>
  <c r="Q255" i="31"/>
  <c r="AD255" i="31"/>
  <c r="AQ255" i="31"/>
  <c r="BD255" i="31"/>
  <c r="Q281" i="31"/>
  <c r="AD281" i="31"/>
  <c r="AQ281" i="31"/>
  <c r="Q282" i="31"/>
  <c r="AD282" i="31"/>
  <c r="AQ282" i="31"/>
  <c r="BD282" i="31"/>
  <c r="Q337" i="31"/>
  <c r="Q338" i="31"/>
  <c r="AD338" i="31"/>
  <c r="AQ338" i="31"/>
  <c r="BD338" i="31"/>
  <c r="Q364" i="31"/>
  <c r="AD364" i="31"/>
  <c r="AQ364" i="31"/>
  <c r="BD364" i="31"/>
  <c r="Q365" i="31"/>
  <c r="AD365" i="31"/>
  <c r="AQ365" i="31"/>
  <c r="BD365" i="31"/>
  <c r="U1971" i="31"/>
  <c r="Y1971" i="31"/>
  <c r="AC1971" i="31"/>
  <c r="AS524" i="31"/>
  <c r="AS528" i="31" s="1"/>
  <c r="AW524" i="31"/>
  <c r="AW528" i="31" s="1"/>
  <c r="BA524" i="31"/>
  <c r="BA528" i="31" s="1"/>
  <c r="AS525" i="31"/>
  <c r="AS529" i="31" s="1"/>
  <c r="AW525" i="31"/>
  <c r="AW529" i="31" s="1"/>
  <c r="BA525" i="31"/>
  <c r="BA529" i="31" s="1"/>
  <c r="AG524" i="31"/>
  <c r="AG528" i="31" s="1"/>
  <c r="AK524" i="31"/>
  <c r="AK528" i="31" s="1"/>
  <c r="AO524" i="31"/>
  <c r="AO528" i="31" s="1"/>
  <c r="AG525" i="31"/>
  <c r="AG529" i="31" s="1"/>
  <c r="AK525" i="31"/>
  <c r="AK529" i="31" s="1"/>
  <c r="AO525" i="31"/>
  <c r="AO529" i="31" s="1"/>
  <c r="U524" i="31"/>
  <c r="U528" i="31" s="1"/>
  <c r="Y524" i="31"/>
  <c r="Y528" i="31" s="1"/>
  <c r="AC524" i="31"/>
  <c r="AC528" i="31" s="1"/>
  <c r="U525" i="31"/>
  <c r="U529" i="31" s="1"/>
  <c r="Y525" i="31"/>
  <c r="Y529" i="31" s="1"/>
  <c r="AC525" i="31"/>
  <c r="AC529" i="31" s="1"/>
  <c r="BD472" i="31"/>
  <c r="Q473" i="31"/>
  <c r="AD473" i="31"/>
  <c r="AQ473" i="31"/>
  <c r="BD473" i="31"/>
  <c r="W198" i="31"/>
  <c r="W202" i="31" s="1"/>
  <c r="H198" i="31"/>
  <c r="H202" i="31" s="1"/>
  <c r="AU203" i="31"/>
  <c r="BC199" i="31"/>
  <c r="BC203" i="31" s="1"/>
  <c r="AY199" i="31"/>
  <c r="AY203" i="31" s="1"/>
  <c r="AU199" i="31"/>
  <c r="AP199" i="31"/>
  <c r="AP203" i="31" s="1"/>
  <c r="AL199" i="31"/>
  <c r="AL203" i="31" s="1"/>
  <c r="AH199" i="31"/>
  <c r="AH203" i="31" s="1"/>
  <c r="P199" i="31"/>
  <c r="P203" i="31" s="1"/>
  <c r="L199" i="31"/>
  <c r="L203" i="31" s="1"/>
  <c r="H199" i="31"/>
  <c r="H203" i="31" s="1"/>
  <c r="K202" i="31"/>
  <c r="I203" i="31"/>
  <c r="M203" i="31"/>
  <c r="V203" i="31"/>
  <c r="Z203" i="31"/>
  <c r="AI203" i="31"/>
  <c r="AM203" i="31"/>
  <c r="AV203" i="31"/>
  <c r="AZ203" i="31"/>
  <c r="BB199" i="31"/>
  <c r="BB203" i="31" s="1"/>
  <c r="AX199" i="31"/>
  <c r="AX203" i="31" s="1"/>
  <c r="AT199" i="31"/>
  <c r="AT203" i="31" s="1"/>
  <c r="AB199" i="31"/>
  <c r="AB203" i="31" s="1"/>
  <c r="X199" i="31"/>
  <c r="X203" i="31" s="1"/>
  <c r="T199" i="31"/>
  <c r="T203" i="31" s="1"/>
  <c r="O199" i="31"/>
  <c r="O1969" i="31" s="1"/>
  <c r="K199" i="31"/>
  <c r="K203" i="31" s="1"/>
  <c r="G199" i="31"/>
  <c r="G203" i="31" s="1"/>
  <c r="U198" i="31"/>
  <c r="U202" i="31" s="1"/>
  <c r="O198" i="31"/>
  <c r="O202" i="31" s="1"/>
  <c r="I198" i="31"/>
  <c r="I202" i="31" s="1"/>
  <c r="F198" i="31"/>
  <c r="F202" i="31" s="1"/>
  <c r="J198" i="31"/>
  <c r="J202" i="31" s="1"/>
  <c r="N198" i="31"/>
  <c r="N202" i="31" s="1"/>
  <c r="L202" i="31"/>
  <c r="P202" i="31"/>
  <c r="V202" i="31"/>
  <c r="BA199" i="31"/>
  <c r="BA203" i="31" s="1"/>
  <c r="AW199" i="31"/>
  <c r="AW203" i="31" s="1"/>
  <c r="AS199" i="31"/>
  <c r="AS203" i="31" s="1"/>
  <c r="AN199" i="31"/>
  <c r="AN203" i="31" s="1"/>
  <c r="AJ199" i="31"/>
  <c r="AJ203" i="31" s="1"/>
  <c r="AF199" i="31"/>
  <c r="AF203" i="31" s="1"/>
  <c r="AA199" i="31"/>
  <c r="AA203" i="31" s="1"/>
  <c r="W199" i="31"/>
  <c r="W203" i="31" s="1"/>
  <c r="S199" i="31"/>
  <c r="N199" i="31"/>
  <c r="N203" i="31" s="1"/>
  <c r="J199" i="31"/>
  <c r="J203" i="31" s="1"/>
  <c r="F199" i="31"/>
  <c r="F203" i="31" s="1"/>
  <c r="X198" i="31"/>
  <c r="X202" i="31" s="1"/>
  <c r="S198" i="31"/>
  <c r="S202" i="31" s="1"/>
  <c r="M198" i="31"/>
  <c r="M202" i="31" s="1"/>
  <c r="G198" i="31"/>
  <c r="G202" i="31" s="1"/>
  <c r="T198" i="31"/>
  <c r="T202" i="31" s="1"/>
  <c r="AR252" i="31"/>
  <c r="AR256" i="31" s="1"/>
  <c r="BE995" i="31"/>
  <c r="BE831" i="31"/>
  <c r="Q852" i="31"/>
  <c r="BE1617" i="31"/>
  <c r="Q1774" i="31"/>
  <c r="Q825" i="31"/>
  <c r="AD825" i="31"/>
  <c r="AQ825" i="31"/>
  <c r="BD825" i="31"/>
  <c r="Q826" i="31"/>
  <c r="AD826" i="31"/>
  <c r="AQ826" i="31"/>
  <c r="BD826" i="31"/>
  <c r="BE968" i="31"/>
  <c r="BE1130" i="31"/>
  <c r="BE1508" i="31"/>
  <c r="Q1583" i="31"/>
  <c r="AQ1583" i="31"/>
  <c r="BD1583" i="31"/>
  <c r="AD1584" i="31"/>
  <c r="BE419" i="31"/>
  <c r="BE1211" i="31"/>
  <c r="BE1264" i="31"/>
  <c r="BD1286" i="31"/>
  <c r="Q1287" i="31"/>
  <c r="AD1287" i="31"/>
  <c r="AQ1287" i="31"/>
  <c r="BD1287" i="31"/>
  <c r="AQ1719" i="31"/>
  <c r="BD1719" i="31"/>
  <c r="Q1720" i="31"/>
  <c r="AD1720" i="31"/>
  <c r="AQ1720" i="31"/>
  <c r="BD1720" i="31"/>
  <c r="AQ24" i="31"/>
  <c r="BE59" i="31"/>
  <c r="BD521" i="31"/>
  <c r="Q110" i="31"/>
  <c r="AD110" i="31"/>
  <c r="AQ110" i="31"/>
  <c r="BD110" i="31"/>
  <c r="Q111" i="31"/>
  <c r="AD111" i="31"/>
  <c r="AQ111" i="31"/>
  <c r="BD111" i="31"/>
  <c r="AD196" i="31"/>
  <c r="AQ196" i="31"/>
  <c r="BD196" i="31"/>
  <c r="Q339" i="31"/>
  <c r="BD585" i="31"/>
  <c r="Q195" i="31"/>
  <c r="BE445" i="31"/>
  <c r="BE636" i="31"/>
  <c r="Q714" i="31"/>
  <c r="AD714" i="31"/>
  <c r="AQ714" i="31"/>
  <c r="BD714" i="31"/>
  <c r="Q715" i="31"/>
  <c r="AD715" i="31"/>
  <c r="AQ715" i="31"/>
  <c r="BD715" i="31"/>
  <c r="BE774" i="31"/>
  <c r="AQ852" i="31"/>
  <c r="BD852" i="31"/>
  <c r="Q853" i="31"/>
  <c r="AD853" i="31"/>
  <c r="AQ853" i="31"/>
  <c r="BD853" i="31"/>
  <c r="BE1156" i="31"/>
  <c r="BE1237" i="31"/>
  <c r="BE1291" i="31"/>
  <c r="AQ1313" i="31"/>
  <c r="BD1313" i="31"/>
  <c r="AD1314" i="31"/>
  <c r="AQ1314" i="31"/>
  <c r="BE609" i="31"/>
  <c r="Q631" i="31"/>
  <c r="AD631" i="31"/>
  <c r="AQ631" i="31"/>
  <c r="BD631" i="31"/>
  <c r="Q632" i="31"/>
  <c r="AD632" i="31"/>
  <c r="AQ632" i="31"/>
  <c r="BD632" i="31"/>
  <c r="BE719" i="31"/>
  <c r="Q879" i="31"/>
  <c r="AQ879" i="31"/>
  <c r="Q880" i="31"/>
  <c r="AQ880" i="31"/>
  <c r="BD880" i="31"/>
  <c r="BE885" i="31"/>
  <c r="Q935" i="31"/>
  <c r="AQ935" i="31"/>
  <c r="BD935" i="31"/>
  <c r="AD936" i="31"/>
  <c r="AQ936" i="31"/>
  <c r="BD936" i="31"/>
  <c r="BE1103" i="31"/>
  <c r="AQ1394" i="31"/>
  <c r="BD1394" i="31"/>
  <c r="BE1453" i="31"/>
  <c r="BE1535" i="31"/>
  <c r="BE1834" i="31"/>
  <c r="Q1938" i="31"/>
  <c r="AQ1938" i="31"/>
  <c r="BD1938" i="31"/>
  <c r="AD1939" i="31"/>
  <c r="AQ1939" i="31"/>
  <c r="BD1939" i="31"/>
  <c r="BE1671" i="31"/>
  <c r="BE1697" i="31"/>
  <c r="Q1719" i="31"/>
  <c r="BE1724" i="31"/>
  <c r="BD1754" i="31"/>
  <c r="AQ1774" i="31"/>
  <c r="BD1774" i="31"/>
  <c r="AD1775" i="31"/>
  <c r="AQ1775" i="31"/>
  <c r="BD1775" i="31"/>
  <c r="BD1882" i="31"/>
  <c r="Q1883" i="31"/>
  <c r="AD1883" i="31"/>
  <c r="AQ1883" i="31"/>
  <c r="BD1883" i="31"/>
  <c r="BD1314" i="31"/>
  <c r="BE1318" i="31"/>
  <c r="Q1394" i="31"/>
  <c r="AQ1448" i="31"/>
  <c r="BD1448" i="31"/>
  <c r="Q1449" i="31"/>
  <c r="AD1449" i="31"/>
  <c r="AQ1449" i="31"/>
  <c r="BD1449" i="31"/>
  <c r="BE1589" i="31"/>
  <c r="BE1807" i="31"/>
  <c r="Q1882" i="31"/>
  <c r="Q83" i="31"/>
  <c r="AD83" i="31"/>
  <c r="AQ83" i="31"/>
  <c r="BD83" i="31"/>
  <c r="Q84" i="31"/>
  <c r="AD84" i="31"/>
  <c r="AQ84" i="31"/>
  <c r="BD84" i="31"/>
  <c r="BE88" i="31"/>
  <c r="BE116" i="31"/>
  <c r="Q139" i="31"/>
  <c r="Q140" i="31"/>
  <c r="AD140" i="31"/>
  <c r="AQ140" i="31"/>
  <c r="BD140" i="31"/>
  <c r="R142" i="31"/>
  <c r="R146" i="31" s="1"/>
  <c r="E143" i="31"/>
  <c r="E147" i="31" s="1"/>
  <c r="Q166" i="31"/>
  <c r="AQ166" i="31"/>
  <c r="BD166" i="31"/>
  <c r="Q167" i="31"/>
  <c r="AD167" i="31"/>
  <c r="AQ167" i="31"/>
  <c r="BD167" i="31"/>
  <c r="BE171" i="31"/>
  <c r="BE228" i="31"/>
  <c r="Q359" i="31"/>
  <c r="AD359" i="31"/>
  <c r="R362" i="31"/>
  <c r="R366" i="31" s="1"/>
  <c r="AQ359" i="31"/>
  <c r="BD359" i="31"/>
  <c r="Q360" i="31"/>
  <c r="BE392" i="31"/>
  <c r="AE27" i="31"/>
  <c r="AE31" i="31" s="1"/>
  <c r="R113" i="31"/>
  <c r="R117" i="31" s="1"/>
  <c r="R203" i="31"/>
  <c r="Q521" i="31"/>
  <c r="E524" i="31"/>
  <c r="E528" i="31" s="1"/>
  <c r="Q528" i="31" s="1"/>
  <c r="AQ521" i="31"/>
  <c r="AE524" i="31"/>
  <c r="AE528" i="31" s="1"/>
  <c r="AD522" i="31"/>
  <c r="R525" i="31"/>
  <c r="R529" i="31" s="1"/>
  <c r="BD522" i="31"/>
  <c r="AR525" i="31"/>
  <c r="AR529" i="31" s="1"/>
  <c r="BE89" i="31"/>
  <c r="E114" i="31"/>
  <c r="E118" i="31" s="1"/>
  <c r="Q118" i="31" s="1"/>
  <c r="AR114" i="31"/>
  <c r="AR118" i="31" s="1"/>
  <c r="Q222" i="31"/>
  <c r="AQ222" i="31"/>
  <c r="BD222" i="31"/>
  <c r="Q223" i="31"/>
  <c r="AD223" i="31"/>
  <c r="AQ223" i="31"/>
  <c r="BD223" i="31"/>
  <c r="BE227" i="31"/>
  <c r="Q276" i="31"/>
  <c r="AD276" i="31"/>
  <c r="AQ276" i="31"/>
  <c r="Q277" i="31"/>
  <c r="AD277" i="31"/>
  <c r="AQ277" i="31"/>
  <c r="BD277" i="31"/>
  <c r="BE310" i="31"/>
  <c r="BE311" i="31"/>
  <c r="BE391" i="31"/>
  <c r="AD24" i="31"/>
  <c r="R27" i="31"/>
  <c r="R31" i="31" s="1"/>
  <c r="Q53" i="31"/>
  <c r="AD53" i="31"/>
  <c r="AQ53" i="31"/>
  <c r="BD53" i="31"/>
  <c r="Q54" i="31"/>
  <c r="AD54" i="31"/>
  <c r="AQ54" i="31"/>
  <c r="BD54" i="31"/>
  <c r="BE58" i="31"/>
  <c r="BE115" i="31"/>
  <c r="BE145" i="31"/>
  <c r="BE172" i="31"/>
  <c r="E225" i="31"/>
  <c r="E229" i="31" s="1"/>
  <c r="E226" i="31"/>
  <c r="E230" i="31" s="1"/>
  <c r="AQ249" i="31"/>
  <c r="BD249" i="31"/>
  <c r="AD250" i="31"/>
  <c r="AQ250" i="31"/>
  <c r="BD250" i="31"/>
  <c r="E279" i="31"/>
  <c r="E283" i="31" s="1"/>
  <c r="E280" i="31"/>
  <c r="E284" i="31" s="1"/>
  <c r="Q305" i="31"/>
  <c r="AQ305" i="31"/>
  <c r="BD305" i="31"/>
  <c r="Q306" i="31"/>
  <c r="AD306" i="31"/>
  <c r="AQ306" i="31"/>
  <c r="BD306" i="31"/>
  <c r="Q332" i="31"/>
  <c r="Q333" i="31"/>
  <c r="AD333" i="31"/>
  <c r="AQ333" i="31"/>
  <c r="BD333" i="31"/>
  <c r="BE418" i="31"/>
  <c r="BD448" i="31"/>
  <c r="AD360" i="31"/>
  <c r="AQ360" i="31"/>
  <c r="BD360" i="31"/>
  <c r="E363" i="31"/>
  <c r="E367" i="31" s="1"/>
  <c r="Q367" i="31" s="1"/>
  <c r="Q386" i="31"/>
  <c r="AQ386" i="31"/>
  <c r="BD386" i="31"/>
  <c r="Q387" i="31"/>
  <c r="AD387" i="31"/>
  <c r="AQ387" i="31"/>
  <c r="BD387" i="31"/>
  <c r="E390" i="31"/>
  <c r="E394" i="31" s="1"/>
  <c r="Q394" i="31" s="1"/>
  <c r="Q413" i="31"/>
  <c r="AQ413" i="31"/>
  <c r="BD413" i="31"/>
  <c r="Q414" i="31"/>
  <c r="AD414" i="31"/>
  <c r="AQ414" i="31"/>
  <c r="BD414" i="31"/>
  <c r="E417" i="31"/>
  <c r="E421" i="31" s="1"/>
  <c r="Q421" i="31" s="1"/>
  <c r="Q440" i="31"/>
  <c r="AD440" i="31"/>
  <c r="AQ440" i="31"/>
  <c r="BD440" i="31"/>
  <c r="Q441" i="31"/>
  <c r="AD441" i="31"/>
  <c r="AQ441" i="31"/>
  <c r="BD441" i="31"/>
  <c r="R443" i="31"/>
  <c r="R447" i="31" s="1"/>
  <c r="BE446" i="31"/>
  <c r="Q494" i="31"/>
  <c r="AD494" i="31"/>
  <c r="AQ494" i="31"/>
  <c r="BD494" i="31"/>
  <c r="Q495" i="31"/>
  <c r="AD495" i="31"/>
  <c r="AQ495" i="31"/>
  <c r="BD495" i="31"/>
  <c r="R497" i="31"/>
  <c r="R501" i="31" s="1"/>
  <c r="BE499" i="31"/>
  <c r="BE554" i="31"/>
  <c r="BE610" i="31"/>
  <c r="R634" i="31"/>
  <c r="R638" i="31" s="1"/>
  <c r="AD638" i="31" s="1"/>
  <c r="AR635" i="31"/>
  <c r="AR639" i="31" s="1"/>
  <c r="BE664" i="31"/>
  <c r="BE690" i="31"/>
  <c r="R717" i="31"/>
  <c r="R721" i="31" s="1"/>
  <c r="AD721" i="31" s="1"/>
  <c r="AR718" i="31"/>
  <c r="AR722" i="31" s="1"/>
  <c r="BD722" i="31" s="1"/>
  <c r="BE747" i="31"/>
  <c r="Q798" i="31"/>
  <c r="Q799" i="31"/>
  <c r="AD799" i="31"/>
  <c r="AQ799" i="31"/>
  <c r="BD799" i="31"/>
  <c r="R801" i="31"/>
  <c r="R805" i="31" s="1"/>
  <c r="BE830" i="31"/>
  <c r="BE857" i="31"/>
  <c r="AE883" i="31"/>
  <c r="AQ883" i="31" s="1"/>
  <c r="BE884" i="31"/>
  <c r="AQ906" i="31"/>
  <c r="BD906" i="31"/>
  <c r="Q907" i="31"/>
  <c r="E910" i="31"/>
  <c r="E914" i="31" s="1"/>
  <c r="AD907" i="31"/>
  <c r="AQ907" i="31"/>
  <c r="BD907" i="31"/>
  <c r="AR939" i="31"/>
  <c r="AR943" i="31" s="1"/>
  <c r="BE941" i="31"/>
  <c r="R828" i="31"/>
  <c r="R832" i="31" s="1"/>
  <c r="AD832" i="31" s="1"/>
  <c r="R855" i="31"/>
  <c r="R859" i="31" s="1"/>
  <c r="E856" i="31"/>
  <c r="E860" i="31" s="1"/>
  <c r="BD879" i="31"/>
  <c r="AR882" i="31"/>
  <c r="AR886" i="31" s="1"/>
  <c r="BD886" i="31" s="1"/>
  <c r="BE500" i="31"/>
  <c r="Q548" i="31"/>
  <c r="AD548" i="31"/>
  <c r="AQ548" i="31"/>
  <c r="BD548" i="31"/>
  <c r="Q549" i="31"/>
  <c r="AD549" i="31"/>
  <c r="AQ549" i="31"/>
  <c r="BD549" i="31"/>
  <c r="BE553" i="31"/>
  <c r="Q604" i="31"/>
  <c r="AQ604" i="31"/>
  <c r="BD604" i="31"/>
  <c r="AD605" i="31"/>
  <c r="AQ605" i="31"/>
  <c r="BD605" i="31"/>
  <c r="R608" i="31"/>
  <c r="AD608" i="31" s="1"/>
  <c r="AR608" i="31"/>
  <c r="AR612" i="31" s="1"/>
  <c r="E634" i="31"/>
  <c r="E638" i="31" s="1"/>
  <c r="Q638" i="31" s="1"/>
  <c r="E635" i="31"/>
  <c r="E639" i="31" s="1"/>
  <c r="Q658" i="31"/>
  <c r="AD658" i="31"/>
  <c r="AQ658" i="31"/>
  <c r="BD658" i="31"/>
  <c r="Q659" i="31"/>
  <c r="AD659" i="31"/>
  <c r="AQ659" i="31"/>
  <c r="BD659" i="31"/>
  <c r="R661" i="31"/>
  <c r="R665" i="31" s="1"/>
  <c r="AD665" i="31" s="1"/>
  <c r="BE663" i="31"/>
  <c r="BE691" i="31"/>
  <c r="E717" i="31"/>
  <c r="E721" i="31" s="1"/>
  <c r="E718" i="31"/>
  <c r="E722" i="31" s="1"/>
  <c r="Q741" i="31"/>
  <c r="AD741" i="31"/>
  <c r="AQ741" i="31"/>
  <c r="BD741" i="31"/>
  <c r="Q742" i="31"/>
  <c r="AD742" i="31"/>
  <c r="AQ742" i="31"/>
  <c r="BD742" i="31"/>
  <c r="BE746" i="31"/>
  <c r="E829" i="31"/>
  <c r="E833" i="31" s="1"/>
  <c r="Q833" i="31" s="1"/>
  <c r="BE858" i="31"/>
  <c r="E938" i="31"/>
  <c r="E942" i="31" s="1"/>
  <c r="BD467" i="31"/>
  <c r="Q468" i="31"/>
  <c r="AQ468" i="31"/>
  <c r="BD468" i="31"/>
  <c r="E471" i="31"/>
  <c r="E475" i="31" s="1"/>
  <c r="Q475" i="31" s="1"/>
  <c r="AE471" i="31"/>
  <c r="E551" i="31"/>
  <c r="E555" i="31" s="1"/>
  <c r="Q555" i="31" s="1"/>
  <c r="E552" i="31"/>
  <c r="E556" i="31" s="1"/>
  <c r="Q577" i="31"/>
  <c r="Q578" i="31"/>
  <c r="AD578" i="31"/>
  <c r="AQ578" i="31"/>
  <c r="BD578" i="31"/>
  <c r="R580" i="31"/>
  <c r="R584" i="31" s="1"/>
  <c r="BE637" i="31"/>
  <c r="E662" i="31"/>
  <c r="E666" i="31" s="1"/>
  <c r="Q666" i="31" s="1"/>
  <c r="Q685" i="31"/>
  <c r="AD685" i="31"/>
  <c r="AQ685" i="31"/>
  <c r="BD685" i="31"/>
  <c r="Q686" i="31"/>
  <c r="AD686" i="31"/>
  <c r="AQ686" i="31"/>
  <c r="BD686" i="31"/>
  <c r="R688" i="31"/>
  <c r="R692" i="31" s="1"/>
  <c r="AD692" i="31" s="1"/>
  <c r="AR689" i="31"/>
  <c r="AR693" i="31" s="1"/>
  <c r="BE720" i="31"/>
  <c r="E744" i="31"/>
  <c r="E748" i="31" s="1"/>
  <c r="Q748" i="31" s="1"/>
  <c r="E745" i="31"/>
  <c r="E749" i="31" s="1"/>
  <c r="Q768" i="31"/>
  <c r="AD768" i="31"/>
  <c r="AQ768" i="31"/>
  <c r="BD768" i="31"/>
  <c r="Q769" i="31"/>
  <c r="AD769" i="31"/>
  <c r="AQ769" i="31"/>
  <c r="BD769" i="31"/>
  <c r="BE773" i="31"/>
  <c r="AR829" i="31"/>
  <c r="AR833" i="31" s="1"/>
  <c r="AR856" i="31"/>
  <c r="AR860" i="31" s="1"/>
  <c r="BD860" i="31" s="1"/>
  <c r="E883" i="31"/>
  <c r="E887" i="31" s="1"/>
  <c r="BE940" i="31"/>
  <c r="Q1016" i="31"/>
  <c r="AD1016" i="31"/>
  <c r="AQ1016" i="31"/>
  <c r="BD1016" i="31"/>
  <c r="Q1017" i="31"/>
  <c r="AD1017" i="31"/>
  <c r="AQ1017" i="31"/>
  <c r="BD1017" i="31"/>
  <c r="BE1021" i="31"/>
  <c r="Q962" i="31"/>
  <c r="AD962" i="31"/>
  <c r="AQ962" i="31"/>
  <c r="BD962" i="31"/>
  <c r="Q963" i="31"/>
  <c r="AD963" i="31"/>
  <c r="AQ963" i="31"/>
  <c r="BD963" i="31"/>
  <c r="BE967" i="31"/>
  <c r="Q1043" i="31"/>
  <c r="Q1044" i="31"/>
  <c r="AD1044" i="31"/>
  <c r="AQ1044" i="31"/>
  <c r="BD1044" i="31"/>
  <c r="Q1070" i="31"/>
  <c r="AD1070" i="31"/>
  <c r="BD1070" i="31"/>
  <c r="Q1071" i="31"/>
  <c r="AD1071" i="31"/>
  <c r="AQ1071" i="31"/>
  <c r="BD1071" i="31"/>
  <c r="E1074" i="31"/>
  <c r="E1078" i="31" s="1"/>
  <c r="BD1097" i="31"/>
  <c r="Q1098" i="31"/>
  <c r="E1101" i="31"/>
  <c r="E1105" i="31" s="1"/>
  <c r="Q1105" i="31" s="1"/>
  <c r="AD1098" i="31"/>
  <c r="AQ1098" i="31"/>
  <c r="BD1098" i="31"/>
  <c r="AR1101" i="31"/>
  <c r="AR1105" i="31" s="1"/>
  <c r="BD1105" i="31" s="1"/>
  <c r="BE1102" i="31"/>
  <c r="E965" i="31"/>
  <c r="E969" i="31" s="1"/>
  <c r="Q969" i="31" s="1"/>
  <c r="E966" i="31"/>
  <c r="E970" i="31" s="1"/>
  <c r="Q989" i="31"/>
  <c r="BD989" i="31"/>
  <c r="AQ990" i="31"/>
  <c r="BD990" i="31"/>
  <c r="AR993" i="31"/>
  <c r="AR997" i="31" s="1"/>
  <c r="BD997" i="31" s="1"/>
  <c r="BE994" i="31"/>
  <c r="BE1022" i="31"/>
  <c r="E1047" i="31"/>
  <c r="E1051" i="31" s="1"/>
  <c r="R1073" i="31"/>
  <c r="R1077" i="31" s="1"/>
  <c r="AD1077" i="31" s="1"/>
  <c r="BD1078" i="31"/>
  <c r="BE1075" i="31"/>
  <c r="Q1151" i="31"/>
  <c r="AD1151" i="31"/>
  <c r="R1154" i="31"/>
  <c r="R1158" i="31" s="1"/>
  <c r="AD1158" i="31" s="1"/>
  <c r="AQ1151" i="31"/>
  <c r="BD1151" i="31"/>
  <c r="Q1152" i="31"/>
  <c r="E1155" i="31"/>
  <c r="E1159" i="31" s="1"/>
  <c r="Q1159" i="31" s="1"/>
  <c r="AD1152" i="31"/>
  <c r="AQ1152" i="31"/>
  <c r="BD1152" i="31"/>
  <c r="AR1155" i="31"/>
  <c r="AR1159" i="31" s="1"/>
  <c r="BD1159" i="31" s="1"/>
  <c r="E1100" i="31"/>
  <c r="E1104" i="31" s="1"/>
  <c r="BE1076" i="31"/>
  <c r="Q1124" i="31"/>
  <c r="AQ1124" i="31"/>
  <c r="BD1124" i="31"/>
  <c r="Q1125" i="31"/>
  <c r="AD1125" i="31"/>
  <c r="AQ1125" i="31"/>
  <c r="BD1125" i="31"/>
  <c r="BE1129" i="31"/>
  <c r="BE1184" i="31"/>
  <c r="Q1232" i="31"/>
  <c r="AD1232" i="31"/>
  <c r="AQ1232" i="31"/>
  <c r="BD1232" i="31"/>
  <c r="Q1233" i="31"/>
  <c r="AD1233" i="31"/>
  <c r="AQ1233" i="31"/>
  <c r="BD1233" i="31"/>
  <c r="R1235" i="31"/>
  <c r="R1239" i="31" s="1"/>
  <c r="AD1239" i="31" s="1"/>
  <c r="AR1236" i="31"/>
  <c r="AR1240" i="31" s="1"/>
  <c r="BD1240" i="31" s="1"/>
  <c r="E1290" i="31"/>
  <c r="E1294" i="31" s="1"/>
  <c r="Q1294" i="31" s="1"/>
  <c r="BE1319" i="31"/>
  <c r="BE1346" i="31"/>
  <c r="BE1399" i="31"/>
  <c r="Q1421" i="31"/>
  <c r="BD1421" i="31"/>
  <c r="AR1290" i="31"/>
  <c r="AR1294" i="31" s="1"/>
  <c r="Q1178" i="31"/>
  <c r="AD1178" i="31"/>
  <c r="AQ1178" i="31"/>
  <c r="BD1178" i="31"/>
  <c r="Q1179" i="31"/>
  <c r="AD1179" i="31"/>
  <c r="AQ1179" i="31"/>
  <c r="BD1179" i="31"/>
  <c r="BE1183" i="31"/>
  <c r="Q1259" i="31"/>
  <c r="AD1259" i="31"/>
  <c r="AQ1259" i="31"/>
  <c r="BD1259" i="31"/>
  <c r="Q1260" i="31"/>
  <c r="AD1260" i="31"/>
  <c r="AQ1260" i="31"/>
  <c r="BD1260" i="31"/>
  <c r="E1263" i="31"/>
  <c r="E1267" i="31" s="1"/>
  <c r="Q1267" i="31" s="1"/>
  <c r="Q1286" i="31"/>
  <c r="E1289" i="31"/>
  <c r="E1293" i="31" s="1"/>
  <c r="Q1293" i="31" s="1"/>
  <c r="R1289" i="31"/>
  <c r="R1293" i="31" s="1"/>
  <c r="Q1313" i="31"/>
  <c r="AE1316" i="31"/>
  <c r="AE1320" i="31" s="1"/>
  <c r="AQ1320" i="31" s="1"/>
  <c r="R1317" i="31"/>
  <c r="AD1317" i="31" s="1"/>
  <c r="BE1373" i="31"/>
  <c r="AD1395" i="31"/>
  <c r="R1398" i="31"/>
  <c r="R1402" i="31" s="1"/>
  <c r="AD1402" i="31" s="1"/>
  <c r="AQ1395" i="31"/>
  <c r="BD1395" i="31"/>
  <c r="AR1398" i="31"/>
  <c r="AR1402" i="31" s="1"/>
  <c r="BD1402" i="31" s="1"/>
  <c r="AE1397" i="31"/>
  <c r="AE1401" i="31" s="1"/>
  <c r="AQ1401" i="31" s="1"/>
  <c r="BE1157" i="31"/>
  <c r="E1181" i="31"/>
  <c r="E1185" i="31" s="1"/>
  <c r="Q1185" i="31" s="1"/>
  <c r="E1182" i="31"/>
  <c r="E1186" i="31" s="1"/>
  <c r="Q1186" i="31" s="1"/>
  <c r="Q1205" i="31"/>
  <c r="AD1205" i="31"/>
  <c r="AQ1205" i="31"/>
  <c r="BD1205" i="31"/>
  <c r="Q1206" i="31"/>
  <c r="AD1206" i="31"/>
  <c r="AQ1206" i="31"/>
  <c r="BD1206" i="31"/>
  <c r="BE1210" i="31"/>
  <c r="BE1238" i="31"/>
  <c r="BE1265" i="31"/>
  <c r="AR1317" i="31"/>
  <c r="AR1321" i="31" s="1"/>
  <c r="BD1321" i="31" s="1"/>
  <c r="Q1448" i="31"/>
  <c r="E1451" i="31"/>
  <c r="E1455" i="31" s="1"/>
  <c r="Q1455" i="31" s="1"/>
  <c r="AD1448" i="31"/>
  <c r="R1451" i="31"/>
  <c r="R1455" i="31" s="1"/>
  <c r="AD1455" i="31" s="1"/>
  <c r="BE1292" i="31"/>
  <c r="Q1340" i="31"/>
  <c r="AD1340" i="31"/>
  <c r="Q1341" i="31"/>
  <c r="AD1341" i="31"/>
  <c r="AQ1341" i="31"/>
  <c r="BD1341" i="31"/>
  <c r="R1343" i="31"/>
  <c r="R1347" i="31" s="1"/>
  <c r="AD1347" i="31" s="1"/>
  <c r="Q1367" i="31"/>
  <c r="BD1367" i="31"/>
  <c r="Q1368" i="31"/>
  <c r="AD1368" i="31"/>
  <c r="AQ1368" i="31"/>
  <c r="BD1368" i="31"/>
  <c r="BE1372" i="31"/>
  <c r="BE1400" i="31"/>
  <c r="BE1454" i="31"/>
  <c r="Q1502" i="31"/>
  <c r="AD1502" i="31"/>
  <c r="BD1502" i="31"/>
  <c r="Q1503" i="31"/>
  <c r="AD1503" i="31"/>
  <c r="AQ1503" i="31"/>
  <c r="BD1503" i="31"/>
  <c r="R1505" i="31"/>
  <c r="R1509" i="31" s="1"/>
  <c r="AD1509" i="31" s="1"/>
  <c r="BE1507" i="31"/>
  <c r="BE1534" i="31"/>
  <c r="AD1422" i="31"/>
  <c r="AQ1422" i="31"/>
  <c r="BD1422" i="31"/>
  <c r="BE1426" i="31"/>
  <c r="BE1427" i="31"/>
  <c r="AR1452" i="31"/>
  <c r="AR1456" i="31" s="1"/>
  <c r="BD1456" i="31" s="1"/>
  <c r="BE1481" i="31"/>
  <c r="Q1529" i="31"/>
  <c r="AQ1529" i="31"/>
  <c r="Q1530" i="31"/>
  <c r="AD1530" i="31"/>
  <c r="AQ1530" i="31"/>
  <c r="BD1530" i="31"/>
  <c r="E1533" i="31"/>
  <c r="E1537" i="31" s="1"/>
  <c r="Q1537" i="31" s="1"/>
  <c r="Q1556" i="31"/>
  <c r="AD1556" i="31"/>
  <c r="R1559" i="31"/>
  <c r="R1563" i="31" s="1"/>
  <c r="AD1563" i="31" s="1"/>
  <c r="AQ1556" i="31"/>
  <c r="Q1557" i="31"/>
  <c r="AD1557" i="31"/>
  <c r="AQ1557" i="31"/>
  <c r="BD1564" i="31"/>
  <c r="BE1561" i="31"/>
  <c r="Q1638" i="31"/>
  <c r="AQ1638" i="31"/>
  <c r="AD1583" i="31"/>
  <c r="R1586" i="31"/>
  <c r="R1590" i="31" s="1"/>
  <c r="AD1590" i="31" s="1"/>
  <c r="Q1584" i="31"/>
  <c r="E1587" i="31"/>
  <c r="E1591" i="31" s="1"/>
  <c r="Q1591" i="31" s="1"/>
  <c r="BE1345" i="31"/>
  <c r="AR1425" i="31"/>
  <c r="AR1429" i="31" s="1"/>
  <c r="BD1429" i="31" s="1"/>
  <c r="E1452" i="31"/>
  <c r="E1456" i="31" s="1"/>
  <c r="Q1475" i="31"/>
  <c r="AD1475" i="31"/>
  <c r="Q1476" i="31"/>
  <c r="AD1476" i="31"/>
  <c r="AQ1476" i="31"/>
  <c r="BD1476" i="31"/>
  <c r="BE1480" i="31"/>
  <c r="AR1533" i="31"/>
  <c r="AR1537" i="31" s="1"/>
  <c r="BD1537" i="31" s="1"/>
  <c r="BD1557" i="31"/>
  <c r="BE1562" i="31"/>
  <c r="Q1612" i="31"/>
  <c r="AD1612" i="31"/>
  <c r="AQ1612" i="31"/>
  <c r="BD1612" i="31"/>
  <c r="BE1616" i="31"/>
  <c r="Q1665" i="31"/>
  <c r="AD1665" i="31"/>
  <c r="AQ1665" i="31"/>
  <c r="BD1665" i="31"/>
  <c r="Q1666" i="31"/>
  <c r="AD1666" i="31"/>
  <c r="AQ1666" i="31"/>
  <c r="BD1666" i="31"/>
  <c r="BE1670" i="31"/>
  <c r="BE1725" i="31"/>
  <c r="AR1778" i="31"/>
  <c r="AR1782" i="31" s="1"/>
  <c r="BD1782" i="31" s="1"/>
  <c r="BD1638" i="31"/>
  <c r="Q1639" i="31"/>
  <c r="AD1639" i="31"/>
  <c r="AQ1639" i="31"/>
  <c r="BD1639" i="31"/>
  <c r="BE1644" i="31"/>
  <c r="Q1692" i="31"/>
  <c r="BD1692" i="31"/>
  <c r="AD1693" i="31"/>
  <c r="AQ1693" i="31"/>
  <c r="BD1693" i="31"/>
  <c r="BE1698" i="31"/>
  <c r="AR1723" i="31"/>
  <c r="AR1727" i="31" s="1"/>
  <c r="BD1727" i="31" s="1"/>
  <c r="BE1751" i="31"/>
  <c r="BD1646" i="31"/>
  <c r="E1695" i="31"/>
  <c r="E1699" i="31" s="1"/>
  <c r="Q1699" i="31" s="1"/>
  <c r="AE1695" i="31"/>
  <c r="AE1699" i="31" s="1"/>
  <c r="Q1775" i="31"/>
  <c r="E1778" i="31"/>
  <c r="E1782" i="31" s="1"/>
  <c r="Q1782" i="31" s="1"/>
  <c r="R1777" i="31"/>
  <c r="R1781" i="31" s="1"/>
  <c r="AQ1584" i="31"/>
  <c r="BD1584" i="31"/>
  <c r="BE1588" i="31"/>
  <c r="BE1643" i="31"/>
  <c r="AD1672" i="31"/>
  <c r="E1722" i="31"/>
  <c r="E1726" i="31" s="1"/>
  <c r="E1723" i="31"/>
  <c r="E1727" i="31" s="1"/>
  <c r="Q1727" i="31" s="1"/>
  <c r="Q1746" i="31"/>
  <c r="AQ1746" i="31"/>
  <c r="BD1746" i="31"/>
  <c r="Q1747" i="31"/>
  <c r="AD1747" i="31"/>
  <c r="AQ1747" i="31"/>
  <c r="BD1747" i="31"/>
  <c r="R1749" i="31"/>
  <c r="R1753" i="31" s="1"/>
  <c r="BE1752" i="31"/>
  <c r="BE1779" i="31"/>
  <c r="BE1780" i="31"/>
  <c r="Q1828" i="31"/>
  <c r="AQ1828" i="31"/>
  <c r="BD1828" i="31"/>
  <c r="Q1829" i="31"/>
  <c r="AD1829" i="31"/>
  <c r="AQ1829" i="31"/>
  <c r="BD1829" i="31"/>
  <c r="E1832" i="31"/>
  <c r="E1836" i="31" s="1"/>
  <c r="Q1836" i="31" s="1"/>
  <c r="Q1855" i="31"/>
  <c r="AD1855" i="31"/>
  <c r="AQ1855" i="31"/>
  <c r="BD1855" i="31"/>
  <c r="Q1856" i="31"/>
  <c r="AD1856" i="31"/>
  <c r="AQ1856" i="31"/>
  <c r="BD1856" i="31"/>
  <c r="BE1860" i="31"/>
  <c r="BE1916" i="31"/>
  <c r="AE1941" i="31"/>
  <c r="AE1945" i="31" s="1"/>
  <c r="AQ1945" i="31" s="1"/>
  <c r="BE1943" i="31"/>
  <c r="R1885" i="31"/>
  <c r="R1889" i="31" s="1"/>
  <c r="AR1886" i="31"/>
  <c r="AR1890" i="31" s="1"/>
  <c r="BD1890" i="31" s="1"/>
  <c r="BE1861" i="31"/>
  <c r="E1886" i="31"/>
  <c r="E1890" i="31" s="1"/>
  <c r="Q1890" i="31" s="1"/>
  <c r="BE1887" i="31"/>
  <c r="BE1917" i="31"/>
  <c r="R1942" i="31"/>
  <c r="R1946" i="31" s="1"/>
  <c r="AR1942" i="31"/>
  <c r="AR1946" i="31" s="1"/>
  <c r="Q1801" i="31"/>
  <c r="AQ1801" i="31"/>
  <c r="BD1801" i="31"/>
  <c r="Q1802" i="31"/>
  <c r="AD1802" i="31"/>
  <c r="AQ1802" i="31"/>
  <c r="BD1802" i="31"/>
  <c r="BE1806" i="31"/>
  <c r="BE1833" i="31"/>
  <c r="R1858" i="31"/>
  <c r="R1862" i="31" s="1"/>
  <c r="AD1862" i="31" s="1"/>
  <c r="BE1888" i="31"/>
  <c r="Q1912" i="31"/>
  <c r="AD1912" i="31"/>
  <c r="AQ1912" i="31"/>
  <c r="BD1912" i="31"/>
  <c r="R1914" i="31"/>
  <c r="R1918" i="31" s="1"/>
  <c r="AR1915" i="31"/>
  <c r="AR1919" i="31" s="1"/>
  <c r="BD1919" i="31" s="1"/>
  <c r="BE1944" i="31"/>
  <c r="R1945" i="31"/>
  <c r="AD1945" i="31" s="1"/>
  <c r="AD1941" i="31"/>
  <c r="E1946" i="31"/>
  <c r="Q1946" i="31" s="1"/>
  <c r="Q1942" i="31"/>
  <c r="AD1946" i="31"/>
  <c r="BD1946" i="31"/>
  <c r="AD1938" i="31"/>
  <c r="Q1939" i="31"/>
  <c r="AQ1941" i="31"/>
  <c r="AR1941" i="31"/>
  <c r="AE1942" i="31"/>
  <c r="E1941" i="31"/>
  <c r="Q1919" i="31"/>
  <c r="AE1914" i="31"/>
  <c r="R1915" i="31"/>
  <c r="AR1914" i="31"/>
  <c r="AE1915" i="31"/>
  <c r="E1914" i="31"/>
  <c r="Q1915" i="31"/>
  <c r="R1886" i="31"/>
  <c r="AR1885" i="31"/>
  <c r="AE1886" i="31"/>
  <c r="E1885" i="31"/>
  <c r="Q1862" i="31"/>
  <c r="Q1863" i="31"/>
  <c r="BD1863" i="31"/>
  <c r="AE1858" i="31"/>
  <c r="R1859" i="31"/>
  <c r="AR1858" i="31"/>
  <c r="AE1859" i="31"/>
  <c r="Q1858" i="31"/>
  <c r="BD1859" i="31"/>
  <c r="Q1859" i="31"/>
  <c r="R1835" i="31"/>
  <c r="AD1835" i="31" s="1"/>
  <c r="AD1831" i="31"/>
  <c r="AD1828" i="31"/>
  <c r="AE1831" i="31"/>
  <c r="R1832" i="31"/>
  <c r="AR1831" i="31"/>
  <c r="AE1832" i="31"/>
  <c r="E1831" i="31"/>
  <c r="AR1832" i="31"/>
  <c r="Q1808" i="31"/>
  <c r="Q1809" i="31"/>
  <c r="BD1809" i="31"/>
  <c r="AE1804" i="31"/>
  <c r="R1805" i="31"/>
  <c r="AR1804" i="31"/>
  <c r="AE1805" i="31"/>
  <c r="Q1804" i="31"/>
  <c r="BD1805" i="31"/>
  <c r="Q1805" i="31"/>
  <c r="AE1777" i="31"/>
  <c r="R1778" i="31"/>
  <c r="AR1777" i="31"/>
  <c r="AE1778" i="31"/>
  <c r="E1777" i="31"/>
  <c r="Q1754" i="31"/>
  <c r="AE1749" i="31"/>
  <c r="R1750" i="31"/>
  <c r="AR1749" i="31"/>
  <c r="AE1750" i="31"/>
  <c r="E1749" i="31"/>
  <c r="BD1750" i="31"/>
  <c r="Q1750" i="31"/>
  <c r="Q1726" i="31"/>
  <c r="AE1722" i="31"/>
  <c r="R1723" i="31"/>
  <c r="AR1722" i="31"/>
  <c r="AE1723" i="31"/>
  <c r="AD1700" i="31"/>
  <c r="BD1700" i="31"/>
  <c r="R1699" i="31"/>
  <c r="AD1699" i="31" s="1"/>
  <c r="AD1695" i="31"/>
  <c r="E1700" i="31"/>
  <c r="Q1700" i="31" s="1"/>
  <c r="Q1696" i="31"/>
  <c r="AD1692" i="31"/>
  <c r="Q1693" i="31"/>
  <c r="AD1696" i="31"/>
  <c r="AR1695" i="31"/>
  <c r="AE1696" i="31"/>
  <c r="BD1696" i="31"/>
  <c r="Q1672" i="31"/>
  <c r="Q1673" i="31"/>
  <c r="BD1673" i="31"/>
  <c r="AE1668" i="31"/>
  <c r="R1669" i="31"/>
  <c r="AR1668" i="31"/>
  <c r="AE1669" i="31"/>
  <c r="Q1668" i="31"/>
  <c r="BD1669" i="31"/>
  <c r="AD1668" i="31"/>
  <c r="Q1669" i="31"/>
  <c r="R1645" i="31"/>
  <c r="AD1645" i="31" s="1"/>
  <c r="AD1641" i="31"/>
  <c r="Q1646" i="31"/>
  <c r="AD1638" i="31"/>
  <c r="AE1641" i="31"/>
  <c r="R1642" i="31"/>
  <c r="AR1641" i="31"/>
  <c r="AE1642" i="31"/>
  <c r="E1641" i="31"/>
  <c r="BD1642" i="31"/>
  <c r="Q1642" i="31"/>
  <c r="Q1619" i="31"/>
  <c r="BD1619" i="31"/>
  <c r="R1615" i="31"/>
  <c r="AR1614" i="31"/>
  <c r="AE1615" i="31"/>
  <c r="BD1615" i="31"/>
  <c r="Q1615" i="31"/>
  <c r="BD1591" i="31"/>
  <c r="AE1586" i="31"/>
  <c r="R1587" i="31"/>
  <c r="AR1586" i="31"/>
  <c r="AE1587" i="31"/>
  <c r="E1586" i="31"/>
  <c r="BD1587" i="31"/>
  <c r="Q1564" i="31"/>
  <c r="AE1559" i="31"/>
  <c r="R1560" i="31"/>
  <c r="AR1559" i="31"/>
  <c r="AE1560" i="31"/>
  <c r="E1559" i="31"/>
  <c r="BD1560" i="31"/>
  <c r="Q1560" i="31"/>
  <c r="R1536" i="31"/>
  <c r="AD1536" i="31" s="1"/>
  <c r="AD1532" i="31"/>
  <c r="AD1529" i="31"/>
  <c r="AE1532" i="31"/>
  <c r="R1533" i="31"/>
  <c r="AR1532" i="31"/>
  <c r="AE1533" i="31"/>
  <c r="E1532" i="31"/>
  <c r="Q1533" i="31"/>
  <c r="Q1510" i="31"/>
  <c r="BD1510" i="31"/>
  <c r="AE1505" i="31"/>
  <c r="R1506" i="31"/>
  <c r="AR1505" i="31"/>
  <c r="AE1506" i="31"/>
  <c r="E1505" i="31"/>
  <c r="BD1506" i="31"/>
  <c r="Q1506" i="31"/>
  <c r="Q1482" i="31"/>
  <c r="Q1483" i="31"/>
  <c r="AD1482" i="31"/>
  <c r="BD1483" i="31"/>
  <c r="AE1478" i="31"/>
  <c r="R1479" i="31"/>
  <c r="AE1479" i="31"/>
  <c r="Q1478" i="31"/>
  <c r="BD1479" i="31"/>
  <c r="AD1478" i="31"/>
  <c r="Q1479" i="31"/>
  <c r="Q1456" i="31"/>
  <c r="AE1451" i="31"/>
  <c r="R1452" i="31"/>
  <c r="AR1451" i="31"/>
  <c r="AE1452" i="31"/>
  <c r="Q1428" i="31"/>
  <c r="R1428" i="31"/>
  <c r="AD1428" i="31" s="1"/>
  <c r="AD1424" i="31"/>
  <c r="E1429" i="31"/>
  <c r="Q1429" i="31" s="1"/>
  <c r="Q1425" i="31"/>
  <c r="AD1421" i="31"/>
  <c r="Q1422" i="31"/>
  <c r="R1425" i="31"/>
  <c r="AR1424" i="31"/>
  <c r="AE1425" i="31"/>
  <c r="Q1424" i="31"/>
  <c r="R1401" i="31"/>
  <c r="E1402" i="31"/>
  <c r="Q1402" i="31" s="1"/>
  <c r="Q1398" i="31"/>
  <c r="Q1395" i="31"/>
  <c r="AR1397" i="31"/>
  <c r="AE1398" i="31"/>
  <c r="E1397" i="31"/>
  <c r="Q1374" i="31"/>
  <c r="Q1375" i="31"/>
  <c r="BD1375" i="31"/>
  <c r="R1371" i="31"/>
  <c r="AR1370" i="31"/>
  <c r="AE1371" i="31"/>
  <c r="Q1370" i="31"/>
  <c r="BD1371" i="31"/>
  <c r="Q1371" i="31"/>
  <c r="Q1348" i="31"/>
  <c r="BD1348" i="31"/>
  <c r="AE1343" i="31"/>
  <c r="R1344" i="31"/>
  <c r="AE1344" i="31"/>
  <c r="E1343" i="31"/>
  <c r="BD1344" i="31"/>
  <c r="AD1343" i="31"/>
  <c r="Q1344" i="31"/>
  <c r="R1320" i="31"/>
  <c r="E1321" i="31"/>
  <c r="Q1321" i="31" s="1"/>
  <c r="Q1317" i="31"/>
  <c r="AR1316" i="31"/>
  <c r="AE1317" i="31"/>
  <c r="E1316" i="31"/>
  <c r="Q1314" i="31"/>
  <c r="BD1294" i="31"/>
  <c r="R1290" i="31"/>
  <c r="AR1289" i="31"/>
  <c r="AE1290" i="31"/>
  <c r="Q1289" i="31"/>
  <c r="AD1266" i="31"/>
  <c r="BD1267" i="31"/>
  <c r="AE1262" i="31"/>
  <c r="R1263" i="31"/>
  <c r="AR1262" i="31"/>
  <c r="AE1263" i="31"/>
  <c r="E1262" i="31"/>
  <c r="BD1263" i="31"/>
  <c r="AD1262" i="31"/>
  <c r="Q1240" i="31"/>
  <c r="AE1235" i="31"/>
  <c r="R1236" i="31"/>
  <c r="AR1235" i="31"/>
  <c r="AE1236" i="31"/>
  <c r="E1235" i="31"/>
  <c r="Q1236" i="31"/>
  <c r="Q1212" i="31"/>
  <c r="Q1213" i="31"/>
  <c r="AD1212" i="31"/>
  <c r="BD1213" i="31"/>
  <c r="AE1208" i="31"/>
  <c r="R1209" i="31"/>
  <c r="AR1208" i="31"/>
  <c r="AE1209" i="31"/>
  <c r="Q1208" i="31"/>
  <c r="BD1209" i="31"/>
  <c r="AD1208" i="31"/>
  <c r="Q1209" i="31"/>
  <c r="AD1185" i="31"/>
  <c r="BD1186" i="31"/>
  <c r="AE1181" i="31"/>
  <c r="R1182" i="31"/>
  <c r="AR1181" i="31"/>
  <c r="AE1182" i="31"/>
  <c r="BD1182" i="31"/>
  <c r="AD1181" i="31"/>
  <c r="Q1158" i="31"/>
  <c r="AE1154" i="31"/>
  <c r="R1155" i="31"/>
  <c r="AR1154" i="31"/>
  <c r="AE1155" i="31"/>
  <c r="Q1154" i="31"/>
  <c r="BD1155" i="31"/>
  <c r="BD1132" i="31"/>
  <c r="Q1131" i="31"/>
  <c r="Q1132" i="31"/>
  <c r="AE1127" i="31"/>
  <c r="R1128" i="31"/>
  <c r="AR1127" i="31"/>
  <c r="AE1128" i="31"/>
  <c r="Q1127" i="31"/>
  <c r="BD1128" i="31"/>
  <c r="Q1128" i="31"/>
  <c r="R1101" i="31"/>
  <c r="AR1100" i="31"/>
  <c r="AE1101" i="31"/>
  <c r="Q1078" i="31"/>
  <c r="AE1073" i="31"/>
  <c r="R1074" i="31"/>
  <c r="AR1073" i="31"/>
  <c r="AE1074" i="31"/>
  <c r="E1073" i="31"/>
  <c r="BD1074" i="31"/>
  <c r="R1050" i="31"/>
  <c r="AD1050" i="31" s="1"/>
  <c r="BD1051" i="31"/>
  <c r="AD1043" i="31"/>
  <c r="AE1046" i="31"/>
  <c r="R1047" i="31"/>
  <c r="AE1047" i="31"/>
  <c r="E1046" i="31"/>
  <c r="BD1047" i="31"/>
  <c r="Q1023" i="31"/>
  <c r="Q1024" i="31"/>
  <c r="AD1023" i="31"/>
  <c r="BD1024" i="31"/>
  <c r="AE1019" i="31"/>
  <c r="R1020" i="31"/>
  <c r="AR1019" i="31"/>
  <c r="AE1020" i="31"/>
  <c r="Q1019" i="31"/>
  <c r="BD1020" i="31"/>
  <c r="AD1019" i="31"/>
  <c r="Q1020" i="31"/>
  <c r="BD996" i="31"/>
  <c r="AQ997" i="31"/>
  <c r="R996" i="31"/>
  <c r="AD996" i="31" s="1"/>
  <c r="AD992" i="31"/>
  <c r="AE996" i="31"/>
  <c r="AQ996" i="31" s="1"/>
  <c r="AQ992" i="31"/>
  <c r="E997" i="31"/>
  <c r="Q997" i="31" s="1"/>
  <c r="Q993" i="31"/>
  <c r="R997" i="31"/>
  <c r="AD997" i="31" s="1"/>
  <c r="AD993" i="31"/>
  <c r="AQ989" i="31"/>
  <c r="AD990" i="31"/>
  <c r="AQ993" i="31"/>
  <c r="AD989" i="31"/>
  <c r="Q990" i="31"/>
  <c r="E992" i="31"/>
  <c r="BD992" i="31"/>
  <c r="Q970" i="31"/>
  <c r="AD969" i="31"/>
  <c r="BD970" i="31"/>
  <c r="AE965" i="31"/>
  <c r="R966" i="31"/>
  <c r="AR965" i="31"/>
  <c r="AE966" i="31"/>
  <c r="BD966" i="31"/>
  <c r="AD965" i="31"/>
  <c r="Q966" i="31"/>
  <c r="R942" i="31"/>
  <c r="AD942" i="31" s="1"/>
  <c r="AD938" i="31"/>
  <c r="E943" i="31"/>
  <c r="Q943" i="31" s="1"/>
  <c r="Q939" i="31"/>
  <c r="Q942" i="31"/>
  <c r="BD943" i="31"/>
  <c r="AD935" i="31"/>
  <c r="Q936" i="31"/>
  <c r="AE938" i="31"/>
  <c r="R939" i="31"/>
  <c r="AR938" i="31"/>
  <c r="AE939" i="31"/>
  <c r="Q938" i="31"/>
  <c r="BD939" i="31"/>
  <c r="Q914" i="31"/>
  <c r="AE909" i="31"/>
  <c r="R910" i="31"/>
  <c r="AR909" i="31"/>
  <c r="AE910" i="31"/>
  <c r="E909" i="31"/>
  <c r="BD910" i="31"/>
  <c r="Q910" i="31"/>
  <c r="R886" i="31"/>
  <c r="AD886" i="31" s="1"/>
  <c r="AD882" i="31"/>
  <c r="R887" i="31"/>
  <c r="AD887" i="31" s="1"/>
  <c r="AD883" i="31"/>
  <c r="Q887" i="31"/>
  <c r="AD880" i="31"/>
  <c r="AE887" i="31"/>
  <c r="AQ887" i="31" s="1"/>
  <c r="AD879" i="31"/>
  <c r="AE882" i="31"/>
  <c r="E882" i="31"/>
  <c r="AR883" i="31"/>
  <c r="Q883" i="31"/>
  <c r="Q860" i="31"/>
  <c r="AE855" i="31"/>
  <c r="R856" i="31"/>
  <c r="AR855" i="31"/>
  <c r="AE856" i="31"/>
  <c r="E855" i="31"/>
  <c r="Q856" i="31"/>
  <c r="BD833" i="31"/>
  <c r="AE828" i="31"/>
  <c r="R829" i="31"/>
  <c r="AR828" i="31"/>
  <c r="AE829" i="31"/>
  <c r="E828" i="31"/>
  <c r="BD829" i="31"/>
  <c r="AD828" i="31"/>
  <c r="Q829" i="31"/>
  <c r="R802" i="31"/>
  <c r="AE802" i="31"/>
  <c r="E801" i="31"/>
  <c r="AR802" i="31"/>
  <c r="Q775" i="31"/>
  <c r="Q776" i="31"/>
  <c r="AD775" i="31"/>
  <c r="BD776" i="31"/>
  <c r="AE771" i="31"/>
  <c r="R772" i="31"/>
  <c r="AR771" i="31"/>
  <c r="AE772" i="31"/>
  <c r="Q771" i="31"/>
  <c r="BD772" i="31"/>
  <c r="AD771" i="31"/>
  <c r="Q772" i="31"/>
  <c r="Q749" i="31"/>
  <c r="AD748" i="31"/>
  <c r="BD749" i="31"/>
  <c r="AE744" i="31"/>
  <c r="R745" i="31"/>
  <c r="AR744" i="31"/>
  <c r="AE745" i="31"/>
  <c r="BD745" i="31"/>
  <c r="AD744" i="31"/>
  <c r="Q745" i="31"/>
  <c r="Q721" i="31"/>
  <c r="Q722" i="31"/>
  <c r="AE717" i="31"/>
  <c r="R718" i="31"/>
  <c r="AR717" i="31"/>
  <c r="AE718" i="31"/>
  <c r="Q717" i="31"/>
  <c r="Q693" i="31"/>
  <c r="BD693" i="31"/>
  <c r="AE688" i="31"/>
  <c r="R689" i="31"/>
  <c r="AR688" i="31"/>
  <c r="AE689" i="31"/>
  <c r="E688" i="31"/>
  <c r="AD688" i="31"/>
  <c r="Q689" i="31"/>
  <c r="BD666" i="31"/>
  <c r="AE661" i="31"/>
  <c r="R662" i="31"/>
  <c r="AR661" i="31"/>
  <c r="AE662" i="31"/>
  <c r="E661" i="31"/>
  <c r="BD662" i="31"/>
  <c r="Q639" i="31"/>
  <c r="BD639" i="31"/>
  <c r="AE634" i="31"/>
  <c r="R635" i="31"/>
  <c r="AR634" i="31"/>
  <c r="AE635" i="31"/>
  <c r="Q635" i="31"/>
  <c r="AQ611" i="31"/>
  <c r="R611" i="31"/>
  <c r="AD611" i="31" s="1"/>
  <c r="AD607" i="31"/>
  <c r="E612" i="31"/>
  <c r="Q612" i="31" s="1"/>
  <c r="Q608" i="31"/>
  <c r="BD612" i="31"/>
  <c r="AQ607" i="31"/>
  <c r="R612" i="31"/>
  <c r="AD612" i="31" s="1"/>
  <c r="AR607" i="31"/>
  <c r="AE608" i="31"/>
  <c r="E607" i="31"/>
  <c r="BD608" i="31"/>
  <c r="AD604" i="31"/>
  <c r="Q605" i="31"/>
  <c r="R581" i="31"/>
  <c r="AE581" i="31"/>
  <c r="E580" i="31"/>
  <c r="Q556" i="31"/>
  <c r="AD555" i="31"/>
  <c r="BD556" i="31"/>
  <c r="AE551" i="31"/>
  <c r="R552" i="31"/>
  <c r="AR551" i="31"/>
  <c r="AE552" i="31"/>
  <c r="BD552" i="31"/>
  <c r="AD551" i="31"/>
  <c r="Q552" i="31"/>
  <c r="R528" i="31"/>
  <c r="E529" i="31"/>
  <c r="Q529" i="31" s="1"/>
  <c r="Q525" i="31"/>
  <c r="AE529" i="31"/>
  <c r="AD521" i="31"/>
  <c r="Q522" i="31"/>
  <c r="AQ522" i="31"/>
  <c r="AR524" i="31"/>
  <c r="Q502" i="31"/>
  <c r="BD502" i="31"/>
  <c r="AD501" i="31"/>
  <c r="AE497" i="31"/>
  <c r="R498" i="31"/>
  <c r="AR497" i="31"/>
  <c r="AE498" i="31"/>
  <c r="E497" i="31"/>
  <c r="BD498" i="31"/>
  <c r="AD497" i="31"/>
  <c r="Q498" i="31"/>
  <c r="R475" i="31"/>
  <c r="AD471" i="31"/>
  <c r="AQ471" i="31"/>
  <c r="AD468" i="31"/>
  <c r="BD470" i="31"/>
  <c r="AE475" i="31"/>
  <c r="AQ475" i="31" s="1"/>
  <c r="AR471" i="31"/>
  <c r="AD447" i="31"/>
  <c r="Q448" i="31"/>
  <c r="AE443" i="31"/>
  <c r="R444" i="31"/>
  <c r="AR443" i="31"/>
  <c r="AE444" i="31"/>
  <c r="E443" i="31"/>
  <c r="BD444" i="31"/>
  <c r="AD443" i="31"/>
  <c r="Q444" i="31"/>
  <c r="R420" i="31"/>
  <c r="AD420" i="31" s="1"/>
  <c r="AD416" i="31"/>
  <c r="AD413" i="31"/>
  <c r="AE416" i="31"/>
  <c r="R417" i="31"/>
  <c r="AR416" i="31"/>
  <c r="AE417" i="31"/>
  <c r="E416" i="31"/>
  <c r="AR417" i="31"/>
  <c r="R393" i="31"/>
  <c r="AD393" i="31" s="1"/>
  <c r="AD389" i="31"/>
  <c r="AD386" i="31"/>
  <c r="AE389" i="31"/>
  <c r="R390" i="31"/>
  <c r="AR389" i="31"/>
  <c r="AE390" i="31"/>
  <c r="E389" i="31"/>
  <c r="AR390" i="31"/>
  <c r="AD366" i="31"/>
  <c r="AE362" i="31"/>
  <c r="R363" i="31"/>
  <c r="AR362" i="31"/>
  <c r="AE363" i="31"/>
  <c r="E362" i="31"/>
  <c r="AD362" i="31"/>
  <c r="BD340" i="31"/>
  <c r="R336" i="31"/>
  <c r="AE336" i="31"/>
  <c r="Q335" i="31"/>
  <c r="BD336" i="31"/>
  <c r="Q336" i="31"/>
  <c r="R312" i="31"/>
  <c r="AD312" i="31" s="1"/>
  <c r="AD308" i="31"/>
  <c r="Q313" i="31"/>
  <c r="BD313" i="31"/>
  <c r="AD305" i="31"/>
  <c r="AE308" i="31"/>
  <c r="R309" i="31"/>
  <c r="AR308" i="31"/>
  <c r="AE309" i="31"/>
  <c r="E308" i="31"/>
  <c r="BD309" i="31"/>
  <c r="Q309" i="31"/>
  <c r="Q283" i="31"/>
  <c r="BD284" i="31"/>
  <c r="AE279" i="31"/>
  <c r="R280" i="31"/>
  <c r="AR279" i="31"/>
  <c r="AE280" i="31"/>
  <c r="Q279" i="31"/>
  <c r="Q280" i="31"/>
  <c r="R256" i="31"/>
  <c r="E257" i="31"/>
  <c r="AD249" i="31"/>
  <c r="Q250" i="31"/>
  <c r="Q229" i="31"/>
  <c r="Q230" i="31"/>
  <c r="BD230" i="31"/>
  <c r="AE225" i="31"/>
  <c r="R226" i="31"/>
  <c r="AR225" i="31"/>
  <c r="AE226" i="31"/>
  <c r="Q225" i="31"/>
  <c r="BD226" i="31"/>
  <c r="Q226" i="31"/>
  <c r="AG203" i="31"/>
  <c r="AG1969" i="31"/>
  <c r="AK203" i="31"/>
  <c r="AO203" i="31"/>
  <c r="U203" i="31"/>
  <c r="Y203" i="31"/>
  <c r="Y1969" i="31"/>
  <c r="AC203" i="31"/>
  <c r="AC1969" i="31"/>
  <c r="E203" i="31"/>
  <c r="Q196" i="31"/>
  <c r="Q174" i="31"/>
  <c r="BD174" i="31"/>
  <c r="R173" i="31"/>
  <c r="AD169" i="31"/>
  <c r="Z173" i="31"/>
  <c r="AD166" i="31"/>
  <c r="AE169" i="31"/>
  <c r="R170" i="31"/>
  <c r="AR169" i="31"/>
  <c r="AE170" i="31"/>
  <c r="E169" i="31"/>
  <c r="BD170" i="31"/>
  <c r="Q170" i="31"/>
  <c r="R143" i="31"/>
  <c r="AR142" i="31"/>
  <c r="AE143" i="31"/>
  <c r="E142" i="31"/>
  <c r="Q143" i="31"/>
  <c r="M117" i="31"/>
  <c r="Y117" i="31"/>
  <c r="AC117" i="31"/>
  <c r="BD118" i="31"/>
  <c r="I117" i="31"/>
  <c r="AE113" i="31"/>
  <c r="R114" i="31"/>
  <c r="X1969" i="31"/>
  <c r="AR113" i="31"/>
  <c r="AE114" i="31"/>
  <c r="E113" i="31"/>
  <c r="BD114" i="31"/>
  <c r="AD113" i="31"/>
  <c r="Q90" i="31"/>
  <c r="Q91" i="31"/>
  <c r="AD90" i="31"/>
  <c r="BD91" i="31"/>
  <c r="T1969" i="31"/>
  <c r="AB1969" i="31"/>
  <c r="AE86" i="31"/>
  <c r="R87" i="31"/>
  <c r="AR86" i="31"/>
  <c r="AE87" i="31"/>
  <c r="Q86" i="31"/>
  <c r="BD87" i="31"/>
  <c r="AD86" i="31"/>
  <c r="Q87" i="31"/>
  <c r="AP1969" i="31"/>
  <c r="AP61" i="31"/>
  <c r="AD60" i="31"/>
  <c r="BD61" i="31"/>
  <c r="AI60" i="31"/>
  <c r="AM60" i="31"/>
  <c r="F61" i="31"/>
  <c r="J1969" i="31"/>
  <c r="J61" i="31"/>
  <c r="N61" i="31"/>
  <c r="Q60" i="31"/>
  <c r="AL61" i="31"/>
  <c r="AH1969" i="31"/>
  <c r="AH61" i="31"/>
  <c r="BB1969" i="31"/>
  <c r="AE56" i="31"/>
  <c r="R57" i="31"/>
  <c r="AR56" i="31"/>
  <c r="AE57" i="31"/>
  <c r="Q56" i="31"/>
  <c r="BD57" i="31"/>
  <c r="AX1969" i="31"/>
  <c r="AD56" i="31"/>
  <c r="Q57" i="31"/>
  <c r="AS31" i="31"/>
  <c r="AW31" i="31"/>
  <c r="BA31" i="31"/>
  <c r="AS32" i="31"/>
  <c r="AW32" i="31"/>
  <c r="AR31" i="31"/>
  <c r="BD27" i="31"/>
  <c r="AV31" i="31"/>
  <c r="AZ31" i="31"/>
  <c r="AR32" i="31"/>
  <c r="BD28" i="31"/>
  <c r="AV32" i="31"/>
  <c r="BA1969" i="31"/>
  <c r="BA32" i="31"/>
  <c r="AT31" i="31"/>
  <c r="AX31" i="31"/>
  <c r="BB31" i="31"/>
  <c r="AZ32" i="31"/>
  <c r="AZ1969" i="31"/>
  <c r="AU1969" i="31"/>
  <c r="AU32" i="31"/>
  <c r="AY32" i="31"/>
  <c r="BC32" i="31"/>
  <c r="BD24" i="31"/>
  <c r="BD25" i="31"/>
  <c r="AU31" i="31"/>
  <c r="AY31" i="31"/>
  <c r="BC31" i="31"/>
  <c r="AT32" i="31"/>
  <c r="AX32" i="31"/>
  <c r="BB32" i="31"/>
  <c r="AE32" i="31"/>
  <c r="AQ28" i="31"/>
  <c r="AI32" i="31"/>
  <c r="AI1969" i="31"/>
  <c r="AM32" i="31"/>
  <c r="AM1969" i="31"/>
  <c r="AF31" i="31"/>
  <c r="AJ31" i="31"/>
  <c r="AN31" i="31"/>
  <c r="AF32" i="31"/>
  <c r="AJ32" i="31"/>
  <c r="AN32" i="31"/>
  <c r="AG31" i="31"/>
  <c r="AK31" i="31"/>
  <c r="AO31" i="31"/>
  <c r="AQ25" i="31"/>
  <c r="R32" i="31"/>
  <c r="AD28" i="31"/>
  <c r="Z32" i="31"/>
  <c r="Z1969" i="31"/>
  <c r="X31" i="31"/>
  <c r="AB31" i="31"/>
  <c r="V32" i="31"/>
  <c r="AA31" i="31"/>
  <c r="W32" i="31"/>
  <c r="AA32" i="31"/>
  <c r="AD25" i="31"/>
  <c r="T32" i="31"/>
  <c r="X32" i="31"/>
  <c r="AB32" i="31"/>
  <c r="AD27" i="31"/>
  <c r="H31" i="31"/>
  <c r="M32" i="31"/>
  <c r="F31" i="31"/>
  <c r="N31" i="31"/>
  <c r="G32" i="31"/>
  <c r="K32" i="31"/>
  <c r="O32" i="31"/>
  <c r="G31" i="31"/>
  <c r="K31" i="31"/>
  <c r="H32" i="31"/>
  <c r="L32" i="31"/>
  <c r="L31" i="31"/>
  <c r="I32" i="31"/>
  <c r="AL1091" i="31"/>
  <c r="AL1097" i="31" s="1"/>
  <c r="AL1100" i="31" s="1"/>
  <c r="AL1104" i="31" s="1"/>
  <c r="AK1091" i="31"/>
  <c r="AK1097" i="31" s="1"/>
  <c r="AK1100" i="31" s="1"/>
  <c r="AK1104" i="31" s="1"/>
  <c r="AJ1091" i="31"/>
  <c r="AJ1097" i="31" s="1"/>
  <c r="AJ1100" i="31" s="1"/>
  <c r="AJ1104" i="31" s="1"/>
  <c r="AI1091" i="31"/>
  <c r="AI1097" i="31" s="1"/>
  <c r="AI1100" i="31" s="1"/>
  <c r="AI1104" i="31" s="1"/>
  <c r="AH1091" i="31"/>
  <c r="AH1097" i="31" s="1"/>
  <c r="AH1100" i="31" s="1"/>
  <c r="AH1104" i="31" s="1"/>
  <c r="AG1091" i="31"/>
  <c r="AG1097" i="31" s="1"/>
  <c r="AG1100" i="31" s="1"/>
  <c r="AG1104" i="31" s="1"/>
  <c r="AF1091" i="31"/>
  <c r="AF1097" i="31" s="1"/>
  <c r="AF1100" i="31" s="1"/>
  <c r="AF1104" i="31" s="1"/>
  <c r="AE1091" i="31"/>
  <c r="AE1097" i="31" s="1"/>
  <c r="AC1091" i="31"/>
  <c r="AC1097" i="31" s="1"/>
  <c r="AC1100" i="31" s="1"/>
  <c r="AC1104" i="31" s="1"/>
  <c r="AB1091" i="31"/>
  <c r="AB1097" i="31" s="1"/>
  <c r="AB1100" i="31" s="1"/>
  <c r="AB1104" i="31" s="1"/>
  <c r="AA1091" i="31"/>
  <c r="AA1097" i="31" s="1"/>
  <c r="AA1100" i="31" s="1"/>
  <c r="AA1104" i="31" s="1"/>
  <c r="Z1091" i="31"/>
  <c r="Z1097" i="31" s="1"/>
  <c r="Z1100" i="31" s="1"/>
  <c r="Z1104" i="31" s="1"/>
  <c r="Y1091" i="31"/>
  <c r="Y1097" i="31" s="1"/>
  <c r="Y1100" i="31" s="1"/>
  <c r="Y1104" i="31" s="1"/>
  <c r="X1091" i="31"/>
  <c r="X1097" i="31" s="1"/>
  <c r="X1100" i="31" s="1"/>
  <c r="X1104" i="31" s="1"/>
  <c r="W1091" i="31"/>
  <c r="W1097" i="31" s="1"/>
  <c r="W1100" i="31" s="1"/>
  <c r="W1104" i="31" s="1"/>
  <c r="V1091" i="31"/>
  <c r="V1097" i="31" s="1"/>
  <c r="V1100" i="31" s="1"/>
  <c r="V1104" i="31" s="1"/>
  <c r="U1091" i="31"/>
  <c r="U1097" i="31" s="1"/>
  <c r="U1100" i="31" s="1"/>
  <c r="U1104" i="31" s="1"/>
  <c r="T1091" i="31"/>
  <c r="T1097" i="31" s="1"/>
  <c r="T1100" i="31" s="1"/>
  <c r="T1104" i="31" s="1"/>
  <c r="S1091" i="31"/>
  <c r="S1097" i="31" s="1"/>
  <c r="S1100" i="31" s="1"/>
  <c r="S1104" i="31" s="1"/>
  <c r="R1091" i="31"/>
  <c r="R1097" i="31" s="1"/>
  <c r="BC792" i="31"/>
  <c r="BB792" i="31"/>
  <c r="BA792" i="31"/>
  <c r="AZ792" i="31"/>
  <c r="AY792" i="31"/>
  <c r="AX792" i="31"/>
  <c r="AW792" i="31"/>
  <c r="AV792" i="31"/>
  <c r="AU792" i="31"/>
  <c r="AT792" i="31"/>
  <c r="AS792" i="31"/>
  <c r="AR792" i="31"/>
  <c r="AP792" i="31"/>
  <c r="AO792" i="31"/>
  <c r="AN792" i="31"/>
  <c r="AM792" i="31"/>
  <c r="AL792" i="31"/>
  <c r="AK792" i="31"/>
  <c r="AJ792" i="31"/>
  <c r="AI792" i="31"/>
  <c r="AH792" i="31"/>
  <c r="AG792" i="31"/>
  <c r="AF792" i="31"/>
  <c r="AE792" i="31"/>
  <c r="BC1969" i="31" l="1"/>
  <c r="AV1969" i="31"/>
  <c r="F1969" i="31"/>
  <c r="BD143" i="31"/>
  <c r="AD279" i="31"/>
  <c r="BD363" i="31"/>
  <c r="Q471" i="31"/>
  <c r="AD475" i="31"/>
  <c r="AD524" i="31"/>
  <c r="Q581" i="31"/>
  <c r="BD718" i="31"/>
  <c r="Q744" i="31"/>
  <c r="AD1073" i="31"/>
  <c r="Q1101" i="31"/>
  <c r="AD1398" i="31"/>
  <c r="BD1452" i="31"/>
  <c r="L1969" i="31"/>
  <c r="W1969" i="31"/>
  <c r="I1969" i="31"/>
  <c r="G1969" i="31"/>
  <c r="M1969" i="31"/>
  <c r="AJ1969" i="31"/>
  <c r="AK1969" i="31"/>
  <c r="BD280" i="31"/>
  <c r="BD581" i="31"/>
  <c r="BD635" i="31"/>
  <c r="Q802" i="31"/>
  <c r="Q1047" i="31"/>
  <c r="H1969" i="31"/>
  <c r="AA1969" i="31"/>
  <c r="V1969" i="31"/>
  <c r="AQ27" i="31"/>
  <c r="AT1969" i="31"/>
  <c r="AL1969" i="31"/>
  <c r="Q363" i="31"/>
  <c r="Q634" i="31"/>
  <c r="Q662" i="31"/>
  <c r="BD856" i="31"/>
  <c r="Q1263" i="31"/>
  <c r="BD1398" i="31"/>
  <c r="Q1452" i="31"/>
  <c r="AQ528" i="31"/>
  <c r="BD1971" i="31"/>
  <c r="BE1049" i="31"/>
  <c r="BE804" i="31"/>
  <c r="BE526" i="31"/>
  <c r="K1969" i="31"/>
  <c r="N1969" i="31"/>
  <c r="Q524" i="31"/>
  <c r="AN1969" i="31"/>
  <c r="AF1969" i="31"/>
  <c r="AW1969" i="31"/>
  <c r="Q114" i="31"/>
  <c r="Q417" i="31"/>
  <c r="AQ524" i="31"/>
  <c r="AD634" i="31"/>
  <c r="AD661" i="31"/>
  <c r="BD689" i="31"/>
  <c r="Q718" i="31"/>
  <c r="Q965" i="31"/>
  <c r="AD1235" i="31"/>
  <c r="AY1969" i="31"/>
  <c r="Q390" i="31"/>
  <c r="Q551" i="31"/>
  <c r="AD717" i="31"/>
  <c r="AD1154" i="31"/>
  <c r="AD252" i="31"/>
  <c r="Q1074" i="31"/>
  <c r="AD1451" i="31"/>
  <c r="AD1505" i="31"/>
  <c r="BD1778" i="31"/>
  <c r="BD1886" i="31"/>
  <c r="BE527" i="31"/>
  <c r="AD253" i="31"/>
  <c r="BE201" i="31"/>
  <c r="BE364" i="31"/>
  <c r="BE255" i="31"/>
  <c r="BD199" i="31"/>
  <c r="Q1832" i="31"/>
  <c r="Q253" i="31"/>
  <c r="BD253" i="31"/>
  <c r="BE473" i="31"/>
  <c r="BD1942" i="31"/>
  <c r="BE365" i="31"/>
  <c r="BE338" i="31"/>
  <c r="AQ252" i="31"/>
  <c r="AQ253" i="31"/>
  <c r="BE282" i="31"/>
  <c r="AQ257" i="31"/>
  <c r="BD257" i="31"/>
  <c r="AG798" i="31"/>
  <c r="AG803" i="31"/>
  <c r="AK798" i="31"/>
  <c r="AK803" i="31"/>
  <c r="AO798" i="31"/>
  <c r="AO803" i="31"/>
  <c r="AX798" i="31"/>
  <c r="AX803" i="31"/>
  <c r="BB798" i="31"/>
  <c r="BB803" i="31"/>
  <c r="AP798" i="31"/>
  <c r="AP803" i="31"/>
  <c r="AD256" i="31"/>
  <c r="AE798" i="31"/>
  <c r="AE803" i="31"/>
  <c r="AI798" i="31"/>
  <c r="AI803" i="31"/>
  <c r="AM798" i="31"/>
  <c r="AM803" i="31"/>
  <c r="AR798" i="31"/>
  <c r="AR803" i="31"/>
  <c r="AV798" i="31"/>
  <c r="AV803" i="31"/>
  <c r="AZ798" i="31"/>
  <c r="AZ803" i="31"/>
  <c r="AF798" i="31"/>
  <c r="AF803" i="31"/>
  <c r="AJ798" i="31"/>
  <c r="AJ803" i="31"/>
  <c r="AN798" i="31"/>
  <c r="AN803" i="31"/>
  <c r="AS798" i="31"/>
  <c r="AS803" i="31"/>
  <c r="AW798" i="31"/>
  <c r="AW803" i="31"/>
  <c r="BA798" i="31"/>
  <c r="BA803" i="31"/>
  <c r="Q1155" i="31"/>
  <c r="AD1858" i="31"/>
  <c r="AD1942" i="31"/>
  <c r="AF256" i="31"/>
  <c r="Q199" i="31"/>
  <c r="AT798" i="31"/>
  <c r="AT803" i="31"/>
  <c r="Q257" i="31"/>
  <c r="AH798" i="31"/>
  <c r="AH803" i="31"/>
  <c r="AU798" i="31"/>
  <c r="AU803" i="31"/>
  <c r="BC798" i="31"/>
  <c r="BC803" i="31"/>
  <c r="BD256" i="31"/>
  <c r="AD199" i="31"/>
  <c r="AD529" i="31"/>
  <c r="BD529" i="31"/>
  <c r="AL798" i="31"/>
  <c r="AL803" i="31"/>
  <c r="AY798" i="31"/>
  <c r="AY803" i="31"/>
  <c r="BD882" i="31"/>
  <c r="U1969" i="31"/>
  <c r="BD525" i="31"/>
  <c r="AQ529" i="31"/>
  <c r="AD528" i="31"/>
  <c r="AQ525" i="31"/>
  <c r="AS1969" i="31"/>
  <c r="AO1969" i="31"/>
  <c r="AD525" i="31"/>
  <c r="AQ199" i="31"/>
  <c r="O203" i="31"/>
  <c r="Q203" i="31" s="1"/>
  <c r="S203" i="31"/>
  <c r="AD203" i="31" s="1"/>
  <c r="Q198" i="31"/>
  <c r="BD252" i="31"/>
  <c r="AD31" i="31"/>
  <c r="AR1969" i="31"/>
  <c r="BD993" i="31"/>
  <c r="BD1101" i="31"/>
  <c r="Q1182" i="31"/>
  <c r="BD1236" i="31"/>
  <c r="Q1290" i="31"/>
  <c r="BD1317" i="31"/>
  <c r="R1321" i="31"/>
  <c r="AD1321" i="31" s="1"/>
  <c r="Q1451" i="31"/>
  <c r="AD1559" i="31"/>
  <c r="AD1586" i="31"/>
  <c r="Q1886" i="31"/>
  <c r="Q1695" i="31"/>
  <c r="Q1723" i="31"/>
  <c r="Q1778" i="31"/>
  <c r="Q1181" i="31"/>
  <c r="BD1290" i="31"/>
  <c r="AQ1316" i="31"/>
  <c r="AQ1397" i="31"/>
  <c r="BD1723" i="31"/>
  <c r="AD117" i="31"/>
  <c r="AD1097" i="31"/>
  <c r="R1100" i="31"/>
  <c r="AQ1097" i="31"/>
  <c r="AD173" i="31"/>
  <c r="BD1425" i="31"/>
  <c r="BD1533" i="31"/>
  <c r="Q1587" i="31"/>
  <c r="Q1722" i="31"/>
  <c r="Q61" i="31"/>
  <c r="AQ31" i="31"/>
  <c r="AE1100" i="31"/>
  <c r="AQ1100" i="31" s="1"/>
  <c r="BD1915" i="31"/>
  <c r="E1945" i="31"/>
  <c r="Q1945" i="31" s="1"/>
  <c r="Q1941" i="31"/>
  <c r="AE1946" i="31"/>
  <c r="AQ1946" i="31" s="1"/>
  <c r="AQ1942" i="31"/>
  <c r="AR1945" i="31"/>
  <c r="BD1945" i="31" s="1"/>
  <c r="BD1941" i="31"/>
  <c r="AR1918" i="31"/>
  <c r="R1919" i="31"/>
  <c r="AD1919" i="31" s="1"/>
  <c r="AD1915" i="31"/>
  <c r="E1918" i="31"/>
  <c r="AE1918" i="31"/>
  <c r="AE1919" i="31"/>
  <c r="AQ1919" i="31" s="1"/>
  <c r="AQ1915" i="31"/>
  <c r="AR1889" i="31"/>
  <c r="BD1889" i="31" s="1"/>
  <c r="BD1885" i="31"/>
  <c r="R1890" i="31"/>
  <c r="AD1890" i="31" s="1"/>
  <c r="AD1886" i="31"/>
  <c r="E1889" i="31"/>
  <c r="Q1889" i="31" s="1"/>
  <c r="Q1885" i="31"/>
  <c r="AE1890" i="31"/>
  <c r="AQ1890" i="31" s="1"/>
  <c r="AQ1886" i="31"/>
  <c r="R1863" i="31"/>
  <c r="AD1863" i="31" s="1"/>
  <c r="AD1859" i="31"/>
  <c r="AE1862" i="31"/>
  <c r="AQ1862" i="31" s="1"/>
  <c r="AQ1858" i="31"/>
  <c r="AE1863" i="31"/>
  <c r="AQ1863" i="31" s="1"/>
  <c r="AQ1859" i="31"/>
  <c r="AR1862" i="31"/>
  <c r="BD1862" i="31" s="1"/>
  <c r="BD1858" i="31"/>
  <c r="AR1836" i="31"/>
  <c r="BD1836" i="31" s="1"/>
  <c r="BD1832" i="31"/>
  <c r="R1836" i="31"/>
  <c r="AD1836" i="31" s="1"/>
  <c r="AD1832" i="31"/>
  <c r="E1835" i="31"/>
  <c r="Q1835" i="31" s="1"/>
  <c r="Q1831" i="31"/>
  <c r="AE1835" i="31"/>
  <c r="AQ1835" i="31" s="1"/>
  <c r="AQ1831" i="31"/>
  <c r="AE1836" i="31"/>
  <c r="AQ1836" i="31" s="1"/>
  <c r="AQ1832" i="31"/>
  <c r="AR1835" i="31"/>
  <c r="BD1835" i="31" s="1"/>
  <c r="BD1831" i="31"/>
  <c r="R1809" i="31"/>
  <c r="AD1809" i="31" s="1"/>
  <c r="AD1805" i="31"/>
  <c r="AE1808" i="31"/>
  <c r="AQ1808" i="31" s="1"/>
  <c r="AQ1804" i="31"/>
  <c r="AE1809" i="31"/>
  <c r="AQ1809" i="31" s="1"/>
  <c r="AQ1805" i="31"/>
  <c r="AR1808" i="31"/>
  <c r="BD1808" i="31" s="1"/>
  <c r="BD1804" i="31"/>
  <c r="AR1781" i="31"/>
  <c r="BD1781" i="31" s="1"/>
  <c r="BD1777" i="31"/>
  <c r="E1781" i="31"/>
  <c r="Q1781" i="31" s="1"/>
  <c r="Q1777" i="31"/>
  <c r="AE1781" i="31"/>
  <c r="AQ1781" i="31" s="1"/>
  <c r="AQ1777" i="31"/>
  <c r="R1782" i="31"/>
  <c r="AD1782" i="31" s="1"/>
  <c r="AD1778" i="31"/>
  <c r="AE1782" i="31"/>
  <c r="AQ1782" i="31" s="1"/>
  <c r="AQ1778" i="31"/>
  <c r="AR1753" i="31"/>
  <c r="BD1753" i="31" s="1"/>
  <c r="BD1749" i="31"/>
  <c r="R1754" i="31"/>
  <c r="AD1754" i="31" s="1"/>
  <c r="AD1750" i="31"/>
  <c r="E1753" i="31"/>
  <c r="Q1753" i="31" s="1"/>
  <c r="Q1749" i="31"/>
  <c r="AE1753" i="31"/>
  <c r="AQ1753" i="31" s="1"/>
  <c r="AQ1749" i="31"/>
  <c r="AE1754" i="31"/>
  <c r="AQ1754" i="31" s="1"/>
  <c r="AQ1750" i="31"/>
  <c r="R1727" i="31"/>
  <c r="AD1727" i="31" s="1"/>
  <c r="AD1723" i="31"/>
  <c r="AE1726" i="31"/>
  <c r="AQ1726" i="31" s="1"/>
  <c r="AQ1722" i="31"/>
  <c r="AE1727" i="31"/>
  <c r="AQ1727" i="31" s="1"/>
  <c r="AQ1723" i="31"/>
  <c r="AR1726" i="31"/>
  <c r="BD1726" i="31" s="1"/>
  <c r="BD1722" i="31"/>
  <c r="AE1700" i="31"/>
  <c r="AQ1700" i="31" s="1"/>
  <c r="AQ1696" i="31"/>
  <c r="AR1699" i="31"/>
  <c r="BD1699" i="31" s="1"/>
  <c r="BD1695" i="31"/>
  <c r="AR1672" i="31"/>
  <c r="BD1672" i="31" s="1"/>
  <c r="BD1668" i="31"/>
  <c r="R1673" i="31"/>
  <c r="AD1673" i="31" s="1"/>
  <c r="AD1669" i="31"/>
  <c r="AE1672" i="31"/>
  <c r="AQ1672" i="31" s="1"/>
  <c r="AQ1668" i="31"/>
  <c r="AE1673" i="31"/>
  <c r="AQ1673" i="31" s="1"/>
  <c r="AQ1669" i="31"/>
  <c r="E1645" i="31"/>
  <c r="Q1645" i="31" s="1"/>
  <c r="Q1641" i="31"/>
  <c r="AE1645" i="31"/>
  <c r="AQ1645" i="31" s="1"/>
  <c r="AQ1641" i="31"/>
  <c r="AE1646" i="31"/>
  <c r="AQ1646" i="31" s="1"/>
  <c r="AQ1642" i="31"/>
  <c r="AR1645" i="31"/>
  <c r="BD1645" i="31" s="1"/>
  <c r="BD1641" i="31"/>
  <c r="R1646" i="31"/>
  <c r="AD1646" i="31" s="1"/>
  <c r="AD1642" i="31"/>
  <c r="R1619" i="31"/>
  <c r="AD1619" i="31" s="1"/>
  <c r="AD1615" i="31"/>
  <c r="AE1619" i="31"/>
  <c r="AQ1619" i="31" s="1"/>
  <c r="AQ1615" i="31"/>
  <c r="AR1618" i="31"/>
  <c r="AR1590" i="31"/>
  <c r="BD1590" i="31" s="1"/>
  <c r="BD1586" i="31"/>
  <c r="R1591" i="31"/>
  <c r="AD1591" i="31" s="1"/>
  <c r="AD1587" i="31"/>
  <c r="E1590" i="31"/>
  <c r="Q1590" i="31" s="1"/>
  <c r="Q1586" i="31"/>
  <c r="AE1590" i="31"/>
  <c r="AQ1590" i="31" s="1"/>
  <c r="AQ1586" i="31"/>
  <c r="AE1591" i="31"/>
  <c r="AQ1591" i="31" s="1"/>
  <c r="AQ1587" i="31"/>
  <c r="AR1563" i="31"/>
  <c r="R1564" i="31"/>
  <c r="AD1564" i="31" s="1"/>
  <c r="AD1560" i="31"/>
  <c r="E1563" i="31"/>
  <c r="Q1563" i="31" s="1"/>
  <c r="Q1559" i="31"/>
  <c r="AE1563" i="31"/>
  <c r="AQ1563" i="31" s="1"/>
  <c r="AQ1559" i="31"/>
  <c r="AE1564" i="31"/>
  <c r="AQ1564" i="31" s="1"/>
  <c r="AQ1560" i="31"/>
  <c r="E1536" i="31"/>
  <c r="Q1536" i="31" s="1"/>
  <c r="Q1532" i="31"/>
  <c r="AE1536" i="31"/>
  <c r="AQ1536" i="31" s="1"/>
  <c r="AQ1532" i="31"/>
  <c r="AE1537" i="31"/>
  <c r="AQ1537" i="31" s="1"/>
  <c r="AQ1533" i="31"/>
  <c r="AR1536" i="31"/>
  <c r="R1537" i="31"/>
  <c r="AD1537" i="31" s="1"/>
  <c r="AD1533" i="31"/>
  <c r="AR1509" i="31"/>
  <c r="BD1509" i="31" s="1"/>
  <c r="BD1505" i="31"/>
  <c r="R1510" i="31"/>
  <c r="AD1510" i="31" s="1"/>
  <c r="AD1506" i="31"/>
  <c r="E1509" i="31"/>
  <c r="Q1509" i="31" s="1"/>
  <c r="Q1505" i="31"/>
  <c r="AE1509" i="31"/>
  <c r="AE1510" i="31"/>
  <c r="AQ1510" i="31" s="1"/>
  <c r="AQ1506" i="31"/>
  <c r="R1483" i="31"/>
  <c r="AD1483" i="31" s="1"/>
  <c r="AD1479" i="31"/>
  <c r="AE1482" i="31"/>
  <c r="AE1483" i="31"/>
  <c r="AQ1483" i="31" s="1"/>
  <c r="AQ1479" i="31"/>
  <c r="R1456" i="31"/>
  <c r="AD1456" i="31" s="1"/>
  <c r="AD1452" i="31"/>
  <c r="AE1455" i="31"/>
  <c r="AQ1455" i="31" s="1"/>
  <c r="AQ1451" i="31"/>
  <c r="AE1456" i="31"/>
  <c r="AQ1456" i="31" s="1"/>
  <c r="AQ1452" i="31"/>
  <c r="AE1969" i="31"/>
  <c r="AR1455" i="31"/>
  <c r="BD1455" i="31" s="1"/>
  <c r="BD1451" i="31"/>
  <c r="R1429" i="31"/>
  <c r="AD1429" i="31" s="1"/>
  <c r="AD1425" i="31"/>
  <c r="AE1429" i="31"/>
  <c r="AQ1429" i="31" s="1"/>
  <c r="AQ1425" i="31"/>
  <c r="AR1428" i="31"/>
  <c r="BD1428" i="31" s="1"/>
  <c r="BD1424" i="31"/>
  <c r="E1401" i="31"/>
  <c r="Q1401" i="31" s="1"/>
  <c r="Q1397" i="31"/>
  <c r="AE1402" i="31"/>
  <c r="AQ1402" i="31" s="1"/>
  <c r="AQ1398" i="31"/>
  <c r="AR1401" i="31"/>
  <c r="BD1401" i="31" s="1"/>
  <c r="BD1397" i="31"/>
  <c r="R1375" i="31"/>
  <c r="AD1375" i="31" s="1"/>
  <c r="AD1371" i="31"/>
  <c r="AE1375" i="31"/>
  <c r="AQ1375" i="31" s="1"/>
  <c r="AQ1371" i="31"/>
  <c r="AR1374" i="31"/>
  <c r="BD1374" i="31" s="1"/>
  <c r="BD1370" i="31"/>
  <c r="R1348" i="31"/>
  <c r="AD1348" i="31" s="1"/>
  <c r="AD1344" i="31"/>
  <c r="E1347" i="31"/>
  <c r="Q1347" i="31" s="1"/>
  <c r="Q1343" i="31"/>
  <c r="AE1347" i="31"/>
  <c r="AE1348" i="31"/>
  <c r="AQ1348" i="31" s="1"/>
  <c r="AQ1344" i="31"/>
  <c r="AE1321" i="31"/>
  <c r="AQ1321" i="31" s="1"/>
  <c r="AQ1317" i="31"/>
  <c r="AR1320" i="31"/>
  <c r="BD1320" i="31" s="1"/>
  <c r="BD1316" i="31"/>
  <c r="E1320" i="31"/>
  <c r="Q1320" i="31" s="1"/>
  <c r="Q1316" i="31"/>
  <c r="R1294" i="31"/>
  <c r="AD1294" i="31" s="1"/>
  <c r="AD1290" i="31"/>
  <c r="AE1294" i="31"/>
  <c r="AQ1294" i="31" s="1"/>
  <c r="AQ1290" i="31"/>
  <c r="AR1293" i="31"/>
  <c r="BD1293" i="31" s="1"/>
  <c r="BD1289" i="31"/>
  <c r="AR1266" i="31"/>
  <c r="BD1266" i="31" s="1"/>
  <c r="BD1262" i="31"/>
  <c r="R1267" i="31"/>
  <c r="AD1267" i="31" s="1"/>
  <c r="AD1263" i="31"/>
  <c r="E1266" i="31"/>
  <c r="Q1266" i="31" s="1"/>
  <c r="Q1262" i="31"/>
  <c r="AE1266" i="31"/>
  <c r="AQ1266" i="31" s="1"/>
  <c r="AQ1262" i="31"/>
  <c r="AE1267" i="31"/>
  <c r="AQ1267" i="31" s="1"/>
  <c r="AQ1263" i="31"/>
  <c r="AR1239" i="31"/>
  <c r="BD1239" i="31" s="1"/>
  <c r="BD1235" i="31"/>
  <c r="R1240" i="31"/>
  <c r="AD1240" i="31" s="1"/>
  <c r="AD1236" i="31"/>
  <c r="E1239" i="31"/>
  <c r="Q1239" i="31" s="1"/>
  <c r="Q1235" i="31"/>
  <c r="AE1239" i="31"/>
  <c r="AQ1239" i="31" s="1"/>
  <c r="AQ1235" i="31"/>
  <c r="AE1240" i="31"/>
  <c r="AQ1240" i="31" s="1"/>
  <c r="AQ1236" i="31"/>
  <c r="R1213" i="31"/>
  <c r="AD1213" i="31" s="1"/>
  <c r="AD1209" i="31"/>
  <c r="AE1212" i="31"/>
  <c r="AQ1212" i="31" s="1"/>
  <c r="AQ1208" i="31"/>
  <c r="AE1213" i="31"/>
  <c r="AQ1213" i="31" s="1"/>
  <c r="AQ1209" i="31"/>
  <c r="AR1212" i="31"/>
  <c r="BD1212" i="31" s="1"/>
  <c r="BD1208" i="31"/>
  <c r="R1186" i="31"/>
  <c r="AD1186" i="31" s="1"/>
  <c r="AD1182" i="31"/>
  <c r="AE1185" i="31"/>
  <c r="AQ1185" i="31" s="1"/>
  <c r="AQ1181" i="31"/>
  <c r="AE1186" i="31"/>
  <c r="AQ1186" i="31" s="1"/>
  <c r="AQ1182" i="31"/>
  <c r="AR1185" i="31"/>
  <c r="BD1185" i="31" s="1"/>
  <c r="BD1181" i="31"/>
  <c r="R1159" i="31"/>
  <c r="AD1159" i="31" s="1"/>
  <c r="AD1155" i="31"/>
  <c r="AE1158" i="31"/>
  <c r="AQ1158" i="31" s="1"/>
  <c r="AQ1154" i="31"/>
  <c r="AE1159" i="31"/>
  <c r="AQ1159" i="31" s="1"/>
  <c r="AQ1155" i="31"/>
  <c r="AR1158" i="31"/>
  <c r="BD1158" i="31" s="1"/>
  <c r="BD1154" i="31"/>
  <c r="AR1131" i="31"/>
  <c r="BD1131" i="31" s="1"/>
  <c r="BD1127" i="31"/>
  <c r="R1132" i="31"/>
  <c r="AD1132" i="31" s="1"/>
  <c r="AD1128" i="31"/>
  <c r="AE1131" i="31"/>
  <c r="AQ1131" i="31" s="1"/>
  <c r="AQ1127" i="31"/>
  <c r="AE1132" i="31"/>
  <c r="AQ1132" i="31" s="1"/>
  <c r="AQ1128" i="31"/>
  <c r="R1105" i="31"/>
  <c r="AD1105" i="31" s="1"/>
  <c r="AD1101" i="31"/>
  <c r="AE1104" i="31"/>
  <c r="AQ1104" i="31" s="1"/>
  <c r="AE1105" i="31"/>
  <c r="AQ1105" i="31" s="1"/>
  <c r="AQ1101" i="31"/>
  <c r="AR1104" i="31"/>
  <c r="BD1104" i="31" s="1"/>
  <c r="BD1100" i="31"/>
  <c r="AR1077" i="31"/>
  <c r="BD1077" i="31" s="1"/>
  <c r="BD1073" i="31"/>
  <c r="R1078" i="31"/>
  <c r="AD1078" i="31" s="1"/>
  <c r="AD1074" i="31"/>
  <c r="E1077" i="31"/>
  <c r="Q1077" i="31" s="1"/>
  <c r="Q1073" i="31"/>
  <c r="AE1077" i="31"/>
  <c r="AE1078" i="31"/>
  <c r="AQ1078" i="31" s="1"/>
  <c r="AQ1074" i="31"/>
  <c r="E1050" i="31"/>
  <c r="Q1050" i="31" s="1"/>
  <c r="Q1046" i="31"/>
  <c r="AE1050" i="31"/>
  <c r="AE1051" i="31"/>
  <c r="AQ1051" i="31" s="1"/>
  <c r="AQ1047" i="31"/>
  <c r="R1051" i="31"/>
  <c r="AD1051" i="31" s="1"/>
  <c r="AD1047" i="31"/>
  <c r="R1024" i="31"/>
  <c r="AD1024" i="31" s="1"/>
  <c r="AD1020" i="31"/>
  <c r="AE1023" i="31"/>
  <c r="AQ1023" i="31" s="1"/>
  <c r="AQ1019" i="31"/>
  <c r="AE1024" i="31"/>
  <c r="AQ1024" i="31" s="1"/>
  <c r="AQ1020" i="31"/>
  <c r="AR1023" i="31"/>
  <c r="BD1023" i="31" s="1"/>
  <c r="BD1019" i="31"/>
  <c r="E996" i="31"/>
  <c r="Q996" i="31" s="1"/>
  <c r="Q992" i="31"/>
  <c r="R970" i="31"/>
  <c r="AD970" i="31" s="1"/>
  <c r="AD966" i="31"/>
  <c r="AE969" i="31"/>
  <c r="AQ969" i="31" s="1"/>
  <c r="AQ965" i="31"/>
  <c r="AE970" i="31"/>
  <c r="AQ970" i="31" s="1"/>
  <c r="AQ966" i="31"/>
  <c r="AR969" i="31"/>
  <c r="BD969" i="31" s="1"/>
  <c r="BD965" i="31"/>
  <c r="R943" i="31"/>
  <c r="AD943" i="31" s="1"/>
  <c r="AD939" i="31"/>
  <c r="AE942" i="31"/>
  <c r="AQ942" i="31" s="1"/>
  <c r="AQ938" i="31"/>
  <c r="AE943" i="31"/>
  <c r="AQ943" i="31" s="1"/>
  <c r="AQ939" i="31"/>
  <c r="AR942" i="31"/>
  <c r="BD942" i="31" s="1"/>
  <c r="BD938" i="31"/>
  <c r="AR913" i="31"/>
  <c r="BD913" i="31" s="1"/>
  <c r="BD909" i="31"/>
  <c r="R914" i="31"/>
  <c r="AD914" i="31" s="1"/>
  <c r="AD910" i="31"/>
  <c r="E913" i="31"/>
  <c r="AE913" i="31"/>
  <c r="AQ913" i="31" s="1"/>
  <c r="AQ909" i="31"/>
  <c r="AE914" i="31"/>
  <c r="AQ914" i="31" s="1"/>
  <c r="AQ910" i="31"/>
  <c r="AR887" i="31"/>
  <c r="BD887" i="31" s="1"/>
  <c r="BD883" i="31"/>
  <c r="E886" i="31"/>
  <c r="Q886" i="31" s="1"/>
  <c r="Q882" i="31"/>
  <c r="AE886" i="31"/>
  <c r="AQ886" i="31" s="1"/>
  <c r="AQ882" i="31"/>
  <c r="AR859" i="31"/>
  <c r="BD859" i="31" s="1"/>
  <c r="BD855" i="31"/>
  <c r="R860" i="31"/>
  <c r="AD860" i="31" s="1"/>
  <c r="AD856" i="31"/>
  <c r="E859" i="31"/>
  <c r="Q859" i="31" s="1"/>
  <c r="Q855" i="31"/>
  <c r="AE859" i="31"/>
  <c r="AQ859" i="31" s="1"/>
  <c r="AQ855" i="31"/>
  <c r="AE860" i="31"/>
  <c r="AQ860" i="31" s="1"/>
  <c r="AQ856" i="31"/>
  <c r="AR832" i="31"/>
  <c r="BD832" i="31" s="1"/>
  <c r="BD828" i="31"/>
  <c r="R833" i="31"/>
  <c r="AD833" i="31" s="1"/>
  <c r="AD829" i="31"/>
  <c r="E832" i="31"/>
  <c r="Q832" i="31" s="1"/>
  <c r="Q828" i="31"/>
  <c r="AE832" i="31"/>
  <c r="AQ832" i="31" s="1"/>
  <c r="AQ828" i="31"/>
  <c r="AE833" i="31"/>
  <c r="AQ833" i="31" s="1"/>
  <c r="AQ829" i="31"/>
  <c r="AE806" i="31"/>
  <c r="AQ806" i="31" s="1"/>
  <c r="AQ802" i="31"/>
  <c r="AR806" i="31"/>
  <c r="BD806" i="31" s="1"/>
  <c r="BD802" i="31"/>
  <c r="R806" i="31"/>
  <c r="AD806" i="31" s="1"/>
  <c r="AD802" i="31"/>
  <c r="E805" i="31"/>
  <c r="Q805" i="31" s="1"/>
  <c r="Q801" i="31"/>
  <c r="R776" i="31"/>
  <c r="AD776" i="31" s="1"/>
  <c r="AD772" i="31"/>
  <c r="AE775" i="31"/>
  <c r="AQ775" i="31" s="1"/>
  <c r="AQ771" i="31"/>
  <c r="AE776" i="31"/>
  <c r="AQ776" i="31" s="1"/>
  <c r="AQ772" i="31"/>
  <c r="AR775" i="31"/>
  <c r="BD775" i="31" s="1"/>
  <c r="BD771" i="31"/>
  <c r="R749" i="31"/>
  <c r="AD749" i="31" s="1"/>
  <c r="AD745" i="31"/>
  <c r="AE748" i="31"/>
  <c r="AQ748" i="31" s="1"/>
  <c r="AQ744" i="31"/>
  <c r="AE749" i="31"/>
  <c r="AQ749" i="31" s="1"/>
  <c r="AQ745" i="31"/>
  <c r="AR748" i="31"/>
  <c r="BD748" i="31" s="1"/>
  <c r="BD744" i="31"/>
  <c r="R722" i="31"/>
  <c r="AD722" i="31" s="1"/>
  <c r="AD718" i="31"/>
  <c r="AE721" i="31"/>
  <c r="AQ721" i="31" s="1"/>
  <c r="AQ717" i="31"/>
  <c r="AE722" i="31"/>
  <c r="AQ722" i="31" s="1"/>
  <c r="AQ718" i="31"/>
  <c r="AR721" i="31"/>
  <c r="BD721" i="31" s="1"/>
  <c r="BD717" i="31"/>
  <c r="AE693" i="31"/>
  <c r="AQ693" i="31" s="1"/>
  <c r="AQ689" i="31"/>
  <c r="AR692" i="31"/>
  <c r="BD692" i="31" s="1"/>
  <c r="BD688" i="31"/>
  <c r="R693" i="31"/>
  <c r="AD693" i="31" s="1"/>
  <c r="AD689" i="31"/>
  <c r="E692" i="31"/>
  <c r="Q692" i="31" s="1"/>
  <c r="Q688" i="31"/>
  <c r="AE692" i="31"/>
  <c r="AQ692" i="31" s="1"/>
  <c r="AQ688" i="31"/>
  <c r="E665" i="31"/>
  <c r="Q665" i="31" s="1"/>
  <c r="Q661" i="31"/>
  <c r="AR665" i="31"/>
  <c r="BD665" i="31" s="1"/>
  <c r="BD661" i="31"/>
  <c r="R666" i="31"/>
  <c r="AD666" i="31" s="1"/>
  <c r="AD662" i="31"/>
  <c r="AE665" i="31"/>
  <c r="AQ665" i="31" s="1"/>
  <c r="AQ661" i="31"/>
  <c r="AE666" i="31"/>
  <c r="AQ666" i="31" s="1"/>
  <c r="AQ662" i="31"/>
  <c r="R639" i="31"/>
  <c r="AD639" i="31" s="1"/>
  <c r="AD635" i="31"/>
  <c r="AE638" i="31"/>
  <c r="AQ638" i="31" s="1"/>
  <c r="AQ634" i="31"/>
  <c r="AE639" i="31"/>
  <c r="AQ639" i="31" s="1"/>
  <c r="AQ635" i="31"/>
  <c r="AR638" i="31"/>
  <c r="BD638" i="31" s="1"/>
  <c r="BD634" i="31"/>
  <c r="AR611" i="31"/>
  <c r="BD611" i="31" s="1"/>
  <c r="BD607" i="31"/>
  <c r="E611" i="31"/>
  <c r="Q611" i="31" s="1"/>
  <c r="Q607" i="31"/>
  <c r="AE612" i="31"/>
  <c r="AQ612" i="31" s="1"/>
  <c r="AQ608" i="31"/>
  <c r="R585" i="31"/>
  <c r="AD585" i="31" s="1"/>
  <c r="AD581" i="31"/>
  <c r="E584" i="31"/>
  <c r="Q584" i="31" s="1"/>
  <c r="Q580" i="31"/>
  <c r="AE585" i="31"/>
  <c r="AQ585" i="31" s="1"/>
  <c r="AQ581" i="31"/>
  <c r="R556" i="31"/>
  <c r="AD556" i="31" s="1"/>
  <c r="AD552" i="31"/>
  <c r="AE555" i="31"/>
  <c r="AQ555" i="31" s="1"/>
  <c r="AQ551" i="31"/>
  <c r="AE556" i="31"/>
  <c r="AQ556" i="31" s="1"/>
  <c r="AQ552" i="31"/>
  <c r="AR555" i="31"/>
  <c r="BD555" i="31" s="1"/>
  <c r="BD551" i="31"/>
  <c r="AR528" i="31"/>
  <c r="BD528" i="31" s="1"/>
  <c r="BD524" i="31"/>
  <c r="AR501" i="31"/>
  <c r="BD501" i="31" s="1"/>
  <c r="BD497" i="31"/>
  <c r="R502" i="31"/>
  <c r="AD502" i="31" s="1"/>
  <c r="AD498" i="31"/>
  <c r="E501" i="31"/>
  <c r="Q501" i="31" s="1"/>
  <c r="Q497" i="31"/>
  <c r="AE501" i="31"/>
  <c r="AQ501" i="31" s="1"/>
  <c r="AQ497" i="31"/>
  <c r="AE502" i="31"/>
  <c r="AQ502" i="31" s="1"/>
  <c r="AQ498" i="31"/>
  <c r="AR475" i="31"/>
  <c r="BD475" i="31" s="1"/>
  <c r="BD471" i="31"/>
  <c r="AR447" i="31"/>
  <c r="BD447" i="31" s="1"/>
  <c r="BD443" i="31"/>
  <c r="R448" i="31"/>
  <c r="AD448" i="31" s="1"/>
  <c r="AD444" i="31"/>
  <c r="E447" i="31"/>
  <c r="Q447" i="31" s="1"/>
  <c r="Q443" i="31"/>
  <c r="AE447" i="31"/>
  <c r="AQ447" i="31" s="1"/>
  <c r="AQ443" i="31"/>
  <c r="AE448" i="31"/>
  <c r="AQ448" i="31" s="1"/>
  <c r="AQ444" i="31"/>
  <c r="AR421" i="31"/>
  <c r="BD421" i="31" s="1"/>
  <c r="BD417" i="31"/>
  <c r="R421" i="31"/>
  <c r="AD421" i="31" s="1"/>
  <c r="AD417" i="31"/>
  <c r="E420" i="31"/>
  <c r="Q420" i="31" s="1"/>
  <c r="Q416" i="31"/>
  <c r="AE420" i="31"/>
  <c r="AQ420" i="31" s="1"/>
  <c r="AQ416" i="31"/>
  <c r="AE421" i="31"/>
  <c r="AQ421" i="31" s="1"/>
  <c r="AQ417" i="31"/>
  <c r="AR420" i="31"/>
  <c r="BD420" i="31" s="1"/>
  <c r="BD416" i="31"/>
  <c r="AR394" i="31"/>
  <c r="BD394" i="31" s="1"/>
  <c r="BD390" i="31"/>
  <c r="R394" i="31"/>
  <c r="AD394" i="31" s="1"/>
  <c r="AD390" i="31"/>
  <c r="E393" i="31"/>
  <c r="Q393" i="31" s="1"/>
  <c r="Q389" i="31"/>
  <c r="AE393" i="31"/>
  <c r="AQ393" i="31" s="1"/>
  <c r="AQ389" i="31"/>
  <c r="AE394" i="31"/>
  <c r="AQ394" i="31" s="1"/>
  <c r="AQ390" i="31"/>
  <c r="AR393" i="31"/>
  <c r="BD393" i="31" s="1"/>
  <c r="BD389" i="31"/>
  <c r="AR366" i="31"/>
  <c r="BD366" i="31" s="1"/>
  <c r="BD362" i="31"/>
  <c r="R367" i="31"/>
  <c r="AD367" i="31" s="1"/>
  <c r="AD363" i="31"/>
  <c r="E366" i="31"/>
  <c r="Q366" i="31" s="1"/>
  <c r="Q362" i="31"/>
  <c r="AE366" i="31"/>
  <c r="AQ366" i="31" s="1"/>
  <c r="AQ362" i="31"/>
  <c r="AE367" i="31"/>
  <c r="AQ367" i="31" s="1"/>
  <c r="AQ363" i="31"/>
  <c r="R340" i="31"/>
  <c r="AD340" i="31" s="1"/>
  <c r="AD336" i="31"/>
  <c r="AE340" i="31"/>
  <c r="AQ340" i="31" s="1"/>
  <c r="AQ336" i="31"/>
  <c r="E312" i="31"/>
  <c r="Q312" i="31" s="1"/>
  <c r="Q308" i="31"/>
  <c r="AE312" i="31"/>
  <c r="AQ312" i="31" s="1"/>
  <c r="AQ308" i="31"/>
  <c r="AE313" i="31"/>
  <c r="AQ313" i="31" s="1"/>
  <c r="AQ309" i="31"/>
  <c r="AR312" i="31"/>
  <c r="BD312" i="31" s="1"/>
  <c r="BD308" i="31"/>
  <c r="R313" i="31"/>
  <c r="AD313" i="31" s="1"/>
  <c r="AD309" i="31"/>
  <c r="R284" i="31"/>
  <c r="AD284" i="31" s="1"/>
  <c r="AD280" i="31"/>
  <c r="AE283" i="31"/>
  <c r="AQ283" i="31" s="1"/>
  <c r="AQ279" i="31"/>
  <c r="AE284" i="31"/>
  <c r="AQ284" i="31" s="1"/>
  <c r="AQ280" i="31"/>
  <c r="AR283" i="31"/>
  <c r="AE256" i="31"/>
  <c r="R257" i="31"/>
  <c r="AD257" i="31" s="1"/>
  <c r="R230" i="31"/>
  <c r="AD230" i="31" s="1"/>
  <c r="AD226" i="31"/>
  <c r="AE229" i="31"/>
  <c r="AQ229" i="31" s="1"/>
  <c r="AQ225" i="31"/>
  <c r="AE230" i="31"/>
  <c r="AQ230" i="31" s="1"/>
  <c r="AQ226" i="31"/>
  <c r="AR229" i="31"/>
  <c r="BD229" i="31" s="1"/>
  <c r="BD225" i="31"/>
  <c r="AR203" i="31"/>
  <c r="BD203" i="31" s="1"/>
  <c r="E202" i="31"/>
  <c r="Q202" i="31" s="1"/>
  <c r="AE203" i="31"/>
  <c r="AQ203" i="31" s="1"/>
  <c r="AR173" i="31"/>
  <c r="BD173" i="31" s="1"/>
  <c r="BD169" i="31"/>
  <c r="R174" i="31"/>
  <c r="AD174" i="31" s="1"/>
  <c r="AD170" i="31"/>
  <c r="E173" i="31"/>
  <c r="Q173" i="31" s="1"/>
  <c r="Q169" i="31"/>
  <c r="AE173" i="31"/>
  <c r="AQ173" i="31" s="1"/>
  <c r="AQ169" i="31"/>
  <c r="AE174" i="31"/>
  <c r="AQ174" i="31" s="1"/>
  <c r="AQ170" i="31"/>
  <c r="AR146" i="31"/>
  <c r="R147" i="31"/>
  <c r="AD147" i="31" s="1"/>
  <c r="AD143" i="31"/>
  <c r="E146" i="31"/>
  <c r="Q146" i="31" s="1"/>
  <c r="Q142" i="31"/>
  <c r="AE147" i="31"/>
  <c r="AQ147" i="31" s="1"/>
  <c r="AQ143" i="31"/>
  <c r="E117" i="31"/>
  <c r="Q117" i="31" s="1"/>
  <c r="Q113" i="31"/>
  <c r="R118" i="31"/>
  <c r="AD118" i="31" s="1"/>
  <c r="AD114" i="31"/>
  <c r="AE118" i="31"/>
  <c r="AQ118" i="31" s="1"/>
  <c r="AQ114" i="31"/>
  <c r="AE117" i="31"/>
  <c r="AQ117" i="31" s="1"/>
  <c r="AQ113" i="31"/>
  <c r="AR117" i="31"/>
  <c r="BD117" i="31" s="1"/>
  <c r="BD113" i="31"/>
  <c r="AE91" i="31"/>
  <c r="AQ91" i="31" s="1"/>
  <c r="AQ87" i="31"/>
  <c r="AR90" i="31"/>
  <c r="BD90" i="31" s="1"/>
  <c r="BD86" i="31"/>
  <c r="R91" i="31"/>
  <c r="AD91" i="31" s="1"/>
  <c r="AD87" i="31"/>
  <c r="AE90" i="31"/>
  <c r="AQ90" i="31" s="1"/>
  <c r="AQ86" i="31"/>
  <c r="R61" i="31"/>
  <c r="AD61" i="31" s="1"/>
  <c r="AD57" i="31"/>
  <c r="AE61" i="31"/>
  <c r="AQ61" i="31" s="1"/>
  <c r="AQ57" i="31"/>
  <c r="AE60" i="31"/>
  <c r="AQ60" i="31" s="1"/>
  <c r="AQ56" i="31"/>
  <c r="AR60" i="31"/>
  <c r="BD60" i="31" s="1"/>
  <c r="BD56" i="31"/>
  <c r="BD31" i="31"/>
  <c r="BD32" i="31"/>
  <c r="AQ32" i="31"/>
  <c r="AD32" i="31"/>
  <c r="D441" i="31"/>
  <c r="D440" i="31"/>
  <c r="BD439" i="31"/>
  <c r="AQ439" i="31"/>
  <c r="AD439" i="31"/>
  <c r="Q439" i="31"/>
  <c r="BD438" i="31"/>
  <c r="AQ438" i="31"/>
  <c r="AD438" i="31"/>
  <c r="Q438" i="31"/>
  <c r="BD437" i="31"/>
  <c r="AQ437" i="31"/>
  <c r="AD437" i="31"/>
  <c r="Q437" i="31"/>
  <c r="BD436" i="31"/>
  <c r="AQ436" i="31"/>
  <c r="AD436" i="31"/>
  <c r="Q436" i="31"/>
  <c r="BI435" i="31"/>
  <c r="BH435" i="31"/>
  <c r="BD435" i="31"/>
  <c r="AQ435" i="31"/>
  <c r="AD435" i="31"/>
  <c r="Q435" i="31"/>
  <c r="BD434" i="31"/>
  <c r="AQ434" i="31"/>
  <c r="AD434" i="31"/>
  <c r="Q434" i="31"/>
  <c r="BD433" i="31"/>
  <c r="AQ433" i="31"/>
  <c r="AD433" i="31"/>
  <c r="Q433" i="31"/>
  <c r="BD432" i="31"/>
  <c r="AQ432" i="31"/>
  <c r="AD432" i="31"/>
  <c r="Q432" i="31"/>
  <c r="BD431" i="31"/>
  <c r="AQ431" i="31"/>
  <c r="AD431" i="31"/>
  <c r="Q431" i="31"/>
  <c r="BD430" i="31"/>
  <c r="AQ430" i="31"/>
  <c r="AD430" i="31"/>
  <c r="Q430" i="31"/>
  <c r="BD429" i="31"/>
  <c r="AQ429" i="31"/>
  <c r="AD429" i="31"/>
  <c r="Q429" i="31"/>
  <c r="BD428" i="31"/>
  <c r="AQ428" i="31"/>
  <c r="AD428" i="31"/>
  <c r="Q428" i="31"/>
  <c r="BD427" i="31"/>
  <c r="AQ427" i="31"/>
  <c r="AD427" i="31"/>
  <c r="Q427" i="31"/>
  <c r="BD426" i="31"/>
  <c r="AQ426" i="31"/>
  <c r="AD426" i="31"/>
  <c r="Q426" i="31"/>
  <c r="BD425" i="31"/>
  <c r="AQ425" i="31"/>
  <c r="AD425" i="31"/>
  <c r="Q425" i="31"/>
  <c r="BD424" i="31"/>
  <c r="AQ424" i="31"/>
  <c r="AD424" i="31"/>
  <c r="Q424" i="31"/>
  <c r="BE423" i="31"/>
  <c r="BE422" i="31"/>
  <c r="D963" i="31"/>
  <c r="D962" i="31"/>
  <c r="BD961" i="31"/>
  <c r="AQ961" i="31"/>
  <c r="AD961" i="31"/>
  <c r="Q961" i="31"/>
  <c r="BD960" i="31"/>
  <c r="AQ960" i="31"/>
  <c r="AD960" i="31"/>
  <c r="Q960" i="31"/>
  <c r="BD959" i="31"/>
  <c r="AQ959" i="31"/>
  <c r="AD959" i="31"/>
  <c r="Q959" i="31"/>
  <c r="BD958" i="31"/>
  <c r="AQ958" i="31"/>
  <c r="AD958" i="31"/>
  <c r="Q958" i="31"/>
  <c r="BI957" i="31"/>
  <c r="BH957" i="31"/>
  <c r="BD957" i="31"/>
  <c r="AQ957" i="31"/>
  <c r="AD957" i="31"/>
  <c r="Q957" i="31"/>
  <c r="BD956" i="31"/>
  <c r="AQ956" i="31"/>
  <c r="AD956" i="31"/>
  <c r="Q956" i="31"/>
  <c r="BD955" i="31"/>
  <c r="AQ955" i="31"/>
  <c r="AD955" i="31"/>
  <c r="Q955" i="31"/>
  <c r="BD954" i="31"/>
  <c r="AQ954" i="31"/>
  <c r="AD954" i="31"/>
  <c r="Q954" i="31"/>
  <c r="BD953" i="31"/>
  <c r="AQ953" i="31"/>
  <c r="AD953" i="31"/>
  <c r="Q953" i="31"/>
  <c r="BD952" i="31"/>
  <c r="AQ952" i="31"/>
  <c r="AD952" i="31"/>
  <c r="Q952" i="31"/>
  <c r="BD951" i="31"/>
  <c r="AQ951" i="31"/>
  <c r="AD951" i="31"/>
  <c r="Q951" i="31"/>
  <c r="BD950" i="31"/>
  <c r="AQ950" i="31"/>
  <c r="AD950" i="31"/>
  <c r="Q950" i="31"/>
  <c r="BD949" i="31"/>
  <c r="AQ949" i="31"/>
  <c r="AD949" i="31"/>
  <c r="Q949" i="31"/>
  <c r="BD948" i="31"/>
  <c r="AQ948" i="31"/>
  <c r="AD948" i="31"/>
  <c r="Q948" i="31"/>
  <c r="BD947" i="31"/>
  <c r="AQ947" i="31"/>
  <c r="AD947" i="31"/>
  <c r="Q947" i="31"/>
  <c r="BD946" i="31"/>
  <c r="AQ946" i="31"/>
  <c r="AD946" i="31"/>
  <c r="Q946" i="31"/>
  <c r="BE945" i="31"/>
  <c r="BE944" i="31"/>
  <c r="AQ256" i="31" l="1"/>
  <c r="AQ798" i="31"/>
  <c r="AE801" i="31"/>
  <c r="AE805" i="31" s="1"/>
  <c r="AO801" i="31"/>
  <c r="AO805" i="31" s="1"/>
  <c r="AG801" i="31"/>
  <c r="AG805" i="31" s="1"/>
  <c r="BD798" i="31"/>
  <c r="BB801" i="31"/>
  <c r="BB805" i="31" s="1"/>
  <c r="AR801" i="31"/>
  <c r="AY801" i="31"/>
  <c r="AY805" i="31" s="1"/>
  <c r="BC801" i="31"/>
  <c r="BC805" i="31" s="1"/>
  <c r="AH801" i="31"/>
  <c r="AH805" i="31" s="1"/>
  <c r="AW801" i="31"/>
  <c r="AW805" i="31" s="1"/>
  <c r="AN801" i="31"/>
  <c r="AN805" i="31" s="1"/>
  <c r="AF801" i="31"/>
  <c r="AF805" i="31" s="1"/>
  <c r="AV801" i="31"/>
  <c r="AV805" i="31" s="1"/>
  <c r="AM801" i="31"/>
  <c r="AM805" i="31" s="1"/>
  <c r="BD803" i="31"/>
  <c r="AL801" i="31"/>
  <c r="AL805" i="31" s="1"/>
  <c r="AU801" i="31"/>
  <c r="AU805" i="31" s="1"/>
  <c r="BA801" i="31"/>
  <c r="BA805" i="31" s="1"/>
  <c r="AS801" i="31"/>
  <c r="AS805" i="31" s="1"/>
  <c r="AJ801" i="31"/>
  <c r="AJ805" i="31" s="1"/>
  <c r="AZ801" i="31"/>
  <c r="AZ805" i="31" s="1"/>
  <c r="AI801" i="31"/>
  <c r="AI805" i="31" s="1"/>
  <c r="AT801" i="31"/>
  <c r="AT805" i="31" s="1"/>
  <c r="AQ803" i="31"/>
  <c r="AP801" i="31"/>
  <c r="AP805" i="31" s="1"/>
  <c r="AX801" i="31"/>
  <c r="AX805" i="31" s="1"/>
  <c r="AK801" i="31"/>
  <c r="AK805" i="31" s="1"/>
  <c r="AQ1969" i="31"/>
  <c r="BD1969" i="31"/>
  <c r="BE434" i="31"/>
  <c r="BE955" i="31"/>
  <c r="BE430" i="31"/>
  <c r="BE436" i="31"/>
  <c r="D444" i="31"/>
  <c r="D448" i="31" s="1"/>
  <c r="BE448" i="31" s="1"/>
  <c r="BE441" i="31"/>
  <c r="BE424" i="31"/>
  <c r="BE425" i="31"/>
  <c r="BE427" i="31"/>
  <c r="BE428" i="31"/>
  <c r="BE429" i="31"/>
  <c r="BE437" i="31"/>
  <c r="BE438" i="31"/>
  <c r="BE439" i="31"/>
  <c r="R1104" i="31"/>
  <c r="AD1104" i="31" s="1"/>
  <c r="AD1100" i="31"/>
  <c r="D966" i="31"/>
  <c r="D970" i="31" s="1"/>
  <c r="BE970" i="31" s="1"/>
  <c r="BE963" i="31"/>
  <c r="BE946" i="31"/>
  <c r="D965" i="31"/>
  <c r="D969" i="31" s="1"/>
  <c r="BE969" i="31" s="1"/>
  <c r="BE962" i="31"/>
  <c r="BE426" i="31"/>
  <c r="BE431" i="31"/>
  <c r="BE433" i="31"/>
  <c r="BE435" i="31"/>
  <c r="D443" i="31"/>
  <c r="D447" i="31" s="1"/>
  <c r="BE447" i="31" s="1"/>
  <c r="BE440" i="31"/>
  <c r="BE432" i="31"/>
  <c r="BE951" i="31"/>
  <c r="BE947" i="31"/>
  <c r="BE956" i="31"/>
  <c r="BE957" i="31"/>
  <c r="BE948" i="31"/>
  <c r="BE952" i="31"/>
  <c r="BE953" i="31"/>
  <c r="BE961" i="31"/>
  <c r="BE954" i="31"/>
  <c r="BE949" i="31"/>
  <c r="BE950" i="31"/>
  <c r="BE958" i="31"/>
  <c r="BE959" i="31"/>
  <c r="BE960" i="31"/>
  <c r="BI1652" i="31"/>
  <c r="BH1659" i="31"/>
  <c r="BE444" i="31" l="1"/>
  <c r="BE443" i="31"/>
  <c r="AQ805" i="31"/>
  <c r="BD801" i="31"/>
  <c r="BE965" i="31"/>
  <c r="AR805" i="31"/>
  <c r="BD805" i="31" s="1"/>
  <c r="AQ801" i="31"/>
  <c r="BE966" i="31"/>
  <c r="AD98" i="31"/>
  <c r="AQ158" i="31"/>
  <c r="BC326" i="31" l="1"/>
  <c r="BB326" i="31"/>
  <c r="BA326" i="31"/>
  <c r="AZ326" i="31"/>
  <c r="AY326" i="31"/>
  <c r="AX326" i="31"/>
  <c r="AW326" i="31"/>
  <c r="AV326" i="31"/>
  <c r="AU326" i="31"/>
  <c r="AT326" i="31"/>
  <c r="AS326" i="31"/>
  <c r="AR326" i="31"/>
  <c r="AP326" i="31"/>
  <c r="AO326" i="31"/>
  <c r="AN326" i="31"/>
  <c r="AM326" i="31"/>
  <c r="AL326" i="31"/>
  <c r="AK326" i="31"/>
  <c r="AJ326" i="31"/>
  <c r="AI326" i="31"/>
  <c r="AH326" i="31"/>
  <c r="AG326" i="31"/>
  <c r="AF326" i="31"/>
  <c r="AE326" i="31"/>
  <c r="AC326" i="31"/>
  <c r="AB326" i="31"/>
  <c r="AA326" i="31"/>
  <c r="Z326" i="31"/>
  <c r="Y326" i="31"/>
  <c r="X326" i="31"/>
  <c r="W326" i="31"/>
  <c r="V326" i="31"/>
  <c r="U326" i="31"/>
  <c r="U337" i="31" s="1"/>
  <c r="S326" i="31"/>
  <c r="S337" i="31" s="1"/>
  <c r="R326" i="31"/>
  <c r="R337" i="31" s="1"/>
  <c r="T326" i="31"/>
  <c r="T337" i="31" s="1"/>
  <c r="W332" i="31" l="1"/>
  <c r="W337" i="31"/>
  <c r="AA332" i="31"/>
  <c r="AA337" i="31"/>
  <c r="AF332" i="31"/>
  <c r="AF337" i="31"/>
  <c r="AJ332" i="31"/>
  <c r="AJ337" i="31"/>
  <c r="AN332" i="31"/>
  <c r="AN337" i="31"/>
  <c r="AS332" i="31"/>
  <c r="AS337" i="31"/>
  <c r="AW332" i="31"/>
  <c r="AW337" i="31"/>
  <c r="BA332" i="31"/>
  <c r="BA337" i="31"/>
  <c r="X332" i="31"/>
  <c r="X337" i="31"/>
  <c r="AB332" i="31"/>
  <c r="AB337" i="31"/>
  <c r="AG332" i="31"/>
  <c r="AG337" i="31"/>
  <c r="AK332" i="31"/>
  <c r="AK337" i="31"/>
  <c r="AO332" i="31"/>
  <c r="AO337" i="31"/>
  <c r="AT332" i="31"/>
  <c r="AT337" i="31"/>
  <c r="AX332" i="31"/>
  <c r="AX337" i="31"/>
  <c r="BB332" i="31"/>
  <c r="BB337" i="31"/>
  <c r="Y332" i="31"/>
  <c r="Y337" i="31"/>
  <c r="AC332" i="31"/>
  <c r="AC337" i="31"/>
  <c r="AH332" i="31"/>
  <c r="AH337" i="31"/>
  <c r="AL332" i="31"/>
  <c r="AL337" i="31"/>
  <c r="AP332" i="31"/>
  <c r="AP337" i="31"/>
  <c r="AU332" i="31"/>
  <c r="AU337" i="31"/>
  <c r="AY332" i="31"/>
  <c r="AY337" i="31"/>
  <c r="BC332" i="31"/>
  <c r="BC337" i="31"/>
  <c r="V332" i="31"/>
  <c r="V337" i="31"/>
  <c r="Z332" i="31"/>
  <c r="Z337" i="31"/>
  <c r="AE332" i="31"/>
  <c r="AE337" i="31"/>
  <c r="AI332" i="31"/>
  <c r="AI337" i="31"/>
  <c r="AM332" i="31"/>
  <c r="AM337" i="31"/>
  <c r="AR332" i="31"/>
  <c r="AR337" i="31"/>
  <c r="AV332" i="31"/>
  <c r="AV337" i="31"/>
  <c r="AZ332" i="31"/>
  <c r="AZ337" i="31"/>
  <c r="S332" i="31"/>
  <c r="S335" i="31" s="1"/>
  <c r="S339" i="31" s="1"/>
  <c r="T332" i="31"/>
  <c r="T335" i="31" s="1"/>
  <c r="T339" i="31" s="1"/>
  <c r="R332" i="31"/>
  <c r="U332" i="31"/>
  <c r="U335" i="31" s="1"/>
  <c r="U339" i="31" s="1"/>
  <c r="BH324" i="31"/>
  <c r="AR335" i="31" l="1"/>
  <c r="AQ337" i="31"/>
  <c r="BD332" i="31"/>
  <c r="AD337" i="31"/>
  <c r="AQ332" i="31"/>
  <c r="AM335" i="31"/>
  <c r="AM339" i="31" s="1"/>
  <c r="AY335" i="31"/>
  <c r="AY339" i="31" s="1"/>
  <c r="AH335" i="31"/>
  <c r="AH339" i="31" s="1"/>
  <c r="AO335" i="31"/>
  <c r="AO339" i="31" s="1"/>
  <c r="AW335" i="31"/>
  <c r="AW339" i="31" s="1"/>
  <c r="AE335" i="31"/>
  <c r="AE339" i="31" s="1"/>
  <c r="BD337" i="31"/>
  <c r="AZ335" i="31"/>
  <c r="AZ339" i="31" s="1"/>
  <c r="AI335" i="31"/>
  <c r="AI339" i="31" s="1"/>
  <c r="Z335" i="31"/>
  <c r="Z339" i="31" s="1"/>
  <c r="BC335" i="31"/>
  <c r="BC339" i="31" s="1"/>
  <c r="AU335" i="31"/>
  <c r="AU339" i="31" s="1"/>
  <c r="AL335" i="31"/>
  <c r="AL339" i="31" s="1"/>
  <c r="AC335" i="31"/>
  <c r="AC339" i="31" s="1"/>
  <c r="BB335" i="31"/>
  <c r="BB339" i="31" s="1"/>
  <c r="AT335" i="31"/>
  <c r="AT339" i="31" s="1"/>
  <c r="AK335" i="31"/>
  <c r="AK339" i="31" s="1"/>
  <c r="AB335" i="31"/>
  <c r="AB339" i="31" s="1"/>
  <c r="BA335" i="31"/>
  <c r="BA339" i="31" s="1"/>
  <c r="AS335" i="31"/>
  <c r="AS339" i="31" s="1"/>
  <c r="AJ335" i="31"/>
  <c r="AJ339" i="31" s="1"/>
  <c r="AA335" i="31"/>
  <c r="AA339" i="31" s="1"/>
  <c r="AV335" i="31"/>
  <c r="AV339" i="31" s="1"/>
  <c r="AP335" i="31"/>
  <c r="AP339" i="31" s="1"/>
  <c r="AX335" i="31"/>
  <c r="AX339" i="31" s="1"/>
  <c r="X335" i="31"/>
  <c r="X339" i="31" s="1"/>
  <c r="AN335" i="31"/>
  <c r="AN339" i="31" s="1"/>
  <c r="W335" i="31"/>
  <c r="W339" i="31" s="1"/>
  <c r="V335" i="31"/>
  <c r="V339" i="31" s="1"/>
  <c r="Y335" i="31"/>
  <c r="Y339" i="31" s="1"/>
  <c r="AG335" i="31"/>
  <c r="AG339" i="31" s="1"/>
  <c r="AF335" i="31"/>
  <c r="AF339" i="31" s="1"/>
  <c r="AR339" i="31"/>
  <c r="AD332" i="31"/>
  <c r="R335" i="31"/>
  <c r="X1307" i="31"/>
  <c r="X1313" i="31" s="1"/>
  <c r="Y1307" i="31"/>
  <c r="Y1313" i="31" s="1"/>
  <c r="Y1316" i="31" s="1"/>
  <c r="Y1320" i="31" s="1"/>
  <c r="Z1307" i="31"/>
  <c r="Z1313" i="31" s="1"/>
  <c r="Z1316" i="31" s="1"/>
  <c r="Z1320" i="31" s="1"/>
  <c r="AA1307" i="31"/>
  <c r="AA1313" i="31" s="1"/>
  <c r="AA1316" i="31" s="1"/>
  <c r="AA1320" i="31" s="1"/>
  <c r="AB1307" i="31"/>
  <c r="AB1313" i="31" s="1"/>
  <c r="AB1316" i="31" s="1"/>
  <c r="AB1320" i="31" s="1"/>
  <c r="AD1465" i="31"/>
  <c r="AQ1465" i="31"/>
  <c r="BD1465" i="31"/>
  <c r="AD1466" i="31"/>
  <c r="AQ1466" i="31"/>
  <c r="BD1466" i="31"/>
  <c r="AD1467" i="31"/>
  <c r="AQ1467" i="31"/>
  <c r="BD1467" i="31"/>
  <c r="AD1468" i="31"/>
  <c r="AQ1468" i="31"/>
  <c r="BD1468" i="31"/>
  <c r="AD1469" i="31"/>
  <c r="AI1469" i="31"/>
  <c r="AI1475" i="31" s="1"/>
  <c r="AJ1469" i="31"/>
  <c r="AJ1475" i="31" s="1"/>
  <c r="AJ1478" i="31" s="1"/>
  <c r="AJ1482" i="31" s="1"/>
  <c r="AK1469" i="31"/>
  <c r="AK1475" i="31" s="1"/>
  <c r="AK1478" i="31" s="1"/>
  <c r="AK1482" i="31" s="1"/>
  <c r="AL1469" i="31"/>
  <c r="AL1475" i="31" s="1"/>
  <c r="AL1478" i="31" s="1"/>
  <c r="AL1482" i="31" s="1"/>
  <c r="AM1469" i="31"/>
  <c r="AM1475" i="31" s="1"/>
  <c r="AM1478" i="31" s="1"/>
  <c r="AM1482" i="31" s="1"/>
  <c r="AN1469" i="31"/>
  <c r="AN1475" i="31" s="1"/>
  <c r="AN1478" i="31" s="1"/>
  <c r="AN1482" i="31" s="1"/>
  <c r="AO1469" i="31"/>
  <c r="AO1475" i="31" s="1"/>
  <c r="AO1478" i="31" s="1"/>
  <c r="AO1482" i="31" s="1"/>
  <c r="AP1469" i="31"/>
  <c r="AP1475" i="31" s="1"/>
  <c r="AP1478" i="31" s="1"/>
  <c r="AP1482" i="31" s="1"/>
  <c r="AR1469" i="31"/>
  <c r="AR1475" i="31" s="1"/>
  <c r="AS1469" i="31"/>
  <c r="AS1475" i="31" s="1"/>
  <c r="AS1478" i="31" s="1"/>
  <c r="AS1482" i="31" s="1"/>
  <c r="AT1469" i="31"/>
  <c r="AT1475" i="31" s="1"/>
  <c r="AT1478" i="31" s="1"/>
  <c r="AT1482" i="31" s="1"/>
  <c r="AU1469" i="31"/>
  <c r="AU1475" i="31" s="1"/>
  <c r="AU1478" i="31" s="1"/>
  <c r="AU1482" i="31" s="1"/>
  <c r="AV1469" i="31"/>
  <c r="AV1475" i="31" s="1"/>
  <c r="AV1478" i="31" s="1"/>
  <c r="AV1482" i="31" s="1"/>
  <c r="AW1469" i="31"/>
  <c r="AW1475" i="31" s="1"/>
  <c r="AW1478" i="31" s="1"/>
  <c r="AW1482" i="31" s="1"/>
  <c r="AX1469" i="31"/>
  <c r="AX1475" i="31" s="1"/>
  <c r="AX1478" i="31" s="1"/>
  <c r="AX1482" i="31" s="1"/>
  <c r="AY1469" i="31"/>
  <c r="AY1475" i="31" s="1"/>
  <c r="AY1478" i="31" s="1"/>
  <c r="AY1482" i="31" s="1"/>
  <c r="AZ1469" i="31"/>
  <c r="AZ1475" i="31" s="1"/>
  <c r="AZ1478" i="31" s="1"/>
  <c r="AZ1482" i="31" s="1"/>
  <c r="BA1469" i="31"/>
  <c r="BA1475" i="31" s="1"/>
  <c r="BA1478" i="31" s="1"/>
  <c r="BA1482" i="31" s="1"/>
  <c r="BB1469" i="31"/>
  <c r="BB1475" i="31" s="1"/>
  <c r="BB1478" i="31" s="1"/>
  <c r="BB1482" i="31" s="1"/>
  <c r="AD1470" i="31"/>
  <c r="AQ1470" i="31"/>
  <c r="BD1470" i="31"/>
  <c r="AD1471" i="31"/>
  <c r="AQ1471" i="31"/>
  <c r="BD1471" i="31"/>
  <c r="BE337" i="31" l="1"/>
  <c r="BD335" i="31"/>
  <c r="AQ335" i="31"/>
  <c r="BD339" i="31"/>
  <c r="AQ339" i="31"/>
  <c r="X1316" i="31"/>
  <c r="AD1313" i="31"/>
  <c r="R339" i="31"/>
  <c r="AD339" i="31" s="1"/>
  <c r="AD335" i="31"/>
  <c r="BD1475" i="31"/>
  <c r="AR1478" i="31"/>
  <c r="AI1478" i="31"/>
  <c r="AQ1475" i="31"/>
  <c r="BD1469" i="31"/>
  <c r="AQ1469" i="31"/>
  <c r="AN1417" i="31"/>
  <c r="AN1421" i="31" s="1"/>
  <c r="AN1424" i="31" s="1"/>
  <c r="AN1428" i="31" s="1"/>
  <c r="AM1417" i="31"/>
  <c r="AM1421" i="31" s="1"/>
  <c r="AM1424" i="31" s="1"/>
  <c r="AM1428" i="31" s="1"/>
  <c r="AL1417" i="31"/>
  <c r="AL1421" i="31" s="1"/>
  <c r="AL1424" i="31" s="1"/>
  <c r="AL1428" i="31" s="1"/>
  <c r="AK1417" i="31"/>
  <c r="AK1421" i="31" s="1"/>
  <c r="AK1424" i="31" s="1"/>
  <c r="AK1428" i="31" s="1"/>
  <c r="AJ1417" i="31"/>
  <c r="AJ1421" i="31" s="1"/>
  <c r="AJ1424" i="31" s="1"/>
  <c r="AJ1428" i="31" s="1"/>
  <c r="AI1417" i="31"/>
  <c r="AI1421" i="31" s="1"/>
  <c r="AI1424" i="31" s="1"/>
  <c r="AI1428" i="31" s="1"/>
  <c r="AH1417" i="31"/>
  <c r="AH1421" i="31" s="1"/>
  <c r="AH1424" i="31" s="1"/>
  <c r="AH1428" i="31" s="1"/>
  <c r="AG1417" i="31"/>
  <c r="AG1421" i="31" s="1"/>
  <c r="AG1424" i="31" s="1"/>
  <c r="AG1428" i="31" s="1"/>
  <c r="AF1417" i="31"/>
  <c r="AF1421" i="31" s="1"/>
  <c r="AF1424" i="31" s="1"/>
  <c r="AF1428" i="31" s="1"/>
  <c r="AE1417" i="31"/>
  <c r="AE1421" i="31" s="1"/>
  <c r="D1422" i="31"/>
  <c r="D1421" i="31"/>
  <c r="BD1420" i="31"/>
  <c r="AQ1420" i="31"/>
  <c r="AD1420" i="31"/>
  <c r="Q1420" i="31"/>
  <c r="BD1419" i="31"/>
  <c r="AQ1419" i="31"/>
  <c r="AD1419" i="31"/>
  <c r="Q1419" i="31"/>
  <c r="BD1418" i="31"/>
  <c r="AQ1418" i="31"/>
  <c r="AD1418" i="31"/>
  <c r="Q1418" i="31"/>
  <c r="BD1417" i="31"/>
  <c r="AD1417" i="31"/>
  <c r="Q1417" i="31"/>
  <c r="BD1416" i="31"/>
  <c r="AQ1416" i="31"/>
  <c r="AD1416" i="31"/>
  <c r="Q1416" i="31"/>
  <c r="BH1415" i="31"/>
  <c r="BD1415" i="31"/>
  <c r="AQ1415" i="31"/>
  <c r="Q1415" i="31"/>
  <c r="BI1414" i="31"/>
  <c r="BI1416" i="31" s="1"/>
  <c r="BD1414" i="31"/>
  <c r="AQ1414" i="31"/>
  <c r="AD1414" i="31"/>
  <c r="Q1414" i="31"/>
  <c r="BH1413" i="31"/>
  <c r="BD1413" i="31"/>
  <c r="AQ1413" i="31"/>
  <c r="AD1413" i="31"/>
  <c r="Q1413" i="31"/>
  <c r="BH1412" i="31"/>
  <c r="BD1412" i="31"/>
  <c r="AQ1412" i="31"/>
  <c r="AD1412" i="31"/>
  <c r="Q1412" i="31"/>
  <c r="BH1411" i="31"/>
  <c r="BD1411" i="31"/>
  <c r="AQ1411" i="31"/>
  <c r="AD1411" i="31"/>
  <c r="Q1411" i="31"/>
  <c r="BH1410" i="31"/>
  <c r="BD1410" i="31"/>
  <c r="AQ1410" i="31"/>
  <c r="AD1410" i="31"/>
  <c r="Q1410" i="31"/>
  <c r="BH1409" i="31"/>
  <c r="BD1409" i="31"/>
  <c r="AQ1409" i="31"/>
  <c r="AD1409" i="31"/>
  <c r="Q1409" i="31"/>
  <c r="BH1408" i="31"/>
  <c r="BD1408" i="31"/>
  <c r="AQ1408" i="31"/>
  <c r="AD1408" i="31"/>
  <c r="Q1408" i="31"/>
  <c r="BD1407" i="31"/>
  <c r="AQ1407" i="31"/>
  <c r="AD1407" i="31"/>
  <c r="Q1407" i="31"/>
  <c r="BD1406" i="31"/>
  <c r="AQ1406" i="31"/>
  <c r="AD1406" i="31"/>
  <c r="Q1406" i="31"/>
  <c r="BD1405" i="31"/>
  <c r="AQ1405" i="31"/>
  <c r="AD1405" i="31"/>
  <c r="Q1405" i="31"/>
  <c r="BE1404" i="31"/>
  <c r="BE1403" i="31"/>
  <c r="AA1388" i="31"/>
  <c r="AA1394" i="31" s="1"/>
  <c r="AA1397" i="31" s="1"/>
  <c r="AA1401" i="31" s="1"/>
  <c r="Z1388" i="31"/>
  <c r="Z1394" i="31" s="1"/>
  <c r="Z1397" i="31" s="1"/>
  <c r="Z1401" i="31" s="1"/>
  <c r="Y1388" i="31"/>
  <c r="Y1394" i="31" s="1"/>
  <c r="Y1397" i="31" s="1"/>
  <c r="Y1401" i="31" s="1"/>
  <c r="X1388" i="31"/>
  <c r="X1394" i="31" s="1"/>
  <c r="X1397" i="31" s="1"/>
  <c r="X1401" i="31" s="1"/>
  <c r="W1388" i="31"/>
  <c r="W1394" i="31" s="1"/>
  <c r="W1397" i="31" s="1"/>
  <c r="W1401" i="31" s="1"/>
  <c r="V1388" i="31"/>
  <c r="V1394" i="31" s="1"/>
  <c r="V1397" i="31" s="1"/>
  <c r="V1401" i="31" s="1"/>
  <c r="U1388" i="31"/>
  <c r="U1394" i="31" s="1"/>
  <c r="D1395" i="31"/>
  <c r="D1394" i="31"/>
  <c r="BD1393" i="31"/>
  <c r="AQ1393" i="31"/>
  <c r="AD1393" i="31"/>
  <c r="Q1393" i="31"/>
  <c r="BD1392" i="31"/>
  <c r="AQ1392" i="31"/>
  <c r="AD1392" i="31"/>
  <c r="Q1392" i="31"/>
  <c r="BD1391" i="31"/>
  <c r="AQ1391" i="31"/>
  <c r="AD1391" i="31"/>
  <c r="Q1391" i="31"/>
  <c r="BD1390" i="31"/>
  <c r="AD1390" i="31"/>
  <c r="AQ1390" i="31" s="1"/>
  <c r="Q1390" i="31"/>
  <c r="BD1389" i="31"/>
  <c r="AQ1389" i="31"/>
  <c r="AD1389" i="31"/>
  <c r="Q1389" i="31"/>
  <c r="BH1388" i="31"/>
  <c r="BD1388" i="31"/>
  <c r="Q1388" i="31"/>
  <c r="BI1387" i="31"/>
  <c r="BD1387" i="31"/>
  <c r="AQ1387" i="31"/>
  <c r="AD1387" i="31"/>
  <c r="Q1387" i="31"/>
  <c r="BH1386" i="31"/>
  <c r="BD1386" i="31"/>
  <c r="AD1386" i="31"/>
  <c r="Q1386" i="31"/>
  <c r="BH1385" i="31"/>
  <c r="BD1385" i="31"/>
  <c r="AQ1385" i="31"/>
  <c r="AD1385" i="31"/>
  <c r="Q1385" i="31"/>
  <c r="BH1384" i="31"/>
  <c r="BD1384" i="31"/>
  <c r="AQ1384" i="31"/>
  <c r="AD1384" i="31"/>
  <c r="Q1384" i="31"/>
  <c r="BH1383" i="31"/>
  <c r="BD1383" i="31"/>
  <c r="AQ1383" i="31"/>
  <c r="AD1383" i="31"/>
  <c r="Q1383" i="31"/>
  <c r="BH1382" i="31"/>
  <c r="BD1382" i="31"/>
  <c r="AQ1382" i="31"/>
  <c r="AD1382" i="31"/>
  <c r="Q1382" i="31"/>
  <c r="BH1381" i="31"/>
  <c r="BD1381" i="31"/>
  <c r="AQ1381" i="31"/>
  <c r="AD1381" i="31"/>
  <c r="Q1381" i="31"/>
  <c r="BD1380" i="31"/>
  <c r="AQ1380" i="31"/>
  <c r="AD1380" i="31"/>
  <c r="Q1380" i="31"/>
  <c r="BD1379" i="31"/>
  <c r="AQ1379" i="31"/>
  <c r="AD1379" i="31"/>
  <c r="Q1379" i="31"/>
  <c r="BD1378" i="31"/>
  <c r="AQ1378" i="31"/>
  <c r="AD1378" i="31"/>
  <c r="Q1378" i="31"/>
  <c r="BE1377" i="31"/>
  <c r="BE1376" i="31"/>
  <c r="U1397" i="31" l="1"/>
  <c r="AD1394" i="31"/>
  <c r="BE1394" i="31" s="1"/>
  <c r="AI1482" i="31"/>
  <c r="AQ1482" i="31" s="1"/>
  <c r="AQ1478" i="31"/>
  <c r="D1398" i="31"/>
  <c r="BE1398" i="31" s="1"/>
  <c r="BE1395" i="31"/>
  <c r="D1424" i="31"/>
  <c r="D1428" i="31" s="1"/>
  <c r="BD1478" i="31"/>
  <c r="AR1482" i="31"/>
  <c r="BD1482" i="31" s="1"/>
  <c r="D1425" i="31"/>
  <c r="BE1425" i="31" s="1"/>
  <c r="BE1422" i="31"/>
  <c r="AQ1421" i="31"/>
  <c r="BE1421" i="31" s="1"/>
  <c r="AE1424" i="31"/>
  <c r="X1320" i="31"/>
  <c r="AD1320" i="31" s="1"/>
  <c r="AD1316" i="31"/>
  <c r="AQ1417" i="31"/>
  <c r="BE1417" i="31" s="1"/>
  <c r="BE1408" i="31"/>
  <c r="BH1414" i="31"/>
  <c r="BH1416" i="31" s="1"/>
  <c r="BE1416" i="31"/>
  <c r="BE1419" i="31"/>
  <c r="BE1379" i="31"/>
  <c r="BE1378" i="31"/>
  <c r="BE1381" i="31"/>
  <c r="BE1385" i="31"/>
  <c r="BE1420" i="31"/>
  <c r="BE1406" i="31"/>
  <c r="BE1412" i="31"/>
  <c r="BE1405" i="31"/>
  <c r="BE1409" i="31"/>
  <c r="BE1410" i="31"/>
  <c r="BE1414" i="31"/>
  <c r="BE1418" i="31"/>
  <c r="BE1413" i="31"/>
  <c r="BE1411" i="31"/>
  <c r="BE1407" i="31"/>
  <c r="BE1380" i="31"/>
  <c r="BE1390" i="31"/>
  <c r="AD1415" i="31"/>
  <c r="BE1415" i="31" s="1"/>
  <c r="BE1391" i="31"/>
  <c r="BE1392" i="31"/>
  <c r="BE1387" i="31"/>
  <c r="BE1383" i="31"/>
  <c r="BE1389" i="31"/>
  <c r="AQ1386" i="31"/>
  <c r="BE1386" i="31" s="1"/>
  <c r="BH1387" i="31"/>
  <c r="BH1389" i="31" s="1"/>
  <c r="BI1389" i="31"/>
  <c r="BE1393" i="31"/>
  <c r="BE1382" i="31"/>
  <c r="D1397" i="31"/>
  <c r="BE1384" i="31"/>
  <c r="AD1388" i="31"/>
  <c r="D333" i="31"/>
  <c r="D332" i="31"/>
  <c r="BD331" i="31"/>
  <c r="AQ331" i="31"/>
  <c r="AD331" i="31"/>
  <c r="Q331" i="31"/>
  <c r="BD330" i="31"/>
  <c r="AQ330" i="31"/>
  <c r="AD330" i="31"/>
  <c r="Q330" i="31"/>
  <c r="BD329" i="31"/>
  <c r="AQ329" i="31"/>
  <c r="AD329" i="31"/>
  <c r="Q329" i="31"/>
  <c r="BD328" i="31"/>
  <c r="AQ328" i="31"/>
  <c r="AD328" i="31"/>
  <c r="Q328" i="31"/>
  <c r="BI327" i="31"/>
  <c r="BH327" i="31"/>
  <c r="BD327" i="31"/>
  <c r="AQ327" i="31"/>
  <c r="AD327" i="31"/>
  <c r="Q327" i="31"/>
  <c r="BD326" i="31"/>
  <c r="AQ326" i="31"/>
  <c r="AD326" i="31"/>
  <c r="Q326" i="31"/>
  <c r="BD325" i="31"/>
  <c r="AQ325" i="31"/>
  <c r="AD325" i="31"/>
  <c r="Q325" i="31"/>
  <c r="BD324" i="31"/>
  <c r="AQ324" i="31"/>
  <c r="AD324" i="31"/>
  <c r="Q324" i="31"/>
  <c r="BD323" i="31"/>
  <c r="AQ323" i="31"/>
  <c r="AD323" i="31"/>
  <c r="Q323" i="31"/>
  <c r="BD322" i="31"/>
  <c r="AQ322" i="31"/>
  <c r="AD322" i="31"/>
  <c r="Q322" i="31"/>
  <c r="BD321" i="31"/>
  <c r="AQ321" i="31"/>
  <c r="AD321" i="31"/>
  <c r="Q321" i="31"/>
  <c r="BD320" i="31"/>
  <c r="AQ320" i="31"/>
  <c r="AD320" i="31"/>
  <c r="Q320" i="31"/>
  <c r="BD319" i="31"/>
  <c r="AQ319" i="31"/>
  <c r="AD319" i="31"/>
  <c r="Q319" i="31"/>
  <c r="BD318" i="31"/>
  <c r="AQ318" i="31"/>
  <c r="AD318" i="31"/>
  <c r="Q318" i="31"/>
  <c r="BD317" i="31"/>
  <c r="AQ317" i="31"/>
  <c r="AD317" i="31"/>
  <c r="Q317" i="31"/>
  <c r="BD316" i="31"/>
  <c r="AQ316" i="31"/>
  <c r="AD316" i="31"/>
  <c r="Q316" i="31"/>
  <c r="BE315" i="31"/>
  <c r="BE314" i="31"/>
  <c r="D1402" i="31" l="1"/>
  <c r="BE1402" i="31" s="1"/>
  <c r="D1429" i="31"/>
  <c r="BE1429" i="31" s="1"/>
  <c r="D336" i="31"/>
  <c r="BE336" i="31" s="1"/>
  <c r="BE333" i="31"/>
  <c r="AQ1424" i="31"/>
  <c r="BE1424" i="31" s="1"/>
  <c r="AE1428" i="31"/>
  <c r="AQ1428" i="31" s="1"/>
  <c r="BE1428" i="31" s="1"/>
  <c r="D335" i="31"/>
  <c r="BE335" i="31" s="1"/>
  <c r="BE332" i="31"/>
  <c r="U1401" i="31"/>
  <c r="AD1401" i="31" s="1"/>
  <c r="AD1397" i="31"/>
  <c r="BE1397" i="31" s="1"/>
  <c r="AQ1388" i="31"/>
  <c r="BE1388" i="31" s="1"/>
  <c r="D1401" i="31"/>
  <c r="BE317" i="31"/>
  <c r="BE326" i="31"/>
  <c r="BE318" i="31"/>
  <c r="BE320" i="31"/>
  <c r="BE330" i="31"/>
  <c r="BE328" i="31"/>
  <c r="BE324" i="31"/>
  <c r="BE319" i="31"/>
  <c r="BE323" i="31"/>
  <c r="BE325" i="31"/>
  <c r="BE329" i="31"/>
  <c r="BE331" i="31"/>
  <c r="BE321" i="31"/>
  <c r="BE322" i="31"/>
  <c r="BE327" i="31"/>
  <c r="BE316" i="31"/>
  <c r="Q871" i="31"/>
  <c r="Q782" i="31"/>
  <c r="D339" i="31" l="1"/>
  <c r="BE339" i="31" s="1"/>
  <c r="D340" i="31"/>
  <c r="BE340" i="31" s="1"/>
  <c r="BE1401" i="31"/>
  <c r="D1939" i="31"/>
  <c r="BE1939" i="31" s="1"/>
  <c r="D1938" i="31"/>
  <c r="BE1938" i="31" s="1"/>
  <c r="D1912" i="31"/>
  <c r="BE1912" i="31" s="1"/>
  <c r="D1911" i="31"/>
  <c r="D1883" i="31"/>
  <c r="BE1883" i="31" s="1"/>
  <c r="D1882" i="31"/>
  <c r="D1856" i="31"/>
  <c r="BE1856" i="31" s="1"/>
  <c r="D1855" i="31"/>
  <c r="BE1855" i="31" s="1"/>
  <c r="D1829" i="31"/>
  <c r="BE1829" i="31" s="1"/>
  <c r="D1828" i="31"/>
  <c r="BE1828" i="31" s="1"/>
  <c r="D1802" i="31"/>
  <c r="BE1802" i="31" s="1"/>
  <c r="D1801" i="31"/>
  <c r="D1775" i="31"/>
  <c r="BE1775" i="31" s="1"/>
  <c r="D1774" i="31"/>
  <c r="D1747" i="31"/>
  <c r="BE1747" i="31" s="1"/>
  <c r="D1746" i="31"/>
  <c r="D1720" i="31"/>
  <c r="BE1720" i="31" s="1"/>
  <c r="D1719" i="31"/>
  <c r="D1693" i="31"/>
  <c r="BE1693" i="31" s="1"/>
  <c r="D1692" i="31"/>
  <c r="D1666" i="31"/>
  <c r="BE1666" i="31" s="1"/>
  <c r="D1665" i="31"/>
  <c r="BE1665" i="31" s="1"/>
  <c r="D1639" i="31"/>
  <c r="BE1639" i="31" s="1"/>
  <c r="D1638" i="31"/>
  <c r="BE1638" i="31" s="1"/>
  <c r="D1612" i="31"/>
  <c r="BE1612" i="31" s="1"/>
  <c r="D1611" i="31"/>
  <c r="D1584" i="31"/>
  <c r="BE1584" i="31" s="1"/>
  <c r="D1583" i="31"/>
  <c r="BE1583" i="31" s="1"/>
  <c r="D1557" i="31"/>
  <c r="BE1557" i="31" s="1"/>
  <c r="D1556" i="31"/>
  <c r="D1530" i="31"/>
  <c r="BE1530" i="31" s="1"/>
  <c r="D1529" i="31"/>
  <c r="D1503" i="31"/>
  <c r="BE1503" i="31" s="1"/>
  <c r="D1502" i="31"/>
  <c r="D1476" i="31"/>
  <c r="BE1476" i="31" s="1"/>
  <c r="D1475" i="31"/>
  <c r="BE1475" i="31" s="1"/>
  <c r="D1449" i="31"/>
  <c r="BE1449" i="31" s="1"/>
  <c r="D1448" i="31"/>
  <c r="BE1448" i="31" s="1"/>
  <c r="D1368" i="31"/>
  <c r="BE1368" i="31" s="1"/>
  <c r="D1367" i="31"/>
  <c r="D1341" i="31"/>
  <c r="BE1341" i="31" s="1"/>
  <c r="D1340" i="31"/>
  <c r="D1314" i="31"/>
  <c r="BE1314" i="31" s="1"/>
  <c r="D1313" i="31"/>
  <c r="BE1313" i="31" s="1"/>
  <c r="D1287" i="31"/>
  <c r="BE1287" i="31" s="1"/>
  <c r="D1286" i="31"/>
  <c r="D1260" i="31"/>
  <c r="BE1260" i="31" s="1"/>
  <c r="D1259" i="31"/>
  <c r="BE1259" i="31" s="1"/>
  <c r="D1233" i="31"/>
  <c r="BE1233" i="31" s="1"/>
  <c r="D1232" i="31"/>
  <c r="BE1232" i="31" s="1"/>
  <c r="D1206" i="31"/>
  <c r="BE1206" i="31" s="1"/>
  <c r="D1205" i="31"/>
  <c r="BE1205" i="31" s="1"/>
  <c r="D1179" i="31"/>
  <c r="BE1179" i="31" s="1"/>
  <c r="D1178" i="31"/>
  <c r="BE1178" i="31" s="1"/>
  <c r="D1152" i="31"/>
  <c r="BE1152" i="31" s="1"/>
  <c r="D1151" i="31"/>
  <c r="BE1151" i="31" s="1"/>
  <c r="D1125" i="31"/>
  <c r="BE1125" i="31" s="1"/>
  <c r="D1124" i="31"/>
  <c r="D1098" i="31"/>
  <c r="BE1098" i="31" s="1"/>
  <c r="D1097" i="31"/>
  <c r="D1071" i="31"/>
  <c r="BE1071" i="31" s="1"/>
  <c r="D1070" i="31"/>
  <c r="D1044" i="31"/>
  <c r="BE1044" i="31" s="1"/>
  <c r="D1043" i="31"/>
  <c r="D1017" i="31"/>
  <c r="BE1017" i="31" s="1"/>
  <c r="D1016" i="31"/>
  <c r="BE1016" i="31" s="1"/>
  <c r="D990" i="31"/>
  <c r="BE990" i="31" s="1"/>
  <c r="D989" i="31"/>
  <c r="BE989" i="31" s="1"/>
  <c r="D936" i="31"/>
  <c r="BE936" i="31" s="1"/>
  <c r="D935" i="31"/>
  <c r="BE935" i="31" s="1"/>
  <c r="D907" i="31"/>
  <c r="BE907" i="31" s="1"/>
  <c r="D906" i="31"/>
  <c r="D880" i="31"/>
  <c r="BE880" i="31" s="1"/>
  <c r="D879" i="31"/>
  <c r="BE879" i="31" s="1"/>
  <c r="D853" i="31"/>
  <c r="BE853" i="31" s="1"/>
  <c r="D852" i="31"/>
  <c r="D826" i="31"/>
  <c r="BE826" i="31" s="1"/>
  <c r="D825" i="31"/>
  <c r="BE825" i="31" s="1"/>
  <c r="D799" i="31"/>
  <c r="BE799" i="31" s="1"/>
  <c r="D798" i="31"/>
  <c r="D769" i="31"/>
  <c r="BE769" i="31" s="1"/>
  <c r="D768" i="31"/>
  <c r="BE768" i="31" s="1"/>
  <c r="D742" i="31"/>
  <c r="BE742" i="31" s="1"/>
  <c r="D741" i="31"/>
  <c r="BE741" i="31" s="1"/>
  <c r="D715" i="31"/>
  <c r="BE715" i="31" s="1"/>
  <c r="D714" i="31"/>
  <c r="BE714" i="31" s="1"/>
  <c r="D686" i="31"/>
  <c r="BE686" i="31" s="1"/>
  <c r="D685" i="31"/>
  <c r="BE685" i="31" s="1"/>
  <c r="D659" i="31"/>
  <c r="BE659" i="31" s="1"/>
  <c r="D658" i="31"/>
  <c r="BE658" i="31" s="1"/>
  <c r="D632" i="31"/>
  <c r="BE632" i="31" s="1"/>
  <c r="D631" i="31"/>
  <c r="BE631" i="31" s="1"/>
  <c r="D605" i="31"/>
  <c r="BE605" i="31" s="1"/>
  <c r="D604" i="31"/>
  <c r="BE604" i="31" s="1"/>
  <c r="D578" i="31"/>
  <c r="BE578" i="31" s="1"/>
  <c r="D577" i="31"/>
  <c r="D549" i="31"/>
  <c r="BE549" i="31" s="1"/>
  <c r="D548" i="31"/>
  <c r="BE548" i="31" s="1"/>
  <c r="D522" i="31"/>
  <c r="BE522" i="31" s="1"/>
  <c r="D521" i="31"/>
  <c r="BE521" i="31" s="1"/>
  <c r="D495" i="31"/>
  <c r="BE495" i="31" s="1"/>
  <c r="D494" i="31"/>
  <c r="BE494" i="31" s="1"/>
  <c r="D414" i="31"/>
  <c r="BE414" i="31" s="1"/>
  <c r="D413" i="31"/>
  <c r="BE413" i="31" s="1"/>
  <c r="D387" i="31"/>
  <c r="BE387" i="31" s="1"/>
  <c r="D386" i="31"/>
  <c r="BE386" i="31" s="1"/>
  <c r="D360" i="31"/>
  <c r="BE360" i="31" s="1"/>
  <c r="D359" i="31"/>
  <c r="BE359" i="31" s="1"/>
  <c r="D306" i="31"/>
  <c r="BE306" i="31" s="1"/>
  <c r="D305" i="31"/>
  <c r="BE305" i="31" s="1"/>
  <c r="D277" i="31"/>
  <c r="BE277" i="31" s="1"/>
  <c r="D276" i="31"/>
  <c r="D250" i="31"/>
  <c r="BE250" i="31" s="1"/>
  <c r="D223" i="31"/>
  <c r="BE223" i="31" s="1"/>
  <c r="D222" i="31"/>
  <c r="D196" i="31"/>
  <c r="BE196" i="31" s="1"/>
  <c r="D195" i="31"/>
  <c r="D167" i="31"/>
  <c r="BE167" i="31" s="1"/>
  <c r="D166" i="31"/>
  <c r="BE166" i="31" s="1"/>
  <c r="D140" i="31"/>
  <c r="BE140" i="31" s="1"/>
  <c r="D139" i="31"/>
  <c r="D111" i="31"/>
  <c r="BE111" i="31" s="1"/>
  <c r="D110" i="31"/>
  <c r="BE110" i="31" s="1"/>
  <c r="D84" i="31"/>
  <c r="BE84" i="31" s="1"/>
  <c r="D83" i="31"/>
  <c r="BE83" i="31" s="1"/>
  <c r="D54" i="31"/>
  <c r="BE54" i="31" s="1"/>
  <c r="D53" i="31"/>
  <c r="BE53" i="31" s="1"/>
  <c r="E25" i="31"/>
  <c r="D25" i="31"/>
  <c r="E24" i="31"/>
  <c r="D24" i="31"/>
  <c r="AZ571" i="31"/>
  <c r="AY571" i="31"/>
  <c r="AX571" i="31"/>
  <c r="AW571" i="31"/>
  <c r="AV571" i="31"/>
  <c r="AU571" i="31"/>
  <c r="AT571" i="31"/>
  <c r="AS571" i="31"/>
  <c r="AR571" i="31"/>
  <c r="AP571" i="31"/>
  <c r="AO571" i="31"/>
  <c r="AN571" i="31"/>
  <c r="AM571" i="31"/>
  <c r="AL571" i="31"/>
  <c r="AK571" i="31"/>
  <c r="AJ571" i="31"/>
  <c r="AI571" i="31"/>
  <c r="AH571" i="31"/>
  <c r="AG571" i="31"/>
  <c r="AF571" i="31"/>
  <c r="AE571" i="31"/>
  <c r="AC571" i="31"/>
  <c r="AB571" i="31"/>
  <c r="AA571" i="31"/>
  <c r="Z571" i="31"/>
  <c r="BI569" i="31"/>
  <c r="AG577" i="31" l="1"/>
  <c r="AG582" i="31"/>
  <c r="AC577" i="31"/>
  <c r="AC582" i="31"/>
  <c r="AH577" i="31"/>
  <c r="AH582" i="31"/>
  <c r="AL577" i="31"/>
  <c r="AL582" i="31"/>
  <c r="AP577" i="31"/>
  <c r="AP582" i="31"/>
  <c r="AU577" i="31"/>
  <c r="AU582" i="31"/>
  <c r="AY577" i="31"/>
  <c r="AY582" i="31"/>
  <c r="AK577" i="31"/>
  <c r="AK582" i="31"/>
  <c r="AT577" i="31"/>
  <c r="AT582" i="31"/>
  <c r="Z577" i="31"/>
  <c r="Z582" i="31"/>
  <c r="AE577" i="31"/>
  <c r="AE582" i="31"/>
  <c r="AI577" i="31"/>
  <c r="AI582" i="31"/>
  <c r="AM577" i="31"/>
  <c r="AM582" i="31"/>
  <c r="AR577" i="31"/>
  <c r="AR582" i="31"/>
  <c r="AV577" i="31"/>
  <c r="AV582" i="31"/>
  <c r="AZ577" i="31"/>
  <c r="AZ582" i="31"/>
  <c r="AO577" i="31"/>
  <c r="AO582" i="31"/>
  <c r="AX577" i="31"/>
  <c r="AX582" i="31"/>
  <c r="AA577" i="31"/>
  <c r="AA582" i="31"/>
  <c r="AF577" i="31"/>
  <c r="AF582" i="31"/>
  <c r="AJ577" i="31"/>
  <c r="AJ582" i="31"/>
  <c r="AN577" i="31"/>
  <c r="AN582" i="31"/>
  <c r="AS577" i="31"/>
  <c r="AS582" i="31"/>
  <c r="AW577" i="31"/>
  <c r="AW582" i="31"/>
  <c r="AB577" i="31"/>
  <c r="AB582" i="31"/>
  <c r="BD1964" i="31"/>
  <c r="AQ1964" i="31"/>
  <c r="AD1964" i="31"/>
  <c r="Q1964" i="31"/>
  <c r="BD1963" i="31"/>
  <c r="AQ1963" i="31"/>
  <c r="AD1963" i="31"/>
  <c r="Q1963" i="31"/>
  <c r="BD1937" i="31"/>
  <c r="AQ1937" i="31"/>
  <c r="AD1937" i="31"/>
  <c r="Q1937" i="31"/>
  <c r="BD1936" i="31"/>
  <c r="AQ1936" i="31"/>
  <c r="AD1936" i="31"/>
  <c r="Q1936" i="31"/>
  <c r="BD1910" i="31"/>
  <c r="AQ1910" i="31"/>
  <c r="AD1910" i="31"/>
  <c r="Q1910" i="31"/>
  <c r="BD1909" i="31"/>
  <c r="AQ1909" i="31"/>
  <c r="AD1909" i="31"/>
  <c r="Q1909" i="31"/>
  <c r="BD1881" i="31"/>
  <c r="AQ1881" i="31"/>
  <c r="AD1881" i="31"/>
  <c r="Q1881" i="31"/>
  <c r="BD1880" i="31"/>
  <c r="AQ1880" i="31"/>
  <c r="AD1880" i="31"/>
  <c r="Q1880" i="31"/>
  <c r="BD1854" i="31"/>
  <c r="AQ1854" i="31"/>
  <c r="AD1854" i="31"/>
  <c r="Q1854" i="31"/>
  <c r="BD1853" i="31"/>
  <c r="AQ1853" i="31"/>
  <c r="AD1853" i="31"/>
  <c r="Q1853" i="31"/>
  <c r="BD1827" i="31"/>
  <c r="AQ1827" i="31"/>
  <c r="AD1827" i="31"/>
  <c r="Q1827" i="31"/>
  <c r="BD1826" i="31"/>
  <c r="AQ1826" i="31"/>
  <c r="AD1826" i="31"/>
  <c r="Q1826" i="31"/>
  <c r="BD1800" i="31"/>
  <c r="AQ1800" i="31"/>
  <c r="AD1800" i="31"/>
  <c r="Q1800" i="31"/>
  <c r="BD1799" i="31"/>
  <c r="AQ1799" i="31"/>
  <c r="AD1799" i="31"/>
  <c r="Q1799" i="31"/>
  <c r="BD1773" i="31"/>
  <c r="AQ1773" i="31"/>
  <c r="AD1773" i="31"/>
  <c r="Q1773" i="31"/>
  <c r="BD1772" i="31"/>
  <c r="AQ1772" i="31"/>
  <c r="AD1772" i="31"/>
  <c r="Q1772" i="31"/>
  <c r="BD1745" i="31"/>
  <c r="AQ1745" i="31"/>
  <c r="AD1745" i="31"/>
  <c r="Q1745" i="31"/>
  <c r="BD1744" i="31"/>
  <c r="AQ1744" i="31"/>
  <c r="AD1744" i="31"/>
  <c r="Q1744" i="31"/>
  <c r="BD1718" i="31"/>
  <c r="AQ1718" i="31"/>
  <c r="AD1718" i="31"/>
  <c r="Q1718" i="31"/>
  <c r="BD1717" i="31"/>
  <c r="AQ1717" i="31"/>
  <c r="AD1717" i="31"/>
  <c r="Q1717" i="31"/>
  <c r="BD1691" i="31"/>
  <c r="AQ1691" i="31"/>
  <c r="AD1691" i="31"/>
  <c r="Q1691" i="31"/>
  <c r="BD1690" i="31"/>
  <c r="AQ1690" i="31"/>
  <c r="AD1690" i="31"/>
  <c r="Q1690" i="31"/>
  <c r="BD1664" i="31"/>
  <c r="AQ1664" i="31"/>
  <c r="AD1664" i="31"/>
  <c r="Q1664" i="31"/>
  <c r="BD1663" i="31"/>
  <c r="AQ1663" i="31"/>
  <c r="AD1663" i="31"/>
  <c r="Q1663" i="31"/>
  <c r="BD1637" i="31"/>
  <c r="AQ1637" i="31"/>
  <c r="AD1637" i="31"/>
  <c r="Q1637" i="31"/>
  <c r="BD1636" i="31"/>
  <c r="AQ1636" i="31"/>
  <c r="AD1636" i="31"/>
  <c r="Q1636" i="31"/>
  <c r="BD1610" i="31"/>
  <c r="AQ1610" i="31"/>
  <c r="AD1610" i="31"/>
  <c r="Q1610" i="31"/>
  <c r="BD1609" i="31"/>
  <c r="AQ1609" i="31"/>
  <c r="AD1609" i="31"/>
  <c r="Q1609" i="31"/>
  <c r="BD1582" i="31"/>
  <c r="AQ1582" i="31"/>
  <c r="AD1582" i="31"/>
  <c r="Q1582" i="31"/>
  <c r="BD1581" i="31"/>
  <c r="AQ1581" i="31"/>
  <c r="AD1581" i="31"/>
  <c r="Q1581" i="31"/>
  <c r="BD1555" i="31"/>
  <c r="AQ1555" i="31"/>
  <c r="AD1555" i="31"/>
  <c r="Q1555" i="31"/>
  <c r="BD1554" i="31"/>
  <c r="AQ1554" i="31"/>
  <c r="AD1554" i="31"/>
  <c r="Q1554" i="31"/>
  <c r="BD1528" i="31"/>
  <c r="AQ1528" i="31"/>
  <c r="AD1528" i="31"/>
  <c r="Q1528" i="31"/>
  <c r="BD1527" i="31"/>
  <c r="AQ1527" i="31"/>
  <c r="AD1527" i="31"/>
  <c r="Q1527" i="31"/>
  <c r="BD1501" i="31"/>
  <c r="AQ1501" i="31"/>
  <c r="AD1501" i="31"/>
  <c r="Q1501" i="31"/>
  <c r="BD1500" i="31"/>
  <c r="AQ1500" i="31"/>
  <c r="AD1500" i="31"/>
  <c r="Q1500" i="31"/>
  <c r="BD1474" i="31"/>
  <c r="AQ1474" i="31"/>
  <c r="AD1474" i="31"/>
  <c r="Q1474" i="31"/>
  <c r="BD1473" i="31"/>
  <c r="AQ1473" i="31"/>
  <c r="AD1473" i="31"/>
  <c r="Q1473" i="31"/>
  <c r="BD1447" i="31"/>
  <c r="AQ1447" i="31"/>
  <c r="AD1447" i="31"/>
  <c r="Q1447" i="31"/>
  <c r="BD1446" i="31"/>
  <c r="AQ1446" i="31"/>
  <c r="AD1446" i="31"/>
  <c r="Q1446" i="31"/>
  <c r="BD1366" i="31"/>
  <c r="AQ1366" i="31"/>
  <c r="AD1366" i="31"/>
  <c r="Q1366" i="31"/>
  <c r="BD1365" i="31"/>
  <c r="AQ1365" i="31"/>
  <c r="AD1365" i="31"/>
  <c r="Q1365" i="31"/>
  <c r="BD1339" i="31"/>
  <c r="AQ1339" i="31"/>
  <c r="AD1339" i="31"/>
  <c r="Q1339" i="31"/>
  <c r="BD1338" i="31"/>
  <c r="AQ1338" i="31"/>
  <c r="AD1338" i="31"/>
  <c r="Q1338" i="31"/>
  <c r="BD1312" i="31"/>
  <c r="AQ1312" i="31"/>
  <c r="AD1312" i="31"/>
  <c r="Q1312" i="31"/>
  <c r="BD1311" i="31"/>
  <c r="AQ1311" i="31"/>
  <c r="AD1311" i="31"/>
  <c r="Q1311" i="31"/>
  <c r="BD1285" i="31"/>
  <c r="AQ1285" i="31"/>
  <c r="AD1285" i="31"/>
  <c r="Q1285" i="31"/>
  <c r="BD1284" i="31"/>
  <c r="AQ1284" i="31"/>
  <c r="AD1284" i="31"/>
  <c r="Q1284" i="31"/>
  <c r="BD1258" i="31"/>
  <c r="AQ1258" i="31"/>
  <c r="AD1258" i="31"/>
  <c r="Q1258" i="31"/>
  <c r="BD1257" i="31"/>
  <c r="AQ1257" i="31"/>
  <c r="AD1257" i="31"/>
  <c r="Q1257" i="31"/>
  <c r="BD1231" i="31"/>
  <c r="AQ1231" i="31"/>
  <c r="AD1231" i="31"/>
  <c r="Q1231" i="31"/>
  <c r="BD1230" i="31"/>
  <c r="AQ1230" i="31"/>
  <c r="AD1230" i="31"/>
  <c r="Q1230" i="31"/>
  <c r="BD1204" i="31"/>
  <c r="AQ1204" i="31"/>
  <c r="AD1204" i="31"/>
  <c r="Q1204" i="31"/>
  <c r="BD1203" i="31"/>
  <c r="AQ1203" i="31"/>
  <c r="AD1203" i="31"/>
  <c r="Q1203" i="31"/>
  <c r="BD1177" i="31"/>
  <c r="AQ1177" i="31"/>
  <c r="AD1177" i="31"/>
  <c r="Q1177" i="31"/>
  <c r="BD1176" i="31"/>
  <c r="AQ1176" i="31"/>
  <c r="AD1176" i="31"/>
  <c r="Q1176" i="31"/>
  <c r="BD1150" i="31"/>
  <c r="AQ1150" i="31"/>
  <c r="AD1150" i="31"/>
  <c r="Q1150" i="31"/>
  <c r="BD1149" i="31"/>
  <c r="AQ1149" i="31"/>
  <c r="AD1149" i="31"/>
  <c r="Q1149" i="31"/>
  <c r="BD1123" i="31"/>
  <c r="AQ1123" i="31"/>
  <c r="AD1123" i="31"/>
  <c r="Q1123" i="31"/>
  <c r="BD1122" i="31"/>
  <c r="AQ1122" i="31"/>
  <c r="AD1122" i="31"/>
  <c r="Q1122" i="31"/>
  <c r="BD1096" i="31"/>
  <c r="AQ1096" i="31"/>
  <c r="AD1096" i="31"/>
  <c r="Q1096" i="31"/>
  <c r="BD1095" i="31"/>
  <c r="AQ1095" i="31"/>
  <c r="AD1095" i="31"/>
  <c r="Q1095" i="31"/>
  <c r="BD1069" i="31"/>
  <c r="AQ1069" i="31"/>
  <c r="AD1069" i="31"/>
  <c r="Q1069" i="31"/>
  <c r="BD1068" i="31"/>
  <c r="AQ1068" i="31"/>
  <c r="AD1068" i="31"/>
  <c r="Q1068" i="31"/>
  <c r="BD1042" i="31"/>
  <c r="AQ1042" i="31"/>
  <c r="AD1042" i="31"/>
  <c r="Q1042" i="31"/>
  <c r="BD1041" i="31"/>
  <c r="AQ1041" i="31"/>
  <c r="AD1041" i="31"/>
  <c r="Q1041" i="31"/>
  <c r="BD1015" i="31"/>
  <c r="AQ1015" i="31"/>
  <c r="AD1015" i="31"/>
  <c r="Q1015" i="31"/>
  <c r="BD1014" i="31"/>
  <c r="AQ1014" i="31"/>
  <c r="AD1014" i="31"/>
  <c r="Q1014" i="31"/>
  <c r="BD988" i="31"/>
  <c r="AQ988" i="31"/>
  <c r="AD988" i="31"/>
  <c r="Q988" i="31"/>
  <c r="BD987" i="31"/>
  <c r="AQ987" i="31"/>
  <c r="AD987" i="31"/>
  <c r="Q987" i="31"/>
  <c r="BD934" i="31"/>
  <c r="AQ934" i="31"/>
  <c r="AD934" i="31"/>
  <c r="Q934" i="31"/>
  <c r="BD933" i="31"/>
  <c r="AQ933" i="31"/>
  <c r="AD933" i="31"/>
  <c r="Q933" i="31"/>
  <c r="BD905" i="31"/>
  <c r="AQ905" i="31"/>
  <c r="AD905" i="31"/>
  <c r="Q905" i="31"/>
  <c r="BD904" i="31"/>
  <c r="AQ904" i="31"/>
  <c r="AD904" i="31"/>
  <c r="Q904" i="31"/>
  <c r="BD878" i="31"/>
  <c r="AQ878" i="31"/>
  <c r="AD878" i="31"/>
  <c r="Q878" i="31"/>
  <c r="BD877" i="31"/>
  <c r="AQ877" i="31"/>
  <c r="AD877" i="31"/>
  <c r="Q877" i="31"/>
  <c r="BD851" i="31"/>
  <c r="AQ851" i="31"/>
  <c r="AD851" i="31"/>
  <c r="Q851" i="31"/>
  <c r="BD850" i="31"/>
  <c r="AQ850" i="31"/>
  <c r="AD850" i="31"/>
  <c r="Q850" i="31"/>
  <c r="BD824" i="31"/>
  <c r="AQ824" i="31"/>
  <c r="AD824" i="31"/>
  <c r="Q824" i="31"/>
  <c r="BD823" i="31"/>
  <c r="AQ823" i="31"/>
  <c r="AD823" i="31"/>
  <c r="Q823" i="31"/>
  <c r="BD797" i="31"/>
  <c r="AQ797" i="31"/>
  <c r="AD797" i="31"/>
  <c r="Q797" i="31"/>
  <c r="BD796" i="31"/>
  <c r="AQ796" i="31"/>
  <c r="AD796" i="31"/>
  <c r="Q796" i="31"/>
  <c r="BD767" i="31"/>
  <c r="AQ767" i="31"/>
  <c r="AD767" i="31"/>
  <c r="Q767" i="31"/>
  <c r="BD766" i="31"/>
  <c r="AQ766" i="31"/>
  <c r="AD766" i="31"/>
  <c r="Q766" i="31"/>
  <c r="BD740" i="31"/>
  <c r="AQ740" i="31"/>
  <c r="AD740" i="31"/>
  <c r="Q740" i="31"/>
  <c r="BD739" i="31"/>
  <c r="AQ739" i="31"/>
  <c r="AD739" i="31"/>
  <c r="Q739" i="31"/>
  <c r="BD713" i="31"/>
  <c r="AQ713" i="31"/>
  <c r="AD713" i="31"/>
  <c r="Q713" i="31"/>
  <c r="BD712" i="31"/>
  <c r="AQ712" i="31"/>
  <c r="AD712" i="31"/>
  <c r="Q712" i="31"/>
  <c r="BD684" i="31"/>
  <c r="AQ684" i="31"/>
  <c r="AD684" i="31"/>
  <c r="Q684" i="31"/>
  <c r="BD683" i="31"/>
  <c r="AQ683" i="31"/>
  <c r="AD683" i="31"/>
  <c r="Q683" i="31"/>
  <c r="BD657" i="31"/>
  <c r="AQ657" i="31"/>
  <c r="AD657" i="31"/>
  <c r="Q657" i="31"/>
  <c r="BD656" i="31"/>
  <c r="AQ656" i="31"/>
  <c r="AD656" i="31"/>
  <c r="Q656" i="31"/>
  <c r="BD630" i="31"/>
  <c r="AQ630" i="31"/>
  <c r="AD630" i="31"/>
  <c r="Q630" i="31"/>
  <c r="BD629" i="31"/>
  <c r="AQ629" i="31"/>
  <c r="AD629" i="31"/>
  <c r="Q629" i="31"/>
  <c r="BD603" i="31"/>
  <c r="AQ603" i="31"/>
  <c r="AD603" i="31"/>
  <c r="Q603" i="31"/>
  <c r="BD602" i="31"/>
  <c r="AQ602" i="31"/>
  <c r="AD602" i="31"/>
  <c r="Q602" i="31"/>
  <c r="BD576" i="31"/>
  <c r="AQ576" i="31"/>
  <c r="AD576" i="31"/>
  <c r="Q576" i="31"/>
  <c r="BD575" i="31"/>
  <c r="AQ575" i="31"/>
  <c r="AD575" i="31"/>
  <c r="Q575" i="31"/>
  <c r="BD547" i="31"/>
  <c r="AQ547" i="31"/>
  <c r="AD547" i="31"/>
  <c r="Q547" i="31"/>
  <c r="BD546" i="31"/>
  <c r="AQ546" i="31"/>
  <c r="AD546" i="31"/>
  <c r="Q546" i="31"/>
  <c r="BD520" i="31"/>
  <c r="AQ520" i="31"/>
  <c r="AD520" i="31"/>
  <c r="Q520" i="31"/>
  <c r="BD519" i="31"/>
  <c r="AQ519" i="31"/>
  <c r="AD519" i="31"/>
  <c r="Q519" i="31"/>
  <c r="BD493" i="31"/>
  <c r="AQ493" i="31"/>
  <c r="AD493" i="31"/>
  <c r="Q493" i="31"/>
  <c r="BD492" i="31"/>
  <c r="AQ492" i="31"/>
  <c r="AD492" i="31"/>
  <c r="Q492" i="31"/>
  <c r="BD466" i="31"/>
  <c r="AQ466" i="31"/>
  <c r="AD466" i="31"/>
  <c r="Q466" i="31"/>
  <c r="BD465" i="31"/>
  <c r="AQ465" i="31"/>
  <c r="AD465" i="31"/>
  <c r="Q465" i="31"/>
  <c r="BD412" i="31"/>
  <c r="AQ412" i="31"/>
  <c r="AD412" i="31"/>
  <c r="Q412" i="31"/>
  <c r="BD411" i="31"/>
  <c r="AQ411" i="31"/>
  <c r="AD411" i="31"/>
  <c r="Q411" i="31"/>
  <c r="BD385" i="31"/>
  <c r="AQ385" i="31"/>
  <c r="AD385" i="31"/>
  <c r="Q385" i="31"/>
  <c r="BD384" i="31"/>
  <c r="AQ384" i="31"/>
  <c r="AD384" i="31"/>
  <c r="Q384" i="31"/>
  <c r="BD358" i="31"/>
  <c r="AQ358" i="31"/>
  <c r="AD358" i="31"/>
  <c r="Q358" i="31"/>
  <c r="BD357" i="31"/>
  <c r="AQ357" i="31"/>
  <c r="AD357" i="31"/>
  <c r="Q357" i="31"/>
  <c r="BD304" i="31"/>
  <c r="AQ304" i="31"/>
  <c r="AD304" i="31"/>
  <c r="Q304" i="31"/>
  <c r="BD303" i="31"/>
  <c r="AQ303" i="31"/>
  <c r="AD303" i="31"/>
  <c r="Q303" i="31"/>
  <c r="BD275" i="31"/>
  <c r="AQ275" i="31"/>
  <c r="AD275" i="31"/>
  <c r="Q275" i="31"/>
  <c r="BD274" i="31"/>
  <c r="AQ274" i="31"/>
  <c r="AD274" i="31"/>
  <c r="Q274" i="31"/>
  <c r="BD248" i="31"/>
  <c r="AQ248" i="31"/>
  <c r="AD248" i="31"/>
  <c r="Q248" i="31"/>
  <c r="BD247" i="31"/>
  <c r="AQ247" i="31"/>
  <c r="AD247" i="31"/>
  <c r="Q247" i="31"/>
  <c r="BD221" i="31"/>
  <c r="AQ221" i="31"/>
  <c r="AD221" i="31"/>
  <c r="Q221" i="31"/>
  <c r="BD220" i="31"/>
  <c r="AQ220" i="31"/>
  <c r="AD220" i="31"/>
  <c r="Q220" i="31"/>
  <c r="BD194" i="31"/>
  <c r="AQ194" i="31"/>
  <c r="AD194" i="31"/>
  <c r="Q194" i="31"/>
  <c r="BD193" i="31"/>
  <c r="AQ193" i="31"/>
  <c r="AD193" i="31"/>
  <c r="Q193" i="31"/>
  <c r="BD165" i="31"/>
  <c r="AQ165" i="31"/>
  <c r="AD165" i="31"/>
  <c r="Q165" i="31"/>
  <c r="BD164" i="31"/>
  <c r="AQ164" i="31"/>
  <c r="AD164" i="31"/>
  <c r="Q164" i="31"/>
  <c r="BD138" i="31"/>
  <c r="AQ138" i="31"/>
  <c r="AD138" i="31"/>
  <c r="Q138" i="31"/>
  <c r="BD137" i="31"/>
  <c r="AQ137" i="31"/>
  <c r="AD137" i="31"/>
  <c r="Q137" i="31"/>
  <c r="BD109" i="31"/>
  <c r="AQ109" i="31"/>
  <c r="AD109" i="31"/>
  <c r="Q109" i="31"/>
  <c r="BD108" i="31"/>
  <c r="AQ108" i="31"/>
  <c r="AD108" i="31"/>
  <c r="Q108" i="31"/>
  <c r="BD82" i="31"/>
  <c r="AQ82" i="31"/>
  <c r="AD82" i="31"/>
  <c r="Q82" i="31"/>
  <c r="BD81" i="31"/>
  <c r="AQ81" i="31"/>
  <c r="AD81" i="31"/>
  <c r="Q81" i="31"/>
  <c r="BD1950" i="31"/>
  <c r="AQ1950" i="31"/>
  <c r="AD1950" i="31"/>
  <c r="Q1950" i="31"/>
  <c r="BD1949" i="31"/>
  <c r="AQ1949" i="31"/>
  <c r="AD1949" i="31"/>
  <c r="Q1949" i="31"/>
  <c r="BD1923" i="31"/>
  <c r="AQ1923" i="31"/>
  <c r="AD1923" i="31"/>
  <c r="Q1923" i="31"/>
  <c r="BD1922" i="31"/>
  <c r="AQ1922" i="31"/>
  <c r="AD1922" i="31"/>
  <c r="Q1922" i="31"/>
  <c r="BD1896" i="31"/>
  <c r="AQ1896" i="31"/>
  <c r="AD1896" i="31"/>
  <c r="Q1896" i="31"/>
  <c r="BD1895" i="31"/>
  <c r="AQ1895" i="31"/>
  <c r="AD1895" i="31"/>
  <c r="Q1895" i="31"/>
  <c r="BD1867" i="31"/>
  <c r="AQ1867" i="31"/>
  <c r="AD1867" i="31"/>
  <c r="Q1867" i="31"/>
  <c r="BD1866" i="31"/>
  <c r="AQ1866" i="31"/>
  <c r="AD1866" i="31"/>
  <c r="Q1866" i="31"/>
  <c r="BD1840" i="31"/>
  <c r="AQ1840" i="31"/>
  <c r="AD1840" i="31"/>
  <c r="Q1840" i="31"/>
  <c r="BD1839" i="31"/>
  <c r="AQ1839" i="31"/>
  <c r="AD1839" i="31"/>
  <c r="Q1839" i="31"/>
  <c r="BD1813" i="31"/>
  <c r="AQ1813" i="31"/>
  <c r="AD1813" i="31"/>
  <c r="Q1813" i="31"/>
  <c r="BD1812" i="31"/>
  <c r="AQ1812" i="31"/>
  <c r="AD1812" i="31"/>
  <c r="Q1812" i="31"/>
  <c r="BD1786" i="31"/>
  <c r="AQ1786" i="31"/>
  <c r="AD1786" i="31"/>
  <c r="Q1786" i="31"/>
  <c r="BD1785" i="31"/>
  <c r="AQ1785" i="31"/>
  <c r="AD1785" i="31"/>
  <c r="Q1785" i="31"/>
  <c r="BD1759" i="31"/>
  <c r="AQ1759" i="31"/>
  <c r="AD1759" i="31"/>
  <c r="Q1759" i="31"/>
  <c r="BD1758" i="31"/>
  <c r="AQ1758" i="31"/>
  <c r="AD1758" i="31"/>
  <c r="Q1758" i="31"/>
  <c r="BD1731" i="31"/>
  <c r="AQ1731" i="31"/>
  <c r="AD1731" i="31"/>
  <c r="Q1731" i="31"/>
  <c r="BD1730" i="31"/>
  <c r="AQ1730" i="31"/>
  <c r="AD1730" i="31"/>
  <c r="Q1730" i="31"/>
  <c r="BD1704" i="31"/>
  <c r="AQ1704" i="31"/>
  <c r="AD1704" i="31"/>
  <c r="Q1704" i="31"/>
  <c r="BD1703" i="31"/>
  <c r="AQ1703" i="31"/>
  <c r="AD1703" i="31"/>
  <c r="Q1703" i="31"/>
  <c r="BD1677" i="31"/>
  <c r="AQ1677" i="31"/>
  <c r="AD1677" i="31"/>
  <c r="Q1677" i="31"/>
  <c r="BD1676" i="31"/>
  <c r="AQ1676" i="31"/>
  <c r="AD1676" i="31"/>
  <c r="Q1676" i="31"/>
  <c r="BD1650" i="31"/>
  <c r="AQ1650" i="31"/>
  <c r="AD1650" i="31"/>
  <c r="Q1650" i="31"/>
  <c r="BD1649" i="31"/>
  <c r="AQ1649" i="31"/>
  <c r="AD1649" i="31"/>
  <c r="Q1649" i="31"/>
  <c r="BD1623" i="31"/>
  <c r="AQ1623" i="31"/>
  <c r="AD1623" i="31"/>
  <c r="Q1623" i="31"/>
  <c r="BD1622" i="31"/>
  <c r="AQ1622" i="31"/>
  <c r="AD1622" i="31"/>
  <c r="Q1622" i="31"/>
  <c r="BD1596" i="31"/>
  <c r="AQ1596" i="31"/>
  <c r="AD1596" i="31"/>
  <c r="Q1596" i="31"/>
  <c r="BD1595" i="31"/>
  <c r="AQ1595" i="31"/>
  <c r="AD1595" i="31"/>
  <c r="Q1595" i="31"/>
  <c r="BD1568" i="31"/>
  <c r="AQ1568" i="31"/>
  <c r="AD1568" i="31"/>
  <c r="Q1568" i="31"/>
  <c r="BD1567" i="31"/>
  <c r="AQ1567" i="31"/>
  <c r="AD1567" i="31"/>
  <c r="Q1567" i="31"/>
  <c r="BD1541" i="31"/>
  <c r="AQ1541" i="31"/>
  <c r="AD1541" i="31"/>
  <c r="Q1541" i="31"/>
  <c r="BD1540" i="31"/>
  <c r="AQ1540" i="31"/>
  <c r="AD1540" i="31"/>
  <c r="Q1540" i="31"/>
  <c r="BD1514" i="31"/>
  <c r="AQ1514" i="31"/>
  <c r="AD1514" i="31"/>
  <c r="Q1514" i="31"/>
  <c r="BD1513" i="31"/>
  <c r="AQ1513" i="31"/>
  <c r="AD1513" i="31"/>
  <c r="Q1513" i="31"/>
  <c r="BD1487" i="31"/>
  <c r="AQ1487" i="31"/>
  <c r="AD1487" i="31"/>
  <c r="Q1487" i="31"/>
  <c r="BD1486" i="31"/>
  <c r="AQ1486" i="31"/>
  <c r="AD1486" i="31"/>
  <c r="Q1486" i="31"/>
  <c r="BD1460" i="31"/>
  <c r="AQ1460" i="31"/>
  <c r="AD1460" i="31"/>
  <c r="Q1460" i="31"/>
  <c r="BD1459" i="31"/>
  <c r="AQ1459" i="31"/>
  <c r="AD1459" i="31"/>
  <c r="Q1459" i="31"/>
  <c r="BD1433" i="31"/>
  <c r="AQ1433" i="31"/>
  <c r="AD1433" i="31"/>
  <c r="Q1433" i="31"/>
  <c r="BD1432" i="31"/>
  <c r="AQ1432" i="31"/>
  <c r="AD1432" i="31"/>
  <c r="Q1432" i="31"/>
  <c r="BD1352" i="31"/>
  <c r="AQ1352" i="31"/>
  <c r="AD1352" i="31"/>
  <c r="Q1352" i="31"/>
  <c r="BD1351" i="31"/>
  <c r="AQ1351" i="31"/>
  <c r="AD1351" i="31"/>
  <c r="Q1351" i="31"/>
  <c r="BD1325" i="31"/>
  <c r="AQ1325" i="31"/>
  <c r="AD1325" i="31"/>
  <c r="Q1325" i="31"/>
  <c r="BD1324" i="31"/>
  <c r="AQ1324" i="31"/>
  <c r="AD1324" i="31"/>
  <c r="Q1324" i="31"/>
  <c r="BD1298" i="31"/>
  <c r="AQ1298" i="31"/>
  <c r="AD1298" i="31"/>
  <c r="Q1298" i="31"/>
  <c r="BD1297" i="31"/>
  <c r="AQ1297" i="31"/>
  <c r="AD1297" i="31"/>
  <c r="Q1297" i="31"/>
  <c r="BD1271" i="31"/>
  <c r="AQ1271" i="31"/>
  <c r="AD1271" i="31"/>
  <c r="Q1271" i="31"/>
  <c r="BD1270" i="31"/>
  <c r="AQ1270" i="31"/>
  <c r="AD1270" i="31"/>
  <c r="Q1270" i="31"/>
  <c r="BD1244" i="31"/>
  <c r="AQ1244" i="31"/>
  <c r="AD1244" i="31"/>
  <c r="Q1244" i="31"/>
  <c r="BD1243" i="31"/>
  <c r="AQ1243" i="31"/>
  <c r="AD1243" i="31"/>
  <c r="Q1243" i="31"/>
  <c r="BD1217" i="31"/>
  <c r="AQ1217" i="31"/>
  <c r="AD1217" i="31"/>
  <c r="Q1217" i="31"/>
  <c r="BD1216" i="31"/>
  <c r="AQ1216" i="31"/>
  <c r="AD1216" i="31"/>
  <c r="Q1216" i="31"/>
  <c r="BD1190" i="31"/>
  <c r="AQ1190" i="31"/>
  <c r="AD1190" i="31"/>
  <c r="Q1190" i="31"/>
  <c r="BD1189" i="31"/>
  <c r="AQ1189" i="31"/>
  <c r="AD1189" i="31"/>
  <c r="Q1189" i="31"/>
  <c r="BD1163" i="31"/>
  <c r="AQ1163" i="31"/>
  <c r="AD1163" i="31"/>
  <c r="Q1163" i="31"/>
  <c r="BD1162" i="31"/>
  <c r="AQ1162" i="31"/>
  <c r="AD1162" i="31"/>
  <c r="Q1162" i="31"/>
  <c r="BD1136" i="31"/>
  <c r="AQ1136" i="31"/>
  <c r="AD1136" i="31"/>
  <c r="Q1136" i="31"/>
  <c r="BD1135" i="31"/>
  <c r="AQ1135" i="31"/>
  <c r="AD1135" i="31"/>
  <c r="Q1135" i="31"/>
  <c r="BD1109" i="31"/>
  <c r="AQ1109" i="31"/>
  <c r="AD1109" i="31"/>
  <c r="Q1109" i="31"/>
  <c r="BD1108" i="31"/>
  <c r="AQ1108" i="31"/>
  <c r="AD1108" i="31"/>
  <c r="Q1108" i="31"/>
  <c r="BD1082" i="31"/>
  <c r="AQ1082" i="31"/>
  <c r="AD1082" i="31"/>
  <c r="Q1082" i="31"/>
  <c r="BD1081" i="31"/>
  <c r="AQ1081" i="31"/>
  <c r="AD1081" i="31"/>
  <c r="Q1081" i="31"/>
  <c r="BD1055" i="31"/>
  <c r="AQ1055" i="31"/>
  <c r="AD1055" i="31"/>
  <c r="Q1055" i="31"/>
  <c r="BD1054" i="31"/>
  <c r="AQ1054" i="31"/>
  <c r="AD1054" i="31"/>
  <c r="Q1054" i="31"/>
  <c r="BD1028" i="31"/>
  <c r="AQ1028" i="31"/>
  <c r="AD1028" i="31"/>
  <c r="Q1028" i="31"/>
  <c r="BD1027" i="31"/>
  <c r="AQ1027" i="31"/>
  <c r="AD1027" i="31"/>
  <c r="Q1027" i="31"/>
  <c r="BD1001" i="31"/>
  <c r="AQ1001" i="31"/>
  <c r="AD1001" i="31"/>
  <c r="Q1001" i="31"/>
  <c r="BD1000" i="31"/>
  <c r="AQ1000" i="31"/>
  <c r="AD1000" i="31"/>
  <c r="Q1000" i="31"/>
  <c r="BD974" i="31"/>
  <c r="AQ974" i="31"/>
  <c r="AD974" i="31"/>
  <c r="Q974" i="31"/>
  <c r="BD973" i="31"/>
  <c r="AQ973" i="31"/>
  <c r="AD973" i="31"/>
  <c r="Q973" i="31"/>
  <c r="BD920" i="31"/>
  <c r="AQ920" i="31"/>
  <c r="AD920" i="31"/>
  <c r="Q920" i="31"/>
  <c r="BD919" i="31"/>
  <c r="AQ919" i="31"/>
  <c r="AD919" i="31"/>
  <c r="Q919" i="31"/>
  <c r="BD891" i="31"/>
  <c r="AQ891" i="31"/>
  <c r="AD891" i="31"/>
  <c r="Q891" i="31"/>
  <c r="BD890" i="31"/>
  <c r="AQ890" i="31"/>
  <c r="AD890" i="31"/>
  <c r="Q890" i="31"/>
  <c r="BD864" i="31"/>
  <c r="AQ864" i="31"/>
  <c r="AD864" i="31"/>
  <c r="Q864" i="31"/>
  <c r="BD863" i="31"/>
  <c r="AQ863" i="31"/>
  <c r="AD863" i="31"/>
  <c r="Q863" i="31"/>
  <c r="BD837" i="31"/>
  <c r="AQ837" i="31"/>
  <c r="AD837" i="31"/>
  <c r="Q837" i="31"/>
  <c r="BD836" i="31"/>
  <c r="AQ836" i="31"/>
  <c r="AD836" i="31"/>
  <c r="Q836" i="31"/>
  <c r="BD810" i="31"/>
  <c r="AQ810" i="31"/>
  <c r="AD810" i="31"/>
  <c r="Q810" i="31"/>
  <c r="BD809" i="31"/>
  <c r="AQ809" i="31"/>
  <c r="AD809" i="31"/>
  <c r="Q809" i="31"/>
  <c r="BD783" i="31"/>
  <c r="AQ783" i="31"/>
  <c r="AD783" i="31"/>
  <c r="Q783" i="31"/>
  <c r="BD782" i="31"/>
  <c r="AQ782" i="31"/>
  <c r="AD782" i="31"/>
  <c r="BD753" i="31"/>
  <c r="AQ753" i="31"/>
  <c r="AD753" i="31"/>
  <c r="Q753" i="31"/>
  <c r="BD752" i="31"/>
  <c r="AQ752" i="31"/>
  <c r="AD752" i="31"/>
  <c r="Q752" i="31"/>
  <c r="BD726" i="31"/>
  <c r="AQ726" i="31"/>
  <c r="AD726" i="31"/>
  <c r="Q726" i="31"/>
  <c r="BD725" i="31"/>
  <c r="AQ725" i="31"/>
  <c r="AD725" i="31"/>
  <c r="Q725" i="31"/>
  <c r="BD699" i="31"/>
  <c r="AQ699" i="31"/>
  <c r="AD699" i="31"/>
  <c r="Q699" i="31"/>
  <c r="BD698" i="31"/>
  <c r="AQ698" i="31"/>
  <c r="AD698" i="31"/>
  <c r="Q698" i="31"/>
  <c r="BD670" i="31"/>
  <c r="AQ670" i="31"/>
  <c r="AD670" i="31"/>
  <c r="Q670" i="31"/>
  <c r="BD669" i="31"/>
  <c r="AQ669" i="31"/>
  <c r="AD669" i="31"/>
  <c r="Q669" i="31"/>
  <c r="BD643" i="31"/>
  <c r="AQ643" i="31"/>
  <c r="AD643" i="31"/>
  <c r="Q643" i="31"/>
  <c r="BD642" i="31"/>
  <c r="AQ642" i="31"/>
  <c r="AD642" i="31"/>
  <c r="Q642" i="31"/>
  <c r="BD616" i="31"/>
  <c r="AQ616" i="31"/>
  <c r="AD616" i="31"/>
  <c r="Q616" i="31"/>
  <c r="BD615" i="31"/>
  <c r="AQ615" i="31"/>
  <c r="AD615" i="31"/>
  <c r="Q615" i="31"/>
  <c r="BD589" i="31"/>
  <c r="AQ589" i="31"/>
  <c r="AD589" i="31"/>
  <c r="Q589" i="31"/>
  <c r="BD588" i="31"/>
  <c r="AQ588" i="31"/>
  <c r="AD588" i="31"/>
  <c r="Q588" i="31"/>
  <c r="BD562" i="31"/>
  <c r="AQ562" i="31"/>
  <c r="AD562" i="31"/>
  <c r="Q562" i="31"/>
  <c r="BD561" i="31"/>
  <c r="AQ561" i="31"/>
  <c r="AD561" i="31"/>
  <c r="Q561" i="31"/>
  <c r="BD533" i="31"/>
  <c r="AQ533" i="31"/>
  <c r="AD533" i="31"/>
  <c r="Q533" i="31"/>
  <c r="BD532" i="31"/>
  <c r="AQ532" i="31"/>
  <c r="AD532" i="31"/>
  <c r="Q532" i="31"/>
  <c r="BD506" i="31"/>
  <c r="AQ506" i="31"/>
  <c r="AD506" i="31"/>
  <c r="Q506" i="31"/>
  <c r="BD505" i="31"/>
  <c r="AQ505" i="31"/>
  <c r="AD505" i="31"/>
  <c r="Q505" i="31"/>
  <c r="BD479" i="31"/>
  <c r="AQ479" i="31"/>
  <c r="AD479" i="31"/>
  <c r="Q479" i="31"/>
  <c r="BD478" i="31"/>
  <c r="AQ478" i="31"/>
  <c r="AD478" i="31"/>
  <c r="Q478" i="31"/>
  <c r="BD452" i="31"/>
  <c r="AQ452" i="31"/>
  <c r="AD452" i="31"/>
  <c r="Q452" i="31"/>
  <c r="BD451" i="31"/>
  <c r="AQ451" i="31"/>
  <c r="AD451" i="31"/>
  <c r="Q451" i="31"/>
  <c r="BD398" i="31"/>
  <c r="AQ398" i="31"/>
  <c r="AD398" i="31"/>
  <c r="Q398" i="31"/>
  <c r="BD397" i="31"/>
  <c r="AQ397" i="31"/>
  <c r="AD397" i="31"/>
  <c r="Q397" i="31"/>
  <c r="BD371" i="31"/>
  <c r="AQ371" i="31"/>
  <c r="AD371" i="31"/>
  <c r="Q371" i="31"/>
  <c r="BD370" i="31"/>
  <c r="AQ370" i="31"/>
  <c r="AD370" i="31"/>
  <c r="Q370" i="31"/>
  <c r="BD344" i="31"/>
  <c r="AQ344" i="31"/>
  <c r="AD344" i="31"/>
  <c r="Q344" i="31"/>
  <c r="BD343" i="31"/>
  <c r="AQ343" i="31"/>
  <c r="AD343" i="31"/>
  <c r="Q343" i="31"/>
  <c r="BD290" i="31"/>
  <c r="AQ290" i="31"/>
  <c r="AD290" i="31"/>
  <c r="Q290" i="31"/>
  <c r="BD289" i="31"/>
  <c r="AQ289" i="31"/>
  <c r="AD289" i="31"/>
  <c r="Q289" i="31"/>
  <c r="BD261" i="31"/>
  <c r="AQ261" i="31"/>
  <c r="AD261" i="31"/>
  <c r="Q261" i="31"/>
  <c r="BD260" i="31"/>
  <c r="AQ260" i="31"/>
  <c r="AD260" i="31"/>
  <c r="Q260" i="31"/>
  <c r="BD234" i="31"/>
  <c r="AQ234" i="31"/>
  <c r="AD234" i="31"/>
  <c r="Q234" i="31"/>
  <c r="BD233" i="31"/>
  <c r="AQ233" i="31"/>
  <c r="AD233" i="31"/>
  <c r="Q233" i="31"/>
  <c r="BD207" i="31"/>
  <c r="AQ207" i="31"/>
  <c r="AD207" i="31"/>
  <c r="Q207" i="31"/>
  <c r="BD206" i="31"/>
  <c r="AQ206" i="31"/>
  <c r="AD206" i="31"/>
  <c r="Q206" i="31"/>
  <c r="BD180" i="31"/>
  <c r="AQ180" i="31"/>
  <c r="AD180" i="31"/>
  <c r="Q180" i="31"/>
  <c r="BD179" i="31"/>
  <c r="AQ179" i="31"/>
  <c r="AD179" i="31"/>
  <c r="Q179" i="31"/>
  <c r="BD151" i="31"/>
  <c r="AQ151" i="31"/>
  <c r="AD151" i="31"/>
  <c r="Q151" i="31"/>
  <c r="BD150" i="31"/>
  <c r="AQ150" i="31"/>
  <c r="AD150" i="31"/>
  <c r="Q150" i="31"/>
  <c r="BD124" i="31"/>
  <c r="AQ124" i="31"/>
  <c r="AD124" i="31"/>
  <c r="Q124" i="31"/>
  <c r="BD123" i="31"/>
  <c r="AQ123" i="31"/>
  <c r="AD123" i="31"/>
  <c r="Q123" i="31"/>
  <c r="BD95" i="31"/>
  <c r="AQ95" i="31"/>
  <c r="AD95" i="31"/>
  <c r="Q95" i="31"/>
  <c r="BD94" i="31"/>
  <c r="AQ94" i="31"/>
  <c r="AD94" i="31"/>
  <c r="Q94" i="31"/>
  <c r="BD68" i="31"/>
  <c r="AQ68" i="31"/>
  <c r="AD68" i="31"/>
  <c r="Q68" i="31"/>
  <c r="BD67" i="31"/>
  <c r="AQ67" i="31"/>
  <c r="AD67" i="31"/>
  <c r="Q67" i="31"/>
  <c r="BD50" i="31"/>
  <c r="AQ50" i="31"/>
  <c r="AD50" i="31"/>
  <c r="Q50" i="31"/>
  <c r="BD49" i="31"/>
  <c r="AQ49" i="31"/>
  <c r="AD49" i="31"/>
  <c r="Q49" i="31"/>
  <c r="BD40" i="31"/>
  <c r="AQ40" i="31"/>
  <c r="AD40" i="31"/>
  <c r="Q40" i="31"/>
  <c r="BD39" i="31"/>
  <c r="AQ39" i="31"/>
  <c r="AD39" i="31"/>
  <c r="Q39" i="31"/>
  <c r="BD21" i="31"/>
  <c r="AQ21" i="31"/>
  <c r="AD21" i="31"/>
  <c r="Q21" i="31"/>
  <c r="BD20" i="31"/>
  <c r="AQ20" i="31"/>
  <c r="AD20" i="31"/>
  <c r="Q20" i="31"/>
  <c r="BD11" i="31"/>
  <c r="AQ11" i="31"/>
  <c r="AD11" i="31"/>
  <c r="Q11" i="31"/>
  <c r="BD10" i="31"/>
  <c r="AQ10" i="31"/>
  <c r="AD10" i="31"/>
  <c r="Q10" i="31"/>
  <c r="Q12" i="31"/>
  <c r="AD12" i="31"/>
  <c r="AQ12" i="31"/>
  <c r="BD12" i="31"/>
  <c r="Q13" i="31"/>
  <c r="AD13" i="31"/>
  <c r="AQ13" i="31"/>
  <c r="BD13" i="31"/>
  <c r="Z580" i="31" l="1"/>
  <c r="AR580" i="31"/>
  <c r="AQ577" i="31"/>
  <c r="AB580" i="31"/>
  <c r="AB584" i="31" s="1"/>
  <c r="AS580" i="31"/>
  <c r="AS584" i="31" s="1"/>
  <c r="AJ580" i="31"/>
  <c r="AJ584" i="31" s="1"/>
  <c r="AA580" i="31"/>
  <c r="AA584" i="31" s="1"/>
  <c r="AO580" i="31"/>
  <c r="AO584" i="31" s="1"/>
  <c r="AV580" i="31"/>
  <c r="AV584" i="31" s="1"/>
  <c r="AM580" i="31"/>
  <c r="AM584" i="31" s="1"/>
  <c r="AE580" i="31"/>
  <c r="AE584" i="31" s="1"/>
  <c r="AT580" i="31"/>
  <c r="AT584" i="31" s="1"/>
  <c r="AY580" i="31"/>
  <c r="AY584" i="31" s="1"/>
  <c r="AP580" i="31"/>
  <c r="AP584" i="31" s="1"/>
  <c r="AH580" i="31"/>
  <c r="AH584" i="31" s="1"/>
  <c r="AG580" i="31"/>
  <c r="AG584" i="31" s="1"/>
  <c r="AD577" i="31"/>
  <c r="AD582" i="31"/>
  <c r="AW580" i="31"/>
  <c r="AW584" i="31" s="1"/>
  <c r="AN580" i="31"/>
  <c r="AN584" i="31" s="1"/>
  <c r="AF580" i="31"/>
  <c r="AF584" i="31" s="1"/>
  <c r="AX580" i="31"/>
  <c r="AX584" i="31" s="1"/>
  <c r="AZ580" i="31"/>
  <c r="AZ584" i="31" s="1"/>
  <c r="AI580" i="31"/>
  <c r="AI584" i="31" s="1"/>
  <c r="AK580" i="31"/>
  <c r="AK584" i="31" s="1"/>
  <c r="AU580" i="31"/>
  <c r="AU584" i="31" s="1"/>
  <c r="AL580" i="31"/>
  <c r="AL584" i="31" s="1"/>
  <c r="AC580" i="31"/>
  <c r="AC584" i="31" s="1"/>
  <c r="AQ582" i="31"/>
  <c r="AR584" i="31"/>
  <c r="Z584" i="31"/>
  <c r="BE1896" i="31"/>
  <c r="BE1923" i="31"/>
  <c r="BE1949" i="31"/>
  <c r="BE1909" i="31"/>
  <c r="BE1936" i="31"/>
  <c r="BE1963" i="31"/>
  <c r="BE1718" i="31"/>
  <c r="BE1744" i="31"/>
  <c r="BE1745" i="31"/>
  <c r="BE1772" i="31"/>
  <c r="BE1773" i="31"/>
  <c r="BE1964" i="31"/>
  <c r="BE1950" i="31"/>
  <c r="BE1799" i="31"/>
  <c r="BE1800" i="31"/>
  <c r="BE1826" i="31"/>
  <c r="BE1827" i="31"/>
  <c r="BE1937" i="31"/>
  <c r="BE1853" i="31"/>
  <c r="BE1854" i="31"/>
  <c r="BE1880" i="31"/>
  <c r="BE1910" i="31"/>
  <c r="BE1881" i="31"/>
  <c r="BE1664" i="31"/>
  <c r="BE1690" i="31"/>
  <c r="BE1717" i="31"/>
  <c r="BE1691" i="31"/>
  <c r="BE1610" i="31"/>
  <c r="BE1636" i="31"/>
  <c r="BE1663" i="31"/>
  <c r="BE1637" i="31"/>
  <c r="BE1581" i="31"/>
  <c r="BE1609" i="31"/>
  <c r="BE1474" i="31"/>
  <c r="BE1500" i="31"/>
  <c r="BE1501" i="31"/>
  <c r="BE1582" i="31"/>
  <c r="BE1555" i="31"/>
  <c r="BE1554" i="31"/>
  <c r="BE1527" i="31"/>
  <c r="BE1528" i="31"/>
  <c r="BE1446" i="31"/>
  <c r="BE1473" i="31"/>
  <c r="BE1339" i="31"/>
  <c r="BE1365" i="31"/>
  <c r="BE1447" i="31"/>
  <c r="BE1366" i="31"/>
  <c r="BE1311" i="31"/>
  <c r="BE1338" i="31"/>
  <c r="BE1312" i="31"/>
  <c r="BE1284" i="31"/>
  <c r="BE1285" i="31"/>
  <c r="BE1231" i="31"/>
  <c r="BE1257" i="31"/>
  <c r="BE1258" i="31"/>
  <c r="BE1149" i="31"/>
  <c r="BE1176" i="31"/>
  <c r="BE1203" i="31"/>
  <c r="BE1230" i="31"/>
  <c r="BE1204" i="31"/>
  <c r="BE1177" i="31"/>
  <c r="BE1150" i="31"/>
  <c r="BE1122" i="31"/>
  <c r="BE1123" i="31"/>
  <c r="BE1096" i="31"/>
  <c r="BE1095" i="31"/>
  <c r="BE1068" i="31"/>
  <c r="BE1069" i="31"/>
  <c r="BE1042" i="31"/>
  <c r="BE357" i="31"/>
  <c r="BE384" i="31"/>
  <c r="BE411" i="31"/>
  <c r="BE465" i="31"/>
  <c r="BE492" i="31"/>
  <c r="BE519" i="31"/>
  <c r="BE546" i="31"/>
  <c r="BE575" i="31"/>
  <c r="BE602" i="31"/>
  <c r="BE629" i="31"/>
  <c r="BE656" i="31"/>
  <c r="BE683" i="31"/>
  <c r="BE712" i="31"/>
  <c r="BE739" i="31"/>
  <c r="BE766" i="31"/>
  <c r="BE796" i="31"/>
  <c r="BE904" i="31"/>
  <c r="BE933" i="31"/>
  <c r="BE987" i="31"/>
  <c r="BE1014" i="31"/>
  <c r="BE1041" i="31"/>
  <c r="BE1015" i="31"/>
  <c r="BE988" i="31"/>
  <c r="BE934" i="31"/>
  <c r="BE877" i="31"/>
  <c r="BE905" i="31"/>
  <c r="BE878" i="31"/>
  <c r="BE823" i="31"/>
  <c r="BE851" i="31"/>
  <c r="BE850" i="31"/>
  <c r="BE824" i="31"/>
  <c r="BE797" i="31"/>
  <c r="BE767" i="31"/>
  <c r="BE740" i="31"/>
  <c r="BE713" i="31"/>
  <c r="BE684" i="31"/>
  <c r="BE657" i="31"/>
  <c r="BE630" i="31"/>
  <c r="BE603" i="31"/>
  <c r="BE576" i="31"/>
  <c r="BE547" i="31"/>
  <c r="BE520" i="31"/>
  <c r="BE493" i="31"/>
  <c r="BE466" i="31"/>
  <c r="BE412" i="31"/>
  <c r="BE385" i="31"/>
  <c r="BE358" i="31"/>
  <c r="BE303" i="31"/>
  <c r="BE304" i="31"/>
  <c r="BE81" i="31"/>
  <c r="BE82" i="31"/>
  <c r="BE108" i="31"/>
  <c r="BE109" i="31"/>
  <c r="BE137" i="31"/>
  <c r="BE138" i="31"/>
  <c r="BE164" i="31"/>
  <c r="BE165" i="31"/>
  <c r="BE193" i="31"/>
  <c r="BE194" i="31"/>
  <c r="BE248" i="31"/>
  <c r="BE274" i="31"/>
  <c r="BE275" i="31"/>
  <c r="BE247" i="31"/>
  <c r="BE220" i="31"/>
  <c r="BE221" i="31"/>
  <c r="BE1922" i="31"/>
  <c r="BE1786" i="31"/>
  <c r="BE1812" i="31"/>
  <c r="BE1813" i="31"/>
  <c r="BE1839" i="31"/>
  <c r="BE1866" i="31"/>
  <c r="BE1895" i="31"/>
  <c r="BE1867" i="31"/>
  <c r="BE1840" i="31"/>
  <c r="BE1622" i="31"/>
  <c r="BE1649" i="31"/>
  <c r="BE1703" i="31"/>
  <c r="BE1730" i="31"/>
  <c r="BE1758" i="31"/>
  <c r="BE1785" i="31"/>
  <c r="BE1759" i="31"/>
  <c r="BE1731" i="31"/>
  <c r="BE1677" i="31"/>
  <c r="BE1704" i="31"/>
  <c r="BE1676" i="31"/>
  <c r="BE1650" i="31"/>
  <c r="BE1623" i="31"/>
  <c r="BE1595" i="31"/>
  <c r="BE1596" i="31"/>
  <c r="BE1568" i="31"/>
  <c r="BE1540" i="31"/>
  <c r="BE1567" i="31"/>
  <c r="BE1352" i="31"/>
  <c r="BE1487" i="31"/>
  <c r="BE1541" i="31"/>
  <c r="BE1513" i="31"/>
  <c r="BE1514" i="31"/>
  <c r="BE1459" i="31"/>
  <c r="BE1486" i="31"/>
  <c r="BE1432" i="31"/>
  <c r="BE1460" i="31"/>
  <c r="BE1433" i="31"/>
  <c r="BE1216" i="31"/>
  <c r="BE1243" i="31"/>
  <c r="BE1270" i="31"/>
  <c r="BE1297" i="31"/>
  <c r="BE1324" i="31"/>
  <c r="BE1351" i="31"/>
  <c r="BE1325" i="31"/>
  <c r="BE1298" i="31"/>
  <c r="BE1271" i="31"/>
  <c r="BE1162" i="31"/>
  <c r="BE1244" i="31"/>
  <c r="BE1189" i="31"/>
  <c r="BE1217" i="31"/>
  <c r="BE1190" i="31"/>
  <c r="BE1163" i="31"/>
  <c r="BE1135" i="31"/>
  <c r="BE1136" i="31"/>
  <c r="BE1054" i="31"/>
  <c r="BE1055" i="31"/>
  <c r="BE1081" i="31"/>
  <c r="BE1082" i="31"/>
  <c r="BE1108" i="31"/>
  <c r="BE1109" i="31"/>
  <c r="BE1028" i="31"/>
  <c r="BE973" i="31"/>
  <c r="BE1000" i="31"/>
  <c r="BE1027" i="31"/>
  <c r="BE1001" i="31"/>
  <c r="BE670" i="31"/>
  <c r="BE698" i="31"/>
  <c r="BE699" i="31"/>
  <c r="BE725" i="31"/>
  <c r="BE753" i="31"/>
  <c r="BE836" i="31"/>
  <c r="BE863" i="31"/>
  <c r="BE891" i="31"/>
  <c r="BE919" i="31"/>
  <c r="BE920" i="31"/>
  <c r="BE974" i="31"/>
  <c r="BE890" i="31"/>
  <c r="BE837" i="31"/>
  <c r="BE864" i="31"/>
  <c r="BE810" i="31"/>
  <c r="BE809" i="31"/>
  <c r="BE782" i="31"/>
  <c r="BE783" i="31"/>
  <c r="BE752" i="31"/>
  <c r="BE726" i="31"/>
  <c r="BE615" i="31"/>
  <c r="BE669" i="31"/>
  <c r="BE642" i="31"/>
  <c r="BE643" i="31"/>
  <c r="BE343" i="31"/>
  <c r="BE344" i="31"/>
  <c r="BE370" i="31"/>
  <c r="BE371" i="31"/>
  <c r="BE397" i="31"/>
  <c r="BE398" i="31"/>
  <c r="BE561" i="31"/>
  <c r="BE562" i="31"/>
  <c r="BE588" i="31"/>
  <c r="BE589" i="31"/>
  <c r="BE616" i="31"/>
  <c r="BE533" i="31"/>
  <c r="BE532" i="31"/>
  <c r="BE260" i="31"/>
  <c r="BE261" i="31"/>
  <c r="BE289" i="31"/>
  <c r="BE290" i="31"/>
  <c r="BE451" i="31"/>
  <c r="BE452" i="31"/>
  <c r="BE478" i="31"/>
  <c r="BE479" i="31"/>
  <c r="BE505" i="31"/>
  <c r="BE506" i="31"/>
  <c r="BE234" i="31"/>
  <c r="BE233" i="31"/>
  <c r="BE67" i="31"/>
  <c r="BE68" i="31"/>
  <c r="BE94" i="31"/>
  <c r="BE95" i="31"/>
  <c r="BE123" i="31"/>
  <c r="BE124" i="31"/>
  <c r="BE150" i="31"/>
  <c r="BE151" i="31"/>
  <c r="BE179" i="31"/>
  <c r="BE180" i="31"/>
  <c r="BE206" i="31"/>
  <c r="BE207" i="31"/>
  <c r="BE50" i="31"/>
  <c r="BE49" i="31"/>
  <c r="BE20" i="31"/>
  <c r="BE21" i="31"/>
  <c r="BE39" i="31"/>
  <c r="BE40" i="31"/>
  <c r="BE12" i="31"/>
  <c r="BE13" i="31"/>
  <c r="BE10" i="31"/>
  <c r="BE11" i="31"/>
  <c r="AC1715" i="31"/>
  <c r="AP1684" i="31"/>
  <c r="AO1688" i="31"/>
  <c r="AO1961" i="31" s="1"/>
  <c r="AO1686" i="31"/>
  <c r="AN1686" i="31"/>
  <c r="AN1692" i="31" s="1"/>
  <c r="AN1695" i="31" s="1"/>
  <c r="AN1699" i="31" s="1"/>
  <c r="AM1686" i="31"/>
  <c r="AM1692" i="31" s="1"/>
  <c r="AM1695" i="31" s="1"/>
  <c r="AM1699" i="31" s="1"/>
  <c r="AL1686" i="31"/>
  <c r="AL1692" i="31" s="1"/>
  <c r="AL1695" i="31" s="1"/>
  <c r="AL1699" i="31" s="1"/>
  <c r="AK1686" i="31"/>
  <c r="AK1692" i="31" s="1"/>
  <c r="AK1695" i="31" s="1"/>
  <c r="AK1699" i="31" s="1"/>
  <c r="AJ1686" i="31"/>
  <c r="AJ1692" i="31" s="1"/>
  <c r="AJ1695" i="31" s="1"/>
  <c r="AJ1699" i="31" s="1"/>
  <c r="AI1686" i="31"/>
  <c r="AI1692" i="31" s="1"/>
  <c r="AI1695" i="31" s="1"/>
  <c r="AI1699" i="31" s="1"/>
  <c r="AH1686" i="31"/>
  <c r="AH1692" i="31" s="1"/>
  <c r="AH1695" i="31" s="1"/>
  <c r="AH1699" i="31" s="1"/>
  <c r="AG1686" i="31"/>
  <c r="AG1692" i="31" s="1"/>
  <c r="AG1695" i="31" s="1"/>
  <c r="AG1699" i="31" s="1"/>
  <c r="AF1686" i="31"/>
  <c r="AF1692" i="31" s="1"/>
  <c r="D1641" i="31"/>
  <c r="D1642" i="31"/>
  <c r="BE1642" i="31" s="1"/>
  <c r="BD1635" i="31"/>
  <c r="AQ1635" i="31"/>
  <c r="AD1635" i="31"/>
  <c r="Q1635" i="31"/>
  <c r="BD1634" i="31"/>
  <c r="AQ1634" i="31"/>
  <c r="AD1634" i="31"/>
  <c r="Q1634" i="31"/>
  <c r="BD1633" i="31"/>
  <c r="AQ1633" i="31"/>
  <c r="AD1633" i="31"/>
  <c r="Q1633" i="31"/>
  <c r="BH1632" i="31"/>
  <c r="BD1632" i="31"/>
  <c r="BD1631" i="31"/>
  <c r="AQ1631" i="31"/>
  <c r="AD1631" i="31"/>
  <c r="Q1631" i="31"/>
  <c r="BI1630" i="31"/>
  <c r="BI1631" i="31" s="1"/>
  <c r="BH1631" i="31" s="1"/>
  <c r="BD1630" i="31"/>
  <c r="AQ1630" i="31"/>
  <c r="AD1630" i="31"/>
  <c r="Q1630" i="31"/>
  <c r="BH1629" i="31"/>
  <c r="BD1629" i="31"/>
  <c r="AQ1629" i="31"/>
  <c r="AD1629" i="31"/>
  <c r="Q1629" i="31"/>
  <c r="BH1628" i="31"/>
  <c r="BD1628" i="31"/>
  <c r="AQ1628" i="31"/>
  <c r="AD1628" i="31"/>
  <c r="Q1628" i="31"/>
  <c r="BH1627" i="31"/>
  <c r="BD1627" i="31"/>
  <c r="AQ1627" i="31"/>
  <c r="AD1627" i="31"/>
  <c r="Q1627" i="31"/>
  <c r="BH1626" i="31"/>
  <c r="BD1626" i="31"/>
  <c r="AQ1626" i="31"/>
  <c r="AD1626" i="31"/>
  <c r="Q1626" i="31"/>
  <c r="BH1625" i="31"/>
  <c r="BD1625" i="31"/>
  <c r="AQ1625" i="31"/>
  <c r="AD1625" i="31"/>
  <c r="Q1625" i="31"/>
  <c r="BD1624" i="31"/>
  <c r="AQ1624" i="31"/>
  <c r="AD1624" i="31"/>
  <c r="Q1624" i="31"/>
  <c r="BE1621" i="31"/>
  <c r="BE1620" i="31"/>
  <c r="AP1605" i="31"/>
  <c r="AP1611" i="31" s="1"/>
  <c r="AP1614" i="31" s="1"/>
  <c r="AP1618" i="31" s="1"/>
  <c r="AO1605" i="31"/>
  <c r="AO1611" i="31" s="1"/>
  <c r="AO1614" i="31" s="1"/>
  <c r="AO1618" i="31" s="1"/>
  <c r="AN1605" i="31"/>
  <c r="AN1611" i="31" s="1"/>
  <c r="AN1614" i="31" s="1"/>
  <c r="AN1618" i="31" s="1"/>
  <c r="AM1605" i="31"/>
  <c r="AM1611" i="31" s="1"/>
  <c r="AM1614" i="31" s="1"/>
  <c r="AM1618" i="31" s="1"/>
  <c r="AL1605" i="31"/>
  <c r="AL1611" i="31" s="1"/>
  <c r="AL1614" i="31" s="1"/>
  <c r="AL1618" i="31" s="1"/>
  <c r="AK1605" i="31"/>
  <c r="AK1611" i="31" s="1"/>
  <c r="AK1614" i="31" s="1"/>
  <c r="AK1618" i="31" s="1"/>
  <c r="AJ1605" i="31"/>
  <c r="AJ1611" i="31" s="1"/>
  <c r="AJ1614" i="31" s="1"/>
  <c r="AJ1618" i="31" s="1"/>
  <c r="AI1605" i="31"/>
  <c r="AI1611" i="31" s="1"/>
  <c r="AI1614" i="31" s="1"/>
  <c r="AI1618" i="31" s="1"/>
  <c r="AH1605" i="31"/>
  <c r="AH1611" i="31" s="1"/>
  <c r="AH1614" i="31" s="1"/>
  <c r="AH1618" i="31" s="1"/>
  <c r="AG1605" i="31"/>
  <c r="AG1611" i="31" s="1"/>
  <c r="AG1614" i="31" s="1"/>
  <c r="AG1618" i="31" s="1"/>
  <c r="AF1605" i="31"/>
  <c r="AF1611" i="31" s="1"/>
  <c r="AF1614" i="31" s="1"/>
  <c r="AF1618" i="31" s="1"/>
  <c r="AE1605" i="31"/>
  <c r="AE1611" i="31" s="1"/>
  <c r="AC1605" i="31"/>
  <c r="AC1611" i="31" s="1"/>
  <c r="AC1614" i="31" s="1"/>
  <c r="AC1618" i="31" s="1"/>
  <c r="AB1605" i="31"/>
  <c r="AB1611" i="31" s="1"/>
  <c r="AB1614" i="31" s="1"/>
  <c r="AB1618" i="31" s="1"/>
  <c r="Z1605" i="31"/>
  <c r="Z1611" i="31" s="1"/>
  <c r="Z1614" i="31" s="1"/>
  <c r="Z1618" i="31" s="1"/>
  <c r="BC1523" i="31"/>
  <c r="BC1529" i="31" s="1"/>
  <c r="BC1532" i="31" s="1"/>
  <c r="BC1536" i="31" s="1"/>
  <c r="BB1523" i="31"/>
  <c r="BB1529" i="31" s="1"/>
  <c r="BB1532" i="31" s="1"/>
  <c r="BB1536" i="31" s="1"/>
  <c r="BA1523" i="31"/>
  <c r="BA1529" i="31" s="1"/>
  <c r="BA1532" i="31" s="1"/>
  <c r="BA1536" i="31" s="1"/>
  <c r="AZ1523" i="31"/>
  <c r="AZ1529" i="31" s="1"/>
  <c r="AZ1532" i="31" s="1"/>
  <c r="AZ1536" i="31" s="1"/>
  <c r="AY1523" i="31"/>
  <c r="AY1529" i="31" s="1"/>
  <c r="AY1532" i="31" s="1"/>
  <c r="AY1536" i="31" s="1"/>
  <c r="AX1523" i="31"/>
  <c r="AX1529" i="31" s="1"/>
  <c r="AX1532" i="31" s="1"/>
  <c r="AX1536" i="31" s="1"/>
  <c r="AW1523" i="31"/>
  <c r="AW1529" i="31" s="1"/>
  <c r="AW1532" i="31" s="1"/>
  <c r="AW1536" i="31" s="1"/>
  <c r="AV1523" i="31"/>
  <c r="AV1529" i="31" s="1"/>
  <c r="BC1550" i="31"/>
  <c r="BC1556" i="31" s="1"/>
  <c r="BC1559" i="31" s="1"/>
  <c r="BC1563" i="31" s="1"/>
  <c r="BB1550" i="31"/>
  <c r="BB1556" i="31" s="1"/>
  <c r="BB1559" i="31" s="1"/>
  <c r="BB1563" i="31" s="1"/>
  <c r="BA1550" i="31"/>
  <c r="BA1556" i="31" s="1"/>
  <c r="BA1559" i="31" s="1"/>
  <c r="BA1563" i="31" s="1"/>
  <c r="AZ1550" i="31"/>
  <c r="AZ1556" i="31" s="1"/>
  <c r="AZ1559" i="31" s="1"/>
  <c r="AZ1563" i="31" s="1"/>
  <c r="AY1550" i="31"/>
  <c r="AY1556" i="31" s="1"/>
  <c r="AY1559" i="31" s="1"/>
  <c r="AY1563" i="31" s="1"/>
  <c r="AX1550" i="31"/>
  <c r="AX1556" i="31" s="1"/>
  <c r="AX1559" i="31" s="1"/>
  <c r="AX1563" i="31" s="1"/>
  <c r="AW1550" i="31"/>
  <c r="AW1556" i="31" s="1"/>
  <c r="AW1559" i="31" s="1"/>
  <c r="AW1563" i="31" s="1"/>
  <c r="AV1550" i="31"/>
  <c r="AV1556" i="31" s="1"/>
  <c r="AV1559" i="31" s="1"/>
  <c r="AV1563" i="31" s="1"/>
  <c r="AU1550" i="31"/>
  <c r="AU1556" i="31" s="1"/>
  <c r="AU1559" i="31" s="1"/>
  <c r="AU1563" i="31" s="1"/>
  <c r="AT1550" i="31"/>
  <c r="AT1556" i="31" s="1"/>
  <c r="D1560" i="31"/>
  <c r="BE1560" i="31" s="1"/>
  <c r="D1559" i="31"/>
  <c r="BD1553" i="31"/>
  <c r="AQ1553" i="31"/>
  <c r="AD1553" i="31"/>
  <c r="Q1553" i="31"/>
  <c r="BD1552" i="31"/>
  <c r="AQ1552" i="31"/>
  <c r="AD1552" i="31"/>
  <c r="Q1552" i="31"/>
  <c r="BI1551" i="31"/>
  <c r="BH1551" i="31"/>
  <c r="BD1551" i="31"/>
  <c r="AQ1551" i="31"/>
  <c r="AD1551" i="31"/>
  <c r="Q1551" i="31"/>
  <c r="AQ1550" i="31"/>
  <c r="AD1550" i="31"/>
  <c r="Q1550" i="31"/>
  <c r="BD1549" i="31"/>
  <c r="AQ1549" i="31"/>
  <c r="AD1549" i="31"/>
  <c r="Q1549" i="31"/>
  <c r="BD1548" i="31"/>
  <c r="AQ1548" i="31"/>
  <c r="AD1548" i="31"/>
  <c r="Q1548" i="31"/>
  <c r="BD1547" i="31"/>
  <c r="AQ1547" i="31"/>
  <c r="AD1547" i="31"/>
  <c r="Q1547" i="31"/>
  <c r="BD1546" i="31"/>
  <c r="AQ1546" i="31"/>
  <c r="AD1546" i="31"/>
  <c r="Q1546" i="31"/>
  <c r="BD1545" i="31"/>
  <c r="AQ1545" i="31"/>
  <c r="AD1545" i="31"/>
  <c r="Q1545" i="31"/>
  <c r="BD1544" i="31"/>
  <c r="AQ1544" i="31"/>
  <c r="AD1544" i="31"/>
  <c r="Q1544" i="31"/>
  <c r="BD1543" i="31"/>
  <c r="AQ1543" i="31"/>
  <c r="AD1543" i="31"/>
  <c r="Q1543" i="31"/>
  <c r="BD1542" i="31"/>
  <c r="AQ1542" i="31"/>
  <c r="AD1542" i="31"/>
  <c r="Q1542" i="31"/>
  <c r="BE1539" i="31"/>
  <c r="BE1538" i="31"/>
  <c r="D1533" i="31"/>
  <c r="BE1533" i="31" s="1"/>
  <c r="D1532" i="31"/>
  <c r="BD1526" i="31"/>
  <c r="AQ1526" i="31"/>
  <c r="AD1526" i="31"/>
  <c r="Q1526" i="31"/>
  <c r="BD1525" i="31"/>
  <c r="AQ1525" i="31"/>
  <c r="AD1525" i="31"/>
  <c r="Q1525" i="31"/>
  <c r="BI1524" i="31"/>
  <c r="BH1524" i="31"/>
  <c r="BD1524" i="31"/>
  <c r="AQ1524" i="31"/>
  <c r="AD1524" i="31"/>
  <c r="Q1524" i="31"/>
  <c r="AD1523" i="31"/>
  <c r="Q1523" i="31"/>
  <c r="BD1522" i="31"/>
  <c r="AQ1522" i="31"/>
  <c r="AD1522" i="31"/>
  <c r="Q1522" i="31"/>
  <c r="BD1521" i="31"/>
  <c r="AQ1521" i="31"/>
  <c r="AD1521" i="31"/>
  <c r="Q1521" i="31"/>
  <c r="BD1520" i="31"/>
  <c r="AQ1520" i="31"/>
  <c r="AD1520" i="31"/>
  <c r="Q1520" i="31"/>
  <c r="BD1519" i="31"/>
  <c r="AQ1519" i="31"/>
  <c r="AD1519" i="31"/>
  <c r="Q1519" i="31"/>
  <c r="BD1518" i="31"/>
  <c r="AQ1518" i="31"/>
  <c r="AD1518" i="31"/>
  <c r="Q1518" i="31"/>
  <c r="BD1517" i="31"/>
  <c r="AQ1517" i="31"/>
  <c r="AD1517" i="31"/>
  <c r="Q1517" i="31"/>
  <c r="BD1516" i="31"/>
  <c r="AQ1516" i="31"/>
  <c r="AD1516" i="31"/>
  <c r="Q1516" i="31"/>
  <c r="BD1515" i="31"/>
  <c r="AQ1515" i="31"/>
  <c r="AD1515" i="31"/>
  <c r="Q1515" i="31"/>
  <c r="BE1512" i="31"/>
  <c r="BE1511" i="31"/>
  <c r="AO1064" i="31"/>
  <c r="AO1070" i="31" s="1"/>
  <c r="AO1073" i="31" s="1"/>
  <c r="AO1077" i="31" s="1"/>
  <c r="AN1064" i="31"/>
  <c r="AN1070" i="31" s="1"/>
  <c r="AN1073" i="31" s="1"/>
  <c r="AN1077" i="31" s="1"/>
  <c r="AM1064" i="31"/>
  <c r="AM1070" i="31" s="1"/>
  <c r="AM1073" i="31" s="1"/>
  <c r="AM1077" i="31" s="1"/>
  <c r="AL1064" i="31"/>
  <c r="AL1070" i="31" s="1"/>
  <c r="AL1073" i="31" s="1"/>
  <c r="AL1077" i="31" s="1"/>
  <c r="AK1064" i="31"/>
  <c r="AK1070" i="31" s="1"/>
  <c r="AK1073" i="31" s="1"/>
  <c r="AK1077" i="31" s="1"/>
  <c r="AJ1064" i="31"/>
  <c r="AJ1070" i="31" s="1"/>
  <c r="AJ1073" i="31" s="1"/>
  <c r="AJ1077" i="31" s="1"/>
  <c r="AI1064" i="31"/>
  <c r="AI1070" i="31" s="1"/>
  <c r="AI1073" i="31" s="1"/>
  <c r="AI1077" i="31" s="1"/>
  <c r="AH1064" i="31"/>
  <c r="AH1070" i="31" s="1"/>
  <c r="AH1073" i="31" s="1"/>
  <c r="AH1077" i="31" s="1"/>
  <c r="AG1064" i="31"/>
  <c r="AG1070" i="31" s="1"/>
  <c r="AG1073" i="31" s="1"/>
  <c r="AG1077" i="31" s="1"/>
  <c r="AF1064" i="31"/>
  <c r="AF1070" i="31" s="1"/>
  <c r="D1074" i="31"/>
  <c r="D1073" i="31"/>
  <c r="BD1067" i="31"/>
  <c r="AQ1067" i="31"/>
  <c r="AD1067" i="31"/>
  <c r="Q1067" i="31"/>
  <c r="BD1066" i="31"/>
  <c r="AQ1066" i="31"/>
  <c r="AD1066" i="31"/>
  <c r="Q1066" i="31"/>
  <c r="BI1065" i="31"/>
  <c r="BH1065" i="31"/>
  <c r="BD1065" i="31"/>
  <c r="AQ1065" i="31"/>
  <c r="AD1065" i="31"/>
  <c r="Q1065" i="31"/>
  <c r="BD1064" i="31"/>
  <c r="AD1064" i="31"/>
  <c r="Q1064" i="31"/>
  <c r="BD1063" i="31"/>
  <c r="AQ1063" i="31"/>
  <c r="AD1063" i="31"/>
  <c r="Q1063" i="31"/>
  <c r="BD1062" i="31"/>
  <c r="AQ1062" i="31"/>
  <c r="AD1062" i="31"/>
  <c r="Q1062" i="31"/>
  <c r="BD1061" i="31"/>
  <c r="AQ1061" i="31"/>
  <c r="AD1061" i="31"/>
  <c r="Q1061" i="31"/>
  <c r="BD1060" i="31"/>
  <c r="AQ1060" i="31"/>
  <c r="AD1060" i="31"/>
  <c r="Q1060" i="31"/>
  <c r="BD1059" i="31"/>
  <c r="AQ1059" i="31"/>
  <c r="AD1059" i="31"/>
  <c r="Q1059" i="31"/>
  <c r="BD1058" i="31"/>
  <c r="AQ1058" i="31"/>
  <c r="AD1058" i="31"/>
  <c r="Q1058" i="31"/>
  <c r="BD1057" i="31"/>
  <c r="AQ1057" i="31"/>
  <c r="AD1057" i="31"/>
  <c r="Q1057" i="31"/>
  <c r="BD1056" i="31"/>
  <c r="AQ1056" i="31"/>
  <c r="AD1056" i="31"/>
  <c r="Q1056" i="31"/>
  <c r="BE1053" i="31"/>
  <c r="BE1052" i="31"/>
  <c r="AW1334" i="31"/>
  <c r="AW1340" i="31" s="1"/>
  <c r="AW1343" i="31" s="1"/>
  <c r="AW1347" i="31" s="1"/>
  <c r="AV1334" i="31"/>
  <c r="AV1340" i="31" s="1"/>
  <c r="AV1343" i="31" s="1"/>
  <c r="AV1347" i="31" s="1"/>
  <c r="AU1334" i="31"/>
  <c r="AU1340" i="31" s="1"/>
  <c r="AU1343" i="31" s="1"/>
  <c r="AU1347" i="31" s="1"/>
  <c r="AT1334" i="31"/>
  <c r="AT1340" i="31" s="1"/>
  <c r="AT1343" i="31" s="1"/>
  <c r="AT1347" i="31" s="1"/>
  <c r="AS1334" i="31"/>
  <c r="AS1340" i="31" s="1"/>
  <c r="AS1343" i="31" s="1"/>
  <c r="AS1347" i="31" s="1"/>
  <c r="AR1334" i="31"/>
  <c r="AR1340" i="31" s="1"/>
  <c r="AP1334" i="31"/>
  <c r="AP1340" i="31" s="1"/>
  <c r="AP1343" i="31" s="1"/>
  <c r="AP1347" i="31" s="1"/>
  <c r="AO1334" i="31"/>
  <c r="AO1340" i="31" s="1"/>
  <c r="AO1343" i="31" s="1"/>
  <c r="AO1347" i="31" s="1"/>
  <c r="AN1334" i="31"/>
  <c r="AN1340" i="31" s="1"/>
  <c r="AN1343" i="31" s="1"/>
  <c r="AN1347" i="31" s="1"/>
  <c r="AM1334" i="31"/>
  <c r="AM1340" i="31" s="1"/>
  <c r="AM1343" i="31" s="1"/>
  <c r="AM1347" i="31" s="1"/>
  <c r="AL1334" i="31"/>
  <c r="AL1340" i="31" s="1"/>
  <c r="AL1343" i="31" s="1"/>
  <c r="AL1347" i="31" s="1"/>
  <c r="AK1334" i="31"/>
  <c r="AK1340" i="31" s="1"/>
  <c r="AK1343" i="31" s="1"/>
  <c r="AK1347" i="31" s="1"/>
  <c r="AJ1334" i="31"/>
  <c r="AJ1340" i="31" s="1"/>
  <c r="AJ1343" i="31" s="1"/>
  <c r="AJ1347" i="31" s="1"/>
  <c r="AI1334" i="31"/>
  <c r="AI1340" i="31" s="1"/>
  <c r="AN1496" i="31"/>
  <c r="AN1502" i="31" s="1"/>
  <c r="AN1505" i="31" s="1"/>
  <c r="AN1509" i="31" s="1"/>
  <c r="AM1496" i="31"/>
  <c r="AM1502" i="31" s="1"/>
  <c r="AM1505" i="31" s="1"/>
  <c r="AM1509" i="31" s="1"/>
  <c r="AL1496" i="31"/>
  <c r="AL1502" i="31" s="1"/>
  <c r="AL1505" i="31" s="1"/>
  <c r="AL1509" i="31" s="1"/>
  <c r="AK1496" i="31"/>
  <c r="AK1502" i="31" s="1"/>
  <c r="AK1505" i="31" s="1"/>
  <c r="AK1509" i="31" s="1"/>
  <c r="AJ1496" i="31"/>
  <c r="AJ1502" i="31" s="1"/>
  <c r="AJ1505" i="31" s="1"/>
  <c r="AJ1509" i="31" s="1"/>
  <c r="AI1496" i="31"/>
  <c r="AI1502" i="31" s="1"/>
  <c r="AI1505" i="31" s="1"/>
  <c r="AI1509" i="31" s="1"/>
  <c r="AH1496" i="31"/>
  <c r="AH1502" i="31" s="1"/>
  <c r="D1343" i="31"/>
  <c r="BD1337" i="31"/>
  <c r="AQ1337" i="31"/>
  <c r="AD1337" i="31"/>
  <c r="Q1337" i="31"/>
  <c r="BD1336" i="31"/>
  <c r="AQ1336" i="31"/>
  <c r="AD1336" i="31"/>
  <c r="Q1336" i="31"/>
  <c r="BI1335" i="31"/>
  <c r="BH1335" i="31"/>
  <c r="BD1335" i="31"/>
  <c r="AQ1335" i="31"/>
  <c r="AD1335" i="31"/>
  <c r="Q1335" i="31"/>
  <c r="AD1334" i="31"/>
  <c r="Q1334" i="31"/>
  <c r="BD1333" i="31"/>
  <c r="AQ1333" i="31"/>
  <c r="AD1333" i="31"/>
  <c r="Q1333" i="31"/>
  <c r="BD1332" i="31"/>
  <c r="AQ1332" i="31"/>
  <c r="AD1332" i="31"/>
  <c r="Q1332" i="31"/>
  <c r="BD1331" i="31"/>
  <c r="AQ1331" i="31"/>
  <c r="AD1331" i="31"/>
  <c r="Q1331" i="31"/>
  <c r="BD1330" i="31"/>
  <c r="AQ1330" i="31"/>
  <c r="AD1330" i="31"/>
  <c r="Q1330" i="31"/>
  <c r="BD1329" i="31"/>
  <c r="AQ1329" i="31"/>
  <c r="AD1329" i="31"/>
  <c r="Q1329" i="31"/>
  <c r="BD1328" i="31"/>
  <c r="AQ1328" i="31"/>
  <c r="AD1328" i="31"/>
  <c r="Q1328" i="31"/>
  <c r="BD1327" i="31"/>
  <c r="AQ1327" i="31"/>
  <c r="AD1327" i="31"/>
  <c r="Q1327" i="31"/>
  <c r="BD1326" i="31"/>
  <c r="AQ1326" i="31"/>
  <c r="AD1326" i="31"/>
  <c r="Q1326" i="31"/>
  <c r="BE1323" i="31"/>
  <c r="BE1322" i="31"/>
  <c r="D1317" i="31"/>
  <c r="BE1317" i="31" s="1"/>
  <c r="D1316" i="31"/>
  <c r="BE1316" i="31" s="1"/>
  <c r="BD1310" i="31"/>
  <c r="AQ1310" i="31"/>
  <c r="AD1310" i="31"/>
  <c r="Q1310" i="31"/>
  <c r="BD1309" i="31"/>
  <c r="AQ1309" i="31"/>
  <c r="AD1309" i="31"/>
  <c r="Q1309" i="31"/>
  <c r="BI1308" i="31"/>
  <c r="BH1308" i="31"/>
  <c r="BD1308" i="31"/>
  <c r="AQ1308" i="31"/>
  <c r="AD1308" i="31"/>
  <c r="Q1308" i="31"/>
  <c r="BD1307" i="31"/>
  <c r="AQ1307" i="31"/>
  <c r="Q1307" i="31"/>
  <c r="BD1306" i="31"/>
  <c r="AQ1306" i="31"/>
  <c r="AD1306" i="31"/>
  <c r="Q1306" i="31"/>
  <c r="BD1305" i="31"/>
  <c r="AQ1305" i="31"/>
  <c r="AD1305" i="31"/>
  <c r="Q1305" i="31"/>
  <c r="BD1304" i="31"/>
  <c r="AQ1304" i="31"/>
  <c r="AD1304" i="31"/>
  <c r="Q1304" i="31"/>
  <c r="BD1303" i="31"/>
  <c r="AQ1303" i="31"/>
  <c r="AD1303" i="31"/>
  <c r="Q1303" i="31"/>
  <c r="BD1302" i="31"/>
  <c r="AQ1302" i="31"/>
  <c r="AD1302" i="31"/>
  <c r="Q1302" i="31"/>
  <c r="BD1301" i="31"/>
  <c r="AQ1301" i="31"/>
  <c r="AD1301" i="31"/>
  <c r="Q1301" i="31"/>
  <c r="BD1300" i="31"/>
  <c r="AQ1300" i="31"/>
  <c r="AD1300" i="31"/>
  <c r="Q1300" i="31"/>
  <c r="BD1299" i="31"/>
  <c r="AQ1299" i="31"/>
  <c r="AD1299" i="31"/>
  <c r="Q1299" i="31"/>
  <c r="BE1296" i="31"/>
  <c r="BE1295" i="31"/>
  <c r="D1479" i="31"/>
  <c r="D1478" i="31"/>
  <c r="BD1472" i="31"/>
  <c r="AQ1472" i="31"/>
  <c r="AD1472" i="31"/>
  <c r="Q1472" i="31"/>
  <c r="Q1471" i="31"/>
  <c r="BI1470" i="31"/>
  <c r="BH1470" i="31"/>
  <c r="Q1470" i="31"/>
  <c r="Q1469" i="31"/>
  <c r="Q1468" i="31"/>
  <c r="Q1467" i="31"/>
  <c r="Q1466" i="31"/>
  <c r="Q1465" i="31"/>
  <c r="BD1464" i="31"/>
  <c r="AQ1464" i="31"/>
  <c r="AD1464" i="31"/>
  <c r="Q1464" i="31"/>
  <c r="BD1463" i="31"/>
  <c r="AQ1463" i="31"/>
  <c r="AD1463" i="31"/>
  <c r="Q1463" i="31"/>
  <c r="BD1462" i="31"/>
  <c r="AQ1462" i="31"/>
  <c r="AD1462" i="31"/>
  <c r="Q1462" i="31"/>
  <c r="BD1461" i="31"/>
  <c r="AQ1461" i="31"/>
  <c r="AD1461" i="31"/>
  <c r="Q1461" i="31"/>
  <c r="BE1458" i="31"/>
  <c r="BE1457" i="31"/>
  <c r="D1506" i="31"/>
  <c r="D1505" i="31"/>
  <c r="BD1499" i="31"/>
  <c r="AQ1499" i="31"/>
  <c r="AD1499" i="31"/>
  <c r="Q1499" i="31"/>
  <c r="BD1498" i="31"/>
  <c r="AQ1498" i="31"/>
  <c r="AD1498" i="31"/>
  <c r="Q1498" i="31"/>
  <c r="BI1497" i="31"/>
  <c r="BH1497" i="31"/>
  <c r="BD1497" i="31"/>
  <c r="AQ1497" i="31"/>
  <c r="AD1497" i="31"/>
  <c r="Q1497" i="31"/>
  <c r="BD1496" i="31"/>
  <c r="AD1496" i="31"/>
  <c r="Q1496" i="31"/>
  <c r="BD1495" i="31"/>
  <c r="AQ1495" i="31"/>
  <c r="AD1495" i="31"/>
  <c r="Q1495" i="31"/>
  <c r="BD1494" i="31"/>
  <c r="AQ1494" i="31"/>
  <c r="AD1494" i="31"/>
  <c r="Q1494" i="31"/>
  <c r="BD1493" i="31"/>
  <c r="AQ1493" i="31"/>
  <c r="AD1493" i="31"/>
  <c r="Q1493" i="31"/>
  <c r="BD1492" i="31"/>
  <c r="AQ1492" i="31"/>
  <c r="AD1492" i="31"/>
  <c r="Q1492" i="31"/>
  <c r="BD1491" i="31"/>
  <c r="AQ1491" i="31"/>
  <c r="AD1491" i="31"/>
  <c r="Q1491" i="31"/>
  <c r="BD1490" i="31"/>
  <c r="AQ1490" i="31"/>
  <c r="AD1490" i="31"/>
  <c r="Q1490" i="31"/>
  <c r="BD1489" i="31"/>
  <c r="AQ1489" i="31"/>
  <c r="AD1489" i="31"/>
  <c r="Q1489" i="31"/>
  <c r="BD1488" i="31"/>
  <c r="AQ1488" i="31"/>
  <c r="AD1488" i="31"/>
  <c r="Q1488" i="31"/>
  <c r="BE1485" i="31"/>
  <c r="BE1484" i="31"/>
  <c r="Q681" i="31"/>
  <c r="Q680" i="31"/>
  <c r="Q679" i="31"/>
  <c r="Q678" i="31"/>
  <c r="Q677" i="31"/>
  <c r="Q655" i="31"/>
  <c r="Q654" i="31"/>
  <c r="Q653" i="31"/>
  <c r="Q652" i="31"/>
  <c r="Q651" i="31"/>
  <c r="Q650" i="31"/>
  <c r="D662" i="31"/>
  <c r="BE662" i="31" s="1"/>
  <c r="D661" i="31"/>
  <c r="BE661" i="31" s="1"/>
  <c r="BD655" i="31"/>
  <c r="AQ655" i="31"/>
  <c r="AD655" i="31"/>
  <c r="BD654" i="31"/>
  <c r="AQ654" i="31"/>
  <c r="AD654" i="31"/>
  <c r="BI653" i="31"/>
  <c r="BH653" i="31"/>
  <c r="BD653" i="31"/>
  <c r="AQ653" i="31"/>
  <c r="AD653" i="31"/>
  <c r="BD652" i="31"/>
  <c r="AQ652" i="31"/>
  <c r="AD652" i="31"/>
  <c r="BD651" i="31"/>
  <c r="AQ651" i="31"/>
  <c r="AD651" i="31"/>
  <c r="BD650" i="31"/>
  <c r="AQ650" i="31"/>
  <c r="AD650" i="31"/>
  <c r="BD649" i="31"/>
  <c r="AQ649" i="31"/>
  <c r="AD649" i="31"/>
  <c r="Q649" i="31"/>
  <c r="BD648" i="31"/>
  <c r="AQ648" i="31"/>
  <c r="AD648" i="31"/>
  <c r="Q648" i="31"/>
  <c r="BD647" i="31"/>
  <c r="AQ647" i="31"/>
  <c r="AD647" i="31"/>
  <c r="Q647" i="31"/>
  <c r="BD646" i="31"/>
  <c r="AQ646" i="31"/>
  <c r="AD646" i="31"/>
  <c r="Q646" i="31"/>
  <c r="BD645" i="31"/>
  <c r="AQ645" i="31"/>
  <c r="AD645" i="31"/>
  <c r="Q645" i="31"/>
  <c r="BD644" i="31"/>
  <c r="AQ644" i="31"/>
  <c r="AD644" i="31"/>
  <c r="Q644" i="31"/>
  <c r="BE641" i="31"/>
  <c r="BE640" i="31"/>
  <c r="AQ584" i="31" l="1"/>
  <c r="AD580" i="31"/>
  <c r="AQ580" i="31"/>
  <c r="AD584" i="31"/>
  <c r="AO1692" i="31"/>
  <c r="AO1695" i="31" s="1"/>
  <c r="AO1699" i="31" s="1"/>
  <c r="BH1630" i="31"/>
  <c r="BH1633" i="31" s="1"/>
  <c r="AI1343" i="31"/>
  <c r="AQ1340" i="31"/>
  <c r="D1509" i="31"/>
  <c r="AT1559" i="31"/>
  <c r="BD1556" i="31"/>
  <c r="BE1556" i="31" s="1"/>
  <c r="D1078" i="31"/>
  <c r="BE1078" i="31" s="1"/>
  <c r="BE1074" i="31"/>
  <c r="D1510" i="31"/>
  <c r="BE1510" i="31" s="1"/>
  <c r="BE1506" i="31"/>
  <c r="D1482" i="31"/>
  <c r="BE1482" i="31" s="1"/>
  <c r="BE1478" i="31"/>
  <c r="AF1073" i="31"/>
  <c r="AQ1070" i="31"/>
  <c r="BE1070" i="31" s="1"/>
  <c r="AQ1611" i="31"/>
  <c r="AE1614" i="31"/>
  <c r="D1483" i="31"/>
  <c r="BE1483" i="31" s="1"/>
  <c r="BE1479" i="31"/>
  <c r="BD1340" i="31"/>
  <c r="BE1340" i="31" s="1"/>
  <c r="AR1343" i="31"/>
  <c r="AV1532" i="31"/>
  <c r="BD1529" i="31"/>
  <c r="BE1529" i="31" s="1"/>
  <c r="D1645" i="31"/>
  <c r="BE1645" i="31" s="1"/>
  <c r="BE1641" i="31"/>
  <c r="AH1505" i="31"/>
  <c r="AQ1502" i="31"/>
  <c r="BE1502" i="31" s="1"/>
  <c r="AF1695" i="31"/>
  <c r="AQ1496" i="31"/>
  <c r="BE1496" i="31" s="1"/>
  <c r="AP1686" i="31"/>
  <c r="AP1692" i="31" s="1"/>
  <c r="BE1627" i="31"/>
  <c r="BE1631" i="31"/>
  <c r="BE1624" i="31"/>
  <c r="BE1626" i="31"/>
  <c r="BE1630" i="31"/>
  <c r="BE1625" i="31"/>
  <c r="BE1629" i="31"/>
  <c r="BE1633" i="31"/>
  <c r="BE1634" i="31"/>
  <c r="BE1628" i="31"/>
  <c r="AD1632" i="31"/>
  <c r="BI1633" i="31"/>
  <c r="BE1635" i="31"/>
  <c r="D1646" i="31"/>
  <c r="BE1646" i="31" s="1"/>
  <c r="Q1632" i="31"/>
  <c r="AQ1632" i="31"/>
  <c r="BE1551" i="31"/>
  <c r="BE1542" i="31"/>
  <c r="BE1543" i="31"/>
  <c r="BE1545" i="31"/>
  <c r="BE1546" i="31"/>
  <c r="BE1547" i="31"/>
  <c r="BE1549" i="31"/>
  <c r="BD1550" i="31"/>
  <c r="BE1550" i="31" s="1"/>
  <c r="BE1544" i="31"/>
  <c r="BE1553" i="31"/>
  <c r="BD1523" i="31"/>
  <c r="BE1548" i="31"/>
  <c r="BE1552" i="31"/>
  <c r="D1563" i="31"/>
  <c r="D1564" i="31"/>
  <c r="BE1564" i="31" s="1"/>
  <c r="BE1524" i="31"/>
  <c r="BE1516" i="31"/>
  <c r="BE1520" i="31"/>
  <c r="BE1515" i="31"/>
  <c r="BE1517" i="31"/>
  <c r="BE1518" i="31"/>
  <c r="BE1519" i="31"/>
  <c r="BE1521" i="31"/>
  <c r="BE1522" i="31"/>
  <c r="BE1525" i="31"/>
  <c r="BE1526" i="31"/>
  <c r="D1536" i="31"/>
  <c r="D1537" i="31"/>
  <c r="BE1537" i="31" s="1"/>
  <c r="AQ1523" i="31"/>
  <c r="BE1063" i="31"/>
  <c r="AQ1064" i="31"/>
  <c r="BE1064" i="31" s="1"/>
  <c r="BE1067" i="31"/>
  <c r="BE1058" i="31"/>
  <c r="BE1061" i="31"/>
  <c r="BE1057" i="31"/>
  <c r="BE1060" i="31"/>
  <c r="BE1056" i="31"/>
  <c r="BE1059" i="31"/>
  <c r="BE1066" i="31"/>
  <c r="BE1062" i="31"/>
  <c r="BE1065" i="31"/>
  <c r="D1077" i="31"/>
  <c r="BD1334" i="31"/>
  <c r="AD1307" i="31"/>
  <c r="BE1307" i="31" s="1"/>
  <c r="BE1326" i="31"/>
  <c r="BE1332" i="31"/>
  <c r="BE1299" i="31"/>
  <c r="BE1300" i="31"/>
  <c r="BE1302" i="31"/>
  <c r="BE1304" i="31"/>
  <c r="BE1306" i="31"/>
  <c r="BE1308" i="31"/>
  <c r="AQ1334" i="31"/>
  <c r="BE1330" i="31"/>
  <c r="BE1303" i="31"/>
  <c r="BE1327" i="31"/>
  <c r="BE1329" i="31"/>
  <c r="BE1331" i="31"/>
  <c r="BE1333" i="31"/>
  <c r="BE1462" i="31"/>
  <c r="BE1466" i="31"/>
  <c r="BE1470" i="31"/>
  <c r="BE1301" i="31"/>
  <c r="BE1305" i="31"/>
  <c r="BE1336" i="31"/>
  <c r="BE1309" i="31"/>
  <c r="BE1310" i="31"/>
  <c r="BE1328" i="31"/>
  <c r="D1320" i="31"/>
  <c r="BE1320" i="31" s="1"/>
  <c r="D1321" i="31"/>
  <c r="BE1321" i="31" s="1"/>
  <c r="BE1461" i="31"/>
  <c r="BE1465" i="31"/>
  <c r="BE1472" i="31"/>
  <c r="BE1497" i="31"/>
  <c r="BE1467" i="31"/>
  <c r="BE1335" i="31"/>
  <c r="D1344" i="31"/>
  <c r="BE1344" i="31" s="1"/>
  <c r="D1347" i="31"/>
  <c r="BE1464" i="31"/>
  <c r="BE1471" i="31"/>
  <c r="BE1489" i="31"/>
  <c r="BE1463" i="31"/>
  <c r="BE1468" i="31"/>
  <c r="BE1337" i="31"/>
  <c r="BE1488" i="31"/>
  <c r="BE1491" i="31"/>
  <c r="BE1495" i="31"/>
  <c r="BE1498" i="31"/>
  <c r="BE1494" i="31"/>
  <c r="BE1490" i="31"/>
  <c r="BE1492" i="31"/>
  <c r="BE1499" i="31"/>
  <c r="BE1493" i="31"/>
  <c r="BE647" i="31"/>
  <c r="BE648" i="31"/>
  <c r="BE646" i="31"/>
  <c r="BE650" i="31"/>
  <c r="BE644" i="31"/>
  <c r="BE645" i="31"/>
  <c r="BE654" i="31"/>
  <c r="BE655" i="31"/>
  <c r="BE649" i="31"/>
  <c r="BE651" i="31"/>
  <c r="BE652" i="31"/>
  <c r="BE653" i="31"/>
  <c r="D666" i="31"/>
  <c r="BE666" i="31" s="1"/>
  <c r="D665" i="31"/>
  <c r="BE665" i="31" s="1"/>
  <c r="AP1695" i="31" l="1"/>
  <c r="AP1699" i="31" s="1"/>
  <c r="AQ1692" i="31"/>
  <c r="BE1692" i="31" s="1"/>
  <c r="AR1347" i="31"/>
  <c r="BD1347" i="31" s="1"/>
  <c r="BD1343" i="31"/>
  <c r="AH1509" i="31"/>
  <c r="AQ1509" i="31" s="1"/>
  <c r="BE1509" i="31" s="1"/>
  <c r="AQ1505" i="31"/>
  <c r="BE1505" i="31" s="1"/>
  <c r="AE1618" i="31"/>
  <c r="AQ1618" i="31" s="1"/>
  <c r="AQ1614" i="31"/>
  <c r="AF1077" i="31"/>
  <c r="AQ1077" i="31" s="1"/>
  <c r="BE1077" i="31" s="1"/>
  <c r="AQ1073" i="31"/>
  <c r="BE1073" i="31" s="1"/>
  <c r="AF1699" i="31"/>
  <c r="AV1536" i="31"/>
  <c r="BD1536" i="31" s="1"/>
  <c r="BE1536" i="31" s="1"/>
  <c r="BD1532" i="31"/>
  <c r="BE1532" i="31" s="1"/>
  <c r="AT1563" i="31"/>
  <c r="BD1563" i="31" s="1"/>
  <c r="BE1563" i="31" s="1"/>
  <c r="BD1559" i="31"/>
  <c r="BE1559" i="31" s="1"/>
  <c r="AI1347" i="31"/>
  <c r="AQ1347" i="31" s="1"/>
  <c r="AQ1343" i="31"/>
  <c r="BE1632" i="31"/>
  <c r="BE1523" i="31"/>
  <c r="BE1469" i="31"/>
  <c r="BE1334" i="31"/>
  <c r="D1348" i="31"/>
  <c r="BE1348" i="31" s="1"/>
  <c r="BH1220" i="31"/>
  <c r="BH1224" i="31"/>
  <c r="BI1226" i="31"/>
  <c r="BH1226" i="31" s="1"/>
  <c r="BI1225" i="31"/>
  <c r="BH1225" i="31" s="1"/>
  <c r="BI1219" i="31"/>
  <c r="BH1219" i="31" s="1"/>
  <c r="AA792" i="31"/>
  <c r="Z792" i="31"/>
  <c r="Y792" i="31"/>
  <c r="X792" i="31"/>
  <c r="W792" i="31"/>
  <c r="V792" i="31"/>
  <c r="AB790" i="31"/>
  <c r="BH785" i="31"/>
  <c r="BH786" i="31"/>
  <c r="BH787" i="31"/>
  <c r="BH788" i="31"/>
  <c r="BH789" i="31"/>
  <c r="BH790" i="31"/>
  <c r="BH792" i="31"/>
  <c r="BI791" i="31"/>
  <c r="BH273" i="31"/>
  <c r="BC1899" i="31"/>
  <c r="AP1899" i="31"/>
  <c r="AC1899" i="31"/>
  <c r="P1899" i="31"/>
  <c r="BH1843" i="31"/>
  <c r="BH1844" i="31"/>
  <c r="BH1845" i="31"/>
  <c r="BH1846" i="31"/>
  <c r="BH1847" i="31"/>
  <c r="BH1848" i="31"/>
  <c r="BH1849" i="31"/>
  <c r="BH1850" i="31"/>
  <c r="AB1766" i="31"/>
  <c r="AA1768" i="31"/>
  <c r="AA1774" i="31" s="1"/>
  <c r="AA1777" i="31" s="1"/>
  <c r="AA1781" i="31" s="1"/>
  <c r="Z1768" i="31"/>
  <c r="Z1774" i="31" s="1"/>
  <c r="Z1777" i="31" s="1"/>
  <c r="Z1781" i="31" s="1"/>
  <c r="Y1768" i="31"/>
  <c r="Y1774" i="31" s="1"/>
  <c r="Y1777" i="31" s="1"/>
  <c r="Y1781" i="31" s="1"/>
  <c r="X1768" i="31"/>
  <c r="X1774" i="31" s="1"/>
  <c r="BD1798" i="31"/>
  <c r="AQ1798" i="31"/>
  <c r="AD1798" i="31"/>
  <c r="Q1798" i="31"/>
  <c r="BD1797" i="31"/>
  <c r="AQ1797" i="31"/>
  <c r="AD1797" i="31"/>
  <c r="Q1797" i="31"/>
  <c r="BD1796" i="31"/>
  <c r="AQ1796" i="31"/>
  <c r="AD1796" i="31"/>
  <c r="Q1796" i="31"/>
  <c r="BH1796" i="31"/>
  <c r="BD1795" i="31"/>
  <c r="AQ1795" i="31"/>
  <c r="V1795" i="31"/>
  <c r="V1801" i="31" s="1"/>
  <c r="V1804" i="31" s="1"/>
  <c r="V1808" i="31" s="1"/>
  <c r="U1795" i="31"/>
  <c r="U1801" i="31" s="1"/>
  <c r="U1804" i="31" s="1"/>
  <c r="U1808" i="31" s="1"/>
  <c r="T1795" i="31"/>
  <c r="T1801" i="31" s="1"/>
  <c r="T1804" i="31" s="1"/>
  <c r="T1808" i="31" s="1"/>
  <c r="S1795" i="31"/>
  <c r="S1801" i="31" s="1"/>
  <c r="Q1795" i="31"/>
  <c r="BI1795" i="31"/>
  <c r="BI1797" i="31" s="1"/>
  <c r="BD1794" i="31"/>
  <c r="AQ1794" i="31"/>
  <c r="AD1794" i="31"/>
  <c r="Q1794" i="31"/>
  <c r="BH1794" i="31"/>
  <c r="BD1793" i="31"/>
  <c r="AQ1793" i="31"/>
  <c r="Q1793" i="31"/>
  <c r="W1793" i="31" s="1"/>
  <c r="BH1793" i="31"/>
  <c r="BD1792" i="31"/>
  <c r="AQ1792" i="31"/>
  <c r="AD1792" i="31"/>
  <c r="Q1792" i="31"/>
  <c r="BH1792" i="31"/>
  <c r="BD1791" i="31"/>
  <c r="AQ1791" i="31"/>
  <c r="AD1791" i="31"/>
  <c r="Q1791" i="31"/>
  <c r="BH1791" i="31"/>
  <c r="BD1790" i="31"/>
  <c r="AQ1790" i="31"/>
  <c r="AD1790" i="31"/>
  <c r="Q1790" i="31"/>
  <c r="BH1790" i="31"/>
  <c r="BD1789" i="31"/>
  <c r="AQ1789" i="31"/>
  <c r="AD1789" i="31"/>
  <c r="Q1789" i="31"/>
  <c r="BH1789" i="31"/>
  <c r="BD1788" i="31"/>
  <c r="AQ1788" i="31"/>
  <c r="AD1788" i="31"/>
  <c r="Q1788" i="31"/>
  <c r="BD1787" i="31"/>
  <c r="AQ1787" i="31"/>
  <c r="AD1787" i="31"/>
  <c r="Q1787" i="31"/>
  <c r="BH1762" i="31"/>
  <c r="BH1763" i="31"/>
  <c r="BH1764" i="31"/>
  <c r="BH1765" i="31"/>
  <c r="BH1766" i="31"/>
  <c r="BH1767" i="31"/>
  <c r="BH1769" i="31"/>
  <c r="BI1768" i="31"/>
  <c r="BI1770" i="31" s="1"/>
  <c r="BJ1734" i="31"/>
  <c r="BJ1733" i="31"/>
  <c r="D1723" i="31"/>
  <c r="BE1723" i="31" s="1"/>
  <c r="D1722" i="31"/>
  <c r="BD1716" i="31"/>
  <c r="AQ1716" i="31"/>
  <c r="AD1716" i="31"/>
  <c r="Q1716" i="31"/>
  <c r="BD1715" i="31"/>
  <c r="AQ1715" i="31"/>
  <c r="AD1715" i="31"/>
  <c r="Q1715" i="31"/>
  <c r="BD1714" i="31"/>
  <c r="AQ1714" i="31"/>
  <c r="AD1714" i="31"/>
  <c r="Q1714" i="31"/>
  <c r="BH1714" i="31"/>
  <c r="BD1713" i="31"/>
  <c r="AQ1713" i="31"/>
  <c r="AB1713" i="31"/>
  <c r="AB1719" i="31" s="1"/>
  <c r="AB1722" i="31" s="1"/>
  <c r="AB1726" i="31" s="1"/>
  <c r="AA1713" i="31"/>
  <c r="AA1719" i="31" s="1"/>
  <c r="AA1722" i="31" s="1"/>
  <c r="AA1726" i="31" s="1"/>
  <c r="Z1713" i="31"/>
  <c r="Z1719" i="31" s="1"/>
  <c r="Z1722" i="31" s="1"/>
  <c r="Z1726" i="31" s="1"/>
  <c r="Y1713" i="31"/>
  <c r="Y1719" i="31" s="1"/>
  <c r="Y1722" i="31" s="1"/>
  <c r="Y1726" i="31" s="1"/>
  <c r="X1713" i="31"/>
  <c r="X1719" i="31" s="1"/>
  <c r="X1722" i="31" s="1"/>
  <c r="X1726" i="31" s="1"/>
  <c r="W1713" i="31"/>
  <c r="W1719" i="31" s="1"/>
  <c r="W1722" i="31" s="1"/>
  <c r="W1726" i="31" s="1"/>
  <c r="V1713" i="31"/>
  <c r="V1719" i="31" s="1"/>
  <c r="V1722" i="31" s="1"/>
  <c r="V1726" i="31" s="1"/>
  <c r="U1713" i="31"/>
  <c r="U1719" i="31" s="1"/>
  <c r="U1722" i="31" s="1"/>
  <c r="U1726" i="31" s="1"/>
  <c r="T1713" i="31"/>
  <c r="T1719" i="31" s="1"/>
  <c r="T1722" i="31" s="1"/>
  <c r="T1726" i="31" s="1"/>
  <c r="S1713" i="31"/>
  <c r="S1719" i="31" s="1"/>
  <c r="Q1713" i="31"/>
  <c r="BI1713" i="31"/>
  <c r="BI1715" i="31" s="1"/>
  <c r="BD1712" i="31"/>
  <c r="AQ1712" i="31"/>
  <c r="AD1712" i="31"/>
  <c r="Q1712" i="31"/>
  <c r="BH1712" i="31"/>
  <c r="BD1711" i="31"/>
  <c r="AQ1711" i="31"/>
  <c r="AC1711" i="31"/>
  <c r="Q1711" i="31"/>
  <c r="BH1711" i="31"/>
  <c r="BD1710" i="31"/>
  <c r="AQ1710" i="31"/>
  <c r="AD1710" i="31"/>
  <c r="Q1710" i="31"/>
  <c r="BH1710" i="31"/>
  <c r="BD1709" i="31"/>
  <c r="AQ1709" i="31"/>
  <c r="AD1709" i="31"/>
  <c r="Q1709" i="31"/>
  <c r="BH1709" i="31"/>
  <c r="BD1708" i="31"/>
  <c r="AQ1708" i="31"/>
  <c r="AD1708" i="31"/>
  <c r="Q1708" i="31"/>
  <c r="BH1708" i="31"/>
  <c r="BD1707" i="31"/>
  <c r="AQ1707" i="31"/>
  <c r="AD1707" i="31"/>
  <c r="Q1707" i="31"/>
  <c r="BH1707" i="31"/>
  <c r="BD1706" i="31"/>
  <c r="AQ1706" i="31"/>
  <c r="AD1706" i="31"/>
  <c r="Q1706" i="31"/>
  <c r="BD1705" i="31"/>
  <c r="AQ1705" i="31"/>
  <c r="AD1705" i="31"/>
  <c r="Q1705" i="31"/>
  <c r="BE1702" i="31"/>
  <c r="BE1701" i="31"/>
  <c r="BI1686" i="31"/>
  <c r="BH1686" i="31" s="1"/>
  <c r="BH1687" i="31"/>
  <c r="BH1684" i="31"/>
  <c r="BH1683" i="31"/>
  <c r="BH1682" i="31"/>
  <c r="BH1681" i="31"/>
  <c r="BH1680" i="31"/>
  <c r="BH1685" i="31"/>
  <c r="BH1660" i="31"/>
  <c r="BH1657" i="31"/>
  <c r="BH1656" i="31"/>
  <c r="BH1655" i="31"/>
  <c r="BH1654" i="31"/>
  <c r="BH1653" i="31"/>
  <c r="BI1661" i="31"/>
  <c r="BC1605" i="31"/>
  <c r="BC1611" i="31" s="1"/>
  <c r="BC1614" i="31" s="1"/>
  <c r="BC1618" i="31" s="1"/>
  <c r="BB1605" i="31"/>
  <c r="BB1611" i="31" s="1"/>
  <c r="BB1614" i="31" s="1"/>
  <c r="BB1618" i="31" s="1"/>
  <c r="BA1605" i="31"/>
  <c r="BA1611" i="31" s="1"/>
  <c r="BA1614" i="31" s="1"/>
  <c r="BA1618" i="31" s="1"/>
  <c r="AZ1605" i="31"/>
  <c r="AZ1611" i="31" s="1"/>
  <c r="AZ1614" i="31" s="1"/>
  <c r="AZ1618" i="31" s="1"/>
  <c r="AY1605" i="31"/>
  <c r="AY1611" i="31" s="1"/>
  <c r="AA1605" i="31"/>
  <c r="AA1611" i="31" s="1"/>
  <c r="AA1614" i="31" s="1"/>
  <c r="AA1618" i="31" s="1"/>
  <c r="Y1605" i="31"/>
  <c r="Y1611" i="31" s="1"/>
  <c r="Y1614" i="31" s="1"/>
  <c r="Y1618" i="31" s="1"/>
  <c r="X1605" i="31"/>
  <c r="X1611" i="31" s="1"/>
  <c r="X1614" i="31" s="1"/>
  <c r="X1618" i="31" s="1"/>
  <c r="W1605" i="31"/>
  <c r="W1611" i="31" s="1"/>
  <c r="W1614" i="31" s="1"/>
  <c r="W1618" i="31" s="1"/>
  <c r="V1605" i="31"/>
  <c r="V1611" i="31" s="1"/>
  <c r="V1614" i="31" s="1"/>
  <c r="V1618" i="31" s="1"/>
  <c r="U1605" i="31"/>
  <c r="U1611" i="31" s="1"/>
  <c r="U1614" i="31" s="1"/>
  <c r="U1618" i="31" s="1"/>
  <c r="T1605" i="31"/>
  <c r="T1611" i="31" s="1"/>
  <c r="T1614" i="31" s="1"/>
  <c r="T1618" i="31" s="1"/>
  <c r="S1605" i="31"/>
  <c r="S1611" i="31" s="1"/>
  <c r="S1614" i="31" s="1"/>
  <c r="S1618" i="31" s="1"/>
  <c r="R1605" i="31"/>
  <c r="R1611" i="31" s="1"/>
  <c r="O1605" i="31"/>
  <c r="O1611" i="31" s="1"/>
  <c r="O1614" i="31" s="1"/>
  <c r="O1618" i="31" s="1"/>
  <c r="N1605" i="31"/>
  <c r="N1611" i="31" s="1"/>
  <c r="N1614" i="31" s="1"/>
  <c r="N1618" i="31" s="1"/>
  <c r="M1605" i="31"/>
  <c r="M1611" i="31" s="1"/>
  <c r="M1614" i="31" s="1"/>
  <c r="M1618" i="31" s="1"/>
  <c r="L1605" i="31"/>
  <c r="L1611" i="31" s="1"/>
  <c r="BH1599" i="31"/>
  <c r="BH1600" i="31"/>
  <c r="BH1601" i="31"/>
  <c r="BH1602" i="31"/>
  <c r="BH1605" i="31"/>
  <c r="BH1598" i="31"/>
  <c r="BI1603" i="31"/>
  <c r="BH1603" i="31" s="1"/>
  <c r="AO1361" i="31"/>
  <c r="AO1367" i="31" s="1"/>
  <c r="AO1370" i="31" s="1"/>
  <c r="AO1374" i="31" s="1"/>
  <c r="AN1361" i="31"/>
  <c r="AN1367" i="31" s="1"/>
  <c r="AN1370" i="31" s="1"/>
  <c r="AN1374" i="31" s="1"/>
  <c r="AM1361" i="31"/>
  <c r="AM1367" i="31" s="1"/>
  <c r="AM1370" i="31" s="1"/>
  <c r="AM1374" i="31" s="1"/>
  <c r="AJ1361" i="31"/>
  <c r="AJ1367" i="31" s="1"/>
  <c r="AJ1370" i="31" s="1"/>
  <c r="AJ1374" i="31" s="1"/>
  <c r="AI1361" i="31"/>
  <c r="AI1367" i="31" s="1"/>
  <c r="AI1370" i="31" s="1"/>
  <c r="AI1374" i="31" s="1"/>
  <c r="AH1361" i="31"/>
  <c r="AH1367" i="31" s="1"/>
  <c r="AH1370" i="31" s="1"/>
  <c r="AH1374" i="31" s="1"/>
  <c r="AG1361" i="31"/>
  <c r="AG1367" i="31" s="1"/>
  <c r="AG1370" i="31" s="1"/>
  <c r="AG1374" i="31" s="1"/>
  <c r="AF1361" i="31"/>
  <c r="AF1367" i="31" s="1"/>
  <c r="AF1370" i="31" s="1"/>
  <c r="AF1374" i="31" s="1"/>
  <c r="AE1361" i="31"/>
  <c r="AE1367" i="31" s="1"/>
  <c r="AC1361" i="31"/>
  <c r="AC1367" i="31" s="1"/>
  <c r="AC1370" i="31" s="1"/>
  <c r="AC1374" i="31" s="1"/>
  <c r="AB1361" i="31"/>
  <c r="AB1367" i="31" s="1"/>
  <c r="AB1370" i="31" s="1"/>
  <c r="AB1374" i="31" s="1"/>
  <c r="AA1361" i="31"/>
  <c r="AA1367" i="31" s="1"/>
  <c r="AA1370" i="31" s="1"/>
  <c r="AA1374" i="31" s="1"/>
  <c r="Z1361" i="31"/>
  <c r="Z1367" i="31" s="1"/>
  <c r="Z1370" i="31" s="1"/>
  <c r="Z1374" i="31" s="1"/>
  <c r="Y1361" i="31"/>
  <c r="Y1367" i="31" s="1"/>
  <c r="Y1370" i="31" s="1"/>
  <c r="Y1374" i="31" s="1"/>
  <c r="X1361" i="31"/>
  <c r="X1367" i="31" s="1"/>
  <c r="X1370" i="31" s="1"/>
  <c r="X1374" i="31" s="1"/>
  <c r="W1361" i="31"/>
  <c r="W1367" i="31" s="1"/>
  <c r="BI1360" i="31"/>
  <c r="BH1360" i="31" s="1"/>
  <c r="BH1361" i="31"/>
  <c r="BH1359" i="31"/>
  <c r="BH1358" i="31"/>
  <c r="BH1357" i="31"/>
  <c r="BH1356" i="31"/>
  <c r="BH1355" i="31"/>
  <c r="BH1354" i="31"/>
  <c r="AM1282" i="31"/>
  <c r="AM1286" i="31" s="1"/>
  <c r="AM1289" i="31" s="1"/>
  <c r="AM1293" i="31" s="1"/>
  <c r="AL1282" i="31"/>
  <c r="AK1282" i="31"/>
  <c r="AJ1282" i="31"/>
  <c r="AI1282" i="31"/>
  <c r="AH1282" i="31"/>
  <c r="AG1282" i="31"/>
  <c r="AF1282" i="31"/>
  <c r="AE1282" i="31"/>
  <c r="AC1282" i="31"/>
  <c r="AB1282" i="31"/>
  <c r="AA1282" i="31"/>
  <c r="Z1282" i="31"/>
  <c r="Y1282" i="31"/>
  <c r="X1282" i="31"/>
  <c r="W1282" i="31"/>
  <c r="V1282" i="31"/>
  <c r="U1282" i="31"/>
  <c r="T1282" i="31"/>
  <c r="S1282" i="31"/>
  <c r="BH1280" i="31"/>
  <c r="BH1278" i="31"/>
  <c r="BH1277" i="31"/>
  <c r="BH1276" i="31"/>
  <c r="BH1275" i="31"/>
  <c r="BH1274" i="31"/>
  <c r="BI1273" i="31"/>
  <c r="BH1273" i="31" s="1"/>
  <c r="BI1279" i="31"/>
  <c r="BH1279" i="31" s="1"/>
  <c r="BI1252" i="31"/>
  <c r="BH1252" i="31" s="1"/>
  <c r="BH1253" i="31"/>
  <c r="BH1251" i="31"/>
  <c r="BH1250" i="31"/>
  <c r="BH1249" i="31"/>
  <c r="BH1248" i="31"/>
  <c r="BH1247" i="31"/>
  <c r="BH1246" i="31"/>
  <c r="AA1118" i="31"/>
  <c r="AA1124" i="31" s="1"/>
  <c r="AA1127" i="31" s="1"/>
  <c r="AA1131" i="31" s="1"/>
  <c r="Z1118" i="31"/>
  <c r="Z1124" i="31" s="1"/>
  <c r="Z1127" i="31" s="1"/>
  <c r="Z1131" i="31" s="1"/>
  <c r="Y1118" i="31"/>
  <c r="Y1124" i="31" s="1"/>
  <c r="Y1127" i="31" s="1"/>
  <c r="Y1131" i="31" s="1"/>
  <c r="X1118" i="31"/>
  <c r="X1124" i="31" s="1"/>
  <c r="X1127" i="31" s="1"/>
  <c r="X1131" i="31" s="1"/>
  <c r="W1118" i="31"/>
  <c r="W1124" i="31" s="1"/>
  <c r="AB1116" i="31"/>
  <c r="BI1934" i="31"/>
  <c r="BH1934" i="31"/>
  <c r="BI1907" i="31"/>
  <c r="BH1907" i="31"/>
  <c r="BH1878" i="31"/>
  <c r="BI1851" i="31"/>
  <c r="BI1824" i="31"/>
  <c r="BH1824" i="31"/>
  <c r="BI1578" i="31"/>
  <c r="BH1578" i="31"/>
  <c r="BI1443" i="31"/>
  <c r="BH1443" i="31"/>
  <c r="BI1200" i="31"/>
  <c r="BH1200" i="31"/>
  <c r="BI1173" i="31"/>
  <c r="BH1173" i="31"/>
  <c r="BI1146" i="31"/>
  <c r="BH1146" i="31"/>
  <c r="BI1038" i="31"/>
  <c r="BH1038" i="31"/>
  <c r="BI599" i="31"/>
  <c r="BH599" i="31"/>
  <c r="BI626" i="31"/>
  <c r="BH626" i="31"/>
  <c r="BI680" i="31"/>
  <c r="BH680" i="31"/>
  <c r="BI709" i="31"/>
  <c r="BH709" i="31"/>
  <c r="BI736" i="31"/>
  <c r="BH736" i="31"/>
  <c r="BI763" i="31"/>
  <c r="BH763" i="31"/>
  <c r="BI820" i="31"/>
  <c r="BH820" i="31"/>
  <c r="BI847" i="31"/>
  <c r="BH847" i="31"/>
  <c r="BI874" i="31"/>
  <c r="BH874" i="31"/>
  <c r="BI930" i="31"/>
  <c r="BH930" i="31"/>
  <c r="BI984" i="31"/>
  <c r="BH984" i="31"/>
  <c r="BI1011" i="31"/>
  <c r="BH1011" i="31"/>
  <c r="BH1118" i="31"/>
  <c r="BH1116" i="31"/>
  <c r="BH1115" i="31"/>
  <c r="BH1114" i="31"/>
  <c r="BH1113" i="31"/>
  <c r="BH1112" i="31"/>
  <c r="BH1111" i="31"/>
  <c r="BI1117" i="31"/>
  <c r="BI1119" i="31" s="1"/>
  <c r="O1091" i="31"/>
  <c r="O1097" i="31" s="1"/>
  <c r="O1100" i="31" s="1"/>
  <c r="O1104" i="31" s="1"/>
  <c r="N1091" i="31"/>
  <c r="N1097" i="31" s="1"/>
  <c r="N1100" i="31" s="1"/>
  <c r="N1104" i="31" s="1"/>
  <c r="M1091" i="31"/>
  <c r="M1097" i="31" s="1"/>
  <c r="M1100" i="31" s="1"/>
  <c r="M1104" i="31" s="1"/>
  <c r="L1091" i="31"/>
  <c r="L1097" i="31" s="1"/>
  <c r="L1100" i="31" s="1"/>
  <c r="L1104" i="31" s="1"/>
  <c r="K1091" i="31"/>
  <c r="K1097" i="31" s="1"/>
  <c r="BH1091" i="31"/>
  <c r="BH1089" i="31"/>
  <c r="BH1088" i="31"/>
  <c r="BH1087" i="31"/>
  <c r="BH1086" i="31"/>
  <c r="BH1085" i="31"/>
  <c r="BH1084" i="31"/>
  <c r="BI1090" i="31"/>
  <c r="BI1092" i="31" s="1"/>
  <c r="BC1037" i="31"/>
  <c r="BB1037" i="31"/>
  <c r="BA1037" i="31"/>
  <c r="AZ1037" i="31"/>
  <c r="AY1037" i="31"/>
  <c r="AX1037" i="31"/>
  <c r="AW1037" i="31"/>
  <c r="AV1037" i="31"/>
  <c r="AU1037" i="31"/>
  <c r="AT1037" i="31"/>
  <c r="AS1037" i="31"/>
  <c r="AR1037" i="31"/>
  <c r="AP1037" i="31"/>
  <c r="AO1037" i="31"/>
  <c r="AN1037" i="31"/>
  <c r="AM1037" i="31"/>
  <c r="AL1037" i="31"/>
  <c r="AK1037" i="31"/>
  <c r="AP461" i="31"/>
  <c r="AO461" i="31"/>
  <c r="AN461" i="31"/>
  <c r="AM461" i="31"/>
  <c r="AL461" i="31"/>
  <c r="AK461" i="31"/>
  <c r="AJ461" i="31"/>
  <c r="AI461" i="31"/>
  <c r="AH461" i="31"/>
  <c r="AG461" i="31"/>
  <c r="AF461" i="31"/>
  <c r="AE461" i="31"/>
  <c r="AC461" i="31"/>
  <c r="AB461" i="31"/>
  <c r="AA461" i="31"/>
  <c r="Z461" i="31"/>
  <c r="Y461" i="31"/>
  <c r="X461" i="31"/>
  <c r="W461" i="31"/>
  <c r="V461" i="31"/>
  <c r="U461" i="31"/>
  <c r="U472" i="31" s="1"/>
  <c r="T461" i="31"/>
  <c r="T472" i="31" s="1"/>
  <c r="S461" i="31"/>
  <c r="S472" i="31" s="1"/>
  <c r="R461" i="31"/>
  <c r="R472" i="31" s="1"/>
  <c r="O461" i="31"/>
  <c r="N461" i="31"/>
  <c r="M461" i="31"/>
  <c r="L461" i="31"/>
  <c r="K461" i="31"/>
  <c r="J461" i="31"/>
  <c r="I461" i="31"/>
  <c r="I472" i="31" s="1"/>
  <c r="I1970" i="31" s="1"/>
  <c r="H461" i="31"/>
  <c r="H472" i="31" s="1"/>
  <c r="H1970" i="31" s="1"/>
  <c r="G461" i="31"/>
  <c r="F461" i="31"/>
  <c r="E461" i="31"/>
  <c r="D461" i="31"/>
  <c r="D1959" i="31" s="1"/>
  <c r="BI454" i="31"/>
  <c r="BH454" i="31" s="1"/>
  <c r="BH461" i="31"/>
  <c r="BH458" i="31"/>
  <c r="BH457" i="31"/>
  <c r="BH456" i="31"/>
  <c r="BH455" i="31"/>
  <c r="BH459" i="31"/>
  <c r="D460" i="31"/>
  <c r="D1958" i="31" s="1"/>
  <c r="N243" i="31"/>
  <c r="N254" i="31" s="1"/>
  <c r="M243" i="31"/>
  <c r="M254" i="31" s="1"/>
  <c r="L243" i="31"/>
  <c r="L254" i="31" s="1"/>
  <c r="K243" i="31"/>
  <c r="K254" i="31" s="1"/>
  <c r="J243" i="31"/>
  <c r="J254" i="31" s="1"/>
  <c r="G243" i="31"/>
  <c r="G254" i="31" s="1"/>
  <c r="F243" i="31"/>
  <c r="F254" i="31" s="1"/>
  <c r="E243" i="31"/>
  <c r="E254" i="31" s="1"/>
  <c r="D241" i="31"/>
  <c r="BH243" i="31"/>
  <c r="BH242" i="31"/>
  <c r="BH241" i="31"/>
  <c r="BH240" i="31"/>
  <c r="BH239" i="31"/>
  <c r="BH238" i="31"/>
  <c r="BH237" i="31"/>
  <c r="BH236" i="31"/>
  <c r="AQ1699" i="31" l="1"/>
  <c r="AS1043" i="31"/>
  <c r="AS1048" i="31"/>
  <c r="AM1043" i="31"/>
  <c r="AM1048" i="31"/>
  <c r="AR1043" i="31"/>
  <c r="AR1048" i="31"/>
  <c r="AR1046" i="31" s="1"/>
  <c r="AV1043" i="31"/>
  <c r="AV1048" i="31"/>
  <c r="AZ1043" i="31"/>
  <c r="AZ1048" i="31"/>
  <c r="W798" i="31"/>
  <c r="W803" i="31"/>
  <c r="AA798" i="31"/>
  <c r="AA803" i="31"/>
  <c r="BA1043" i="31"/>
  <c r="BA1048" i="31"/>
  <c r="X798" i="31"/>
  <c r="X803" i="31"/>
  <c r="AK1043" i="31"/>
  <c r="AK1048" i="31"/>
  <c r="AO1043" i="31"/>
  <c r="AO1048" i="31"/>
  <c r="AT1043" i="31"/>
  <c r="AT1048" i="31"/>
  <c r="AX1043" i="31"/>
  <c r="AX1048" i="31"/>
  <c r="BB1043" i="31"/>
  <c r="BB1048" i="31"/>
  <c r="Y798" i="31"/>
  <c r="Y803" i="31"/>
  <c r="AN1043" i="31"/>
  <c r="AN1048" i="31"/>
  <c r="AW1043" i="31"/>
  <c r="AW1048" i="31"/>
  <c r="AL1043" i="31"/>
  <c r="AL1048" i="31"/>
  <c r="AP1043" i="31"/>
  <c r="AP1048" i="31"/>
  <c r="AU1043" i="31"/>
  <c r="AU1048" i="31"/>
  <c r="AY1043" i="31"/>
  <c r="AY1048" i="31"/>
  <c r="BC1043" i="31"/>
  <c r="BC1048" i="31"/>
  <c r="V798" i="31"/>
  <c r="V803" i="31"/>
  <c r="Z798" i="31"/>
  <c r="Z803" i="31"/>
  <c r="M467" i="31"/>
  <c r="M472" i="31"/>
  <c r="M1970" i="31" s="1"/>
  <c r="W467" i="31"/>
  <c r="W472" i="31"/>
  <c r="AF467" i="31"/>
  <c r="AF472" i="31"/>
  <c r="AJ467" i="31"/>
  <c r="AJ472" i="31"/>
  <c r="F467" i="31"/>
  <c r="F472" i="31"/>
  <c r="F1970" i="31" s="1"/>
  <c r="J467" i="31"/>
  <c r="J472" i="31"/>
  <c r="J1970" i="31" s="1"/>
  <c r="N467" i="31"/>
  <c r="N472" i="31"/>
  <c r="N1970" i="31" s="1"/>
  <c r="X467" i="31"/>
  <c r="X472" i="31"/>
  <c r="AB467" i="31"/>
  <c r="AB472" i="31"/>
  <c r="AG467" i="31"/>
  <c r="AG472" i="31"/>
  <c r="AK467" i="31"/>
  <c r="AK472" i="31"/>
  <c r="AO467" i="31"/>
  <c r="AO472" i="31"/>
  <c r="E467" i="31"/>
  <c r="E472" i="31"/>
  <c r="G467" i="31"/>
  <c r="G472" i="31"/>
  <c r="G1970" i="31" s="1"/>
  <c r="K467" i="31"/>
  <c r="K472" i="31"/>
  <c r="K1970" i="31" s="1"/>
  <c r="O467" i="31"/>
  <c r="O472" i="31"/>
  <c r="Y467" i="31"/>
  <c r="Y472" i="31"/>
  <c r="AC467" i="31"/>
  <c r="AC472" i="31"/>
  <c r="AH467" i="31"/>
  <c r="AH472" i="31"/>
  <c r="AL467" i="31"/>
  <c r="AL472" i="31"/>
  <c r="AP467" i="31"/>
  <c r="AP472" i="31"/>
  <c r="L467" i="31"/>
  <c r="L472" i="31"/>
  <c r="L1970" i="31" s="1"/>
  <c r="V467" i="31"/>
  <c r="V472" i="31"/>
  <c r="Z467" i="31"/>
  <c r="Z472" i="31"/>
  <c r="AE467" i="31"/>
  <c r="AE472" i="31"/>
  <c r="AI467" i="31"/>
  <c r="AI472" i="31"/>
  <c r="AM467" i="31"/>
  <c r="AM472" i="31"/>
  <c r="AA467" i="31"/>
  <c r="AA472" i="31"/>
  <c r="AN467" i="31"/>
  <c r="AN472" i="31"/>
  <c r="BE1347" i="31"/>
  <c r="AQ1695" i="31"/>
  <c r="M249" i="31"/>
  <c r="M252" i="31" s="1"/>
  <c r="M1959" i="31"/>
  <c r="T467" i="31"/>
  <c r="T470" i="31" s="1"/>
  <c r="T474" i="31" s="1"/>
  <c r="E249" i="31"/>
  <c r="E252" i="31" s="1"/>
  <c r="E1959" i="31"/>
  <c r="K249" i="31"/>
  <c r="K252" i="31" s="1"/>
  <c r="K1959" i="31"/>
  <c r="K1965" i="31" s="1"/>
  <c r="H467" i="31"/>
  <c r="H470" i="31" s="1"/>
  <c r="H1959" i="31"/>
  <c r="R467" i="31"/>
  <c r="W1127" i="31"/>
  <c r="V1286" i="31"/>
  <c r="V1289" i="31" s="1"/>
  <c r="V1293" i="31" s="1"/>
  <c r="V1961" i="31"/>
  <c r="Z1286" i="31"/>
  <c r="Z1289" i="31" s="1"/>
  <c r="Z1293" i="31" s="1"/>
  <c r="Z1961" i="31"/>
  <c r="AE1286" i="31"/>
  <c r="AE1961" i="31"/>
  <c r="AI1286" i="31"/>
  <c r="AI1289" i="31" s="1"/>
  <c r="AI1293" i="31" s="1"/>
  <c r="AI1961" i="31"/>
  <c r="AE1370" i="31"/>
  <c r="L1614" i="31"/>
  <c r="Q1611" i="31"/>
  <c r="AD1611" i="31"/>
  <c r="R1614" i="31"/>
  <c r="AC1911" i="31"/>
  <c r="AC1953" i="31"/>
  <c r="AB1957" i="31"/>
  <c r="S467" i="31"/>
  <c r="S470" i="31" s="1"/>
  <c r="S474" i="31" s="1"/>
  <c r="S1286" i="31"/>
  <c r="S1961" i="31"/>
  <c r="W1286" i="31"/>
  <c r="W1289" i="31" s="1"/>
  <c r="W1293" i="31" s="1"/>
  <c r="W1961" i="31"/>
  <c r="AA1286" i="31"/>
  <c r="AA1289" i="31" s="1"/>
  <c r="AA1293" i="31" s="1"/>
  <c r="AA1961" i="31"/>
  <c r="AF1286" i="31"/>
  <c r="AF1289" i="31" s="1"/>
  <c r="AF1293" i="31" s="1"/>
  <c r="AF1961" i="31"/>
  <c r="AJ1286" i="31"/>
  <c r="AJ1289" i="31" s="1"/>
  <c r="AJ1293" i="31" s="1"/>
  <c r="AJ1961" i="31"/>
  <c r="W1370" i="31"/>
  <c r="AD1367" i="31"/>
  <c r="AY1614" i="31"/>
  <c r="BD1611" i="31"/>
  <c r="AC1957" i="31"/>
  <c r="AP1911" i="31"/>
  <c r="AP1953" i="31"/>
  <c r="V801" i="31"/>
  <c r="BE1343" i="31"/>
  <c r="L249" i="31"/>
  <c r="L252" i="31" s="1"/>
  <c r="L1959" i="31"/>
  <c r="G249" i="31"/>
  <c r="G252" i="31" s="1"/>
  <c r="G1959" i="31"/>
  <c r="G1965" i="31" s="1"/>
  <c r="K1100" i="31"/>
  <c r="Q1097" i="31"/>
  <c r="BE1097" i="31" s="1"/>
  <c r="T1286" i="31"/>
  <c r="T1289" i="31" s="1"/>
  <c r="T1293" i="31" s="1"/>
  <c r="T1961" i="31"/>
  <c r="X1286" i="31"/>
  <c r="X1289" i="31" s="1"/>
  <c r="X1293" i="31" s="1"/>
  <c r="X1961" i="31"/>
  <c r="AB1286" i="31"/>
  <c r="AB1289" i="31" s="1"/>
  <c r="AB1293" i="31" s="1"/>
  <c r="AB1961" i="31"/>
  <c r="AG1286" i="31"/>
  <c r="AG1289" i="31" s="1"/>
  <c r="AG1293" i="31" s="1"/>
  <c r="AG1961" i="31"/>
  <c r="AK1286" i="31"/>
  <c r="AK1289" i="31" s="1"/>
  <c r="AK1293" i="31" s="1"/>
  <c r="AK1961" i="31"/>
  <c r="X1777" i="31"/>
  <c r="BC1911" i="31"/>
  <c r="BC1953" i="31"/>
  <c r="F249" i="31"/>
  <c r="F252" i="31" s="1"/>
  <c r="F1959" i="31"/>
  <c r="F1965" i="31" s="1"/>
  <c r="I467" i="31"/>
  <c r="I470" i="31" s="1"/>
  <c r="I1959" i="31"/>
  <c r="I1965" i="31" s="1"/>
  <c r="D249" i="31"/>
  <c r="D252" i="31" s="1"/>
  <c r="D1957" i="31"/>
  <c r="J249" i="31"/>
  <c r="J1959" i="31"/>
  <c r="J1965" i="31" s="1"/>
  <c r="N249" i="31"/>
  <c r="N252" i="31" s="1"/>
  <c r="N1959" i="31"/>
  <c r="U467" i="31"/>
  <c r="U470" i="31" s="1"/>
  <c r="U474" i="31" s="1"/>
  <c r="U1286" i="31"/>
  <c r="U1289" i="31" s="1"/>
  <c r="U1293" i="31" s="1"/>
  <c r="U1961" i="31"/>
  <c r="Y1286" i="31"/>
  <c r="Y1289" i="31" s="1"/>
  <c r="Y1293" i="31" s="1"/>
  <c r="Y1961" i="31"/>
  <c r="AC1286" i="31"/>
  <c r="AC1289" i="31" s="1"/>
  <c r="AC1293" i="31" s="1"/>
  <c r="AC1961" i="31"/>
  <c r="AH1286" i="31"/>
  <c r="AH1289" i="31" s="1"/>
  <c r="AH1293" i="31" s="1"/>
  <c r="AH1961" i="31"/>
  <c r="AL1286" i="31"/>
  <c r="AL1289" i="31" s="1"/>
  <c r="AL1293" i="31" s="1"/>
  <c r="AL1961" i="31"/>
  <c r="S1722" i="31"/>
  <c r="S1804" i="31"/>
  <c r="P1911" i="31"/>
  <c r="P1953" i="31"/>
  <c r="O1966" i="31"/>
  <c r="R1966" i="31"/>
  <c r="V1966" i="31"/>
  <c r="Z1966" i="31"/>
  <c r="S1966" i="31"/>
  <c r="W1966" i="31"/>
  <c r="AA1966" i="31"/>
  <c r="AB1118" i="31"/>
  <c r="AB1124" i="31" s="1"/>
  <c r="N1966" i="31"/>
  <c r="U1966" i="31"/>
  <c r="Y1966" i="31"/>
  <c r="AC1966" i="31"/>
  <c r="AB1768" i="31"/>
  <c r="AB1774" i="31" s="1"/>
  <c r="D462" i="31"/>
  <c r="D1960" i="31" s="1"/>
  <c r="D467" i="31"/>
  <c r="D470" i="31" s="1"/>
  <c r="AC1713" i="31"/>
  <c r="AC1719" i="31" s="1"/>
  <c r="E1966" i="31"/>
  <c r="I1966" i="31"/>
  <c r="T1966" i="31"/>
  <c r="X1966" i="31"/>
  <c r="AB1966" i="31"/>
  <c r="G1966" i="31"/>
  <c r="H1966" i="31"/>
  <c r="J1966" i="31"/>
  <c r="K1966" i="31"/>
  <c r="P1966" i="31"/>
  <c r="L1966" i="31"/>
  <c r="F1966" i="31"/>
  <c r="M1966" i="31"/>
  <c r="BI1688" i="31"/>
  <c r="L1965" i="31"/>
  <c r="BI1362" i="31"/>
  <c r="BE1796" i="31"/>
  <c r="H1965" i="31"/>
  <c r="BH1227" i="31"/>
  <c r="BH1117" i="31"/>
  <c r="BH1119" i="31" s="1"/>
  <c r="BH1090" i="31"/>
  <c r="BH1092" i="31" s="1"/>
  <c r="BE1798" i="31"/>
  <c r="BE1791" i="31"/>
  <c r="BE1794" i="31"/>
  <c r="AB792" i="31"/>
  <c r="AB798" i="31" s="1"/>
  <c r="BH1661" i="31"/>
  <c r="BE1787" i="31"/>
  <c r="BE1788" i="31"/>
  <c r="BE1792" i="31"/>
  <c r="BE1797" i="31"/>
  <c r="BE1707" i="31"/>
  <c r="BE1708" i="31"/>
  <c r="BE1716" i="31"/>
  <c r="BE1789" i="31"/>
  <c r="E1965" i="31"/>
  <c r="BE1790" i="31"/>
  <c r="BH1795" i="31"/>
  <c r="BH1797" i="31" s="1"/>
  <c r="BI793" i="31"/>
  <c r="BH791" i="31"/>
  <c r="BH793" i="31" s="1"/>
  <c r="BI1227" i="31"/>
  <c r="BH1851" i="31"/>
  <c r="BH1768" i="31"/>
  <c r="BH1770" i="31" s="1"/>
  <c r="W1795" i="31"/>
  <c r="AD1795" i="31" s="1"/>
  <c r="BE1795" i="31" s="1"/>
  <c r="AD1793" i="31"/>
  <c r="BE1793" i="31" s="1"/>
  <c r="BE1706" i="31"/>
  <c r="BE1709" i="31"/>
  <c r="BE1710" i="31"/>
  <c r="BE1714" i="31"/>
  <c r="BI1254" i="31"/>
  <c r="BE1712" i="31"/>
  <c r="BI1604" i="31"/>
  <c r="BE1715" i="31"/>
  <c r="BH1713" i="31"/>
  <c r="BH1715" i="31" s="1"/>
  <c r="BE1705" i="31"/>
  <c r="D1726" i="31"/>
  <c r="AD1711" i="31"/>
  <c r="BE1711" i="31" s="1"/>
  <c r="D1727" i="31"/>
  <c r="BE1727" i="31" s="1"/>
  <c r="BH1688" i="31"/>
  <c r="BH1362" i="31"/>
  <c r="BH1281" i="31"/>
  <c r="BI1281" i="31"/>
  <c r="BH1254" i="31"/>
  <c r="Y216" i="31"/>
  <c r="Y222" i="31" s="1"/>
  <c r="Y225" i="31" s="1"/>
  <c r="Y229" i="31" s="1"/>
  <c r="X216" i="31"/>
  <c r="W216" i="31"/>
  <c r="W222" i="31" s="1"/>
  <c r="W225" i="31" s="1"/>
  <c r="W229" i="31" s="1"/>
  <c r="V216" i="31"/>
  <c r="V222" i="31" s="1"/>
  <c r="AQ102" i="31"/>
  <c r="AD102" i="31"/>
  <c r="AQ98" i="31"/>
  <c r="D1942" i="31"/>
  <c r="D1941" i="31"/>
  <c r="D1915" i="31"/>
  <c r="D1914" i="31"/>
  <c r="D1918" i="31" s="1"/>
  <c r="D1886" i="31"/>
  <c r="D1885" i="31"/>
  <c r="D1859" i="31"/>
  <c r="D1858" i="31"/>
  <c r="D1832" i="31"/>
  <c r="D1831" i="31"/>
  <c r="D1805" i="31"/>
  <c r="D1804" i="31"/>
  <c r="D1778" i="31"/>
  <c r="D1777" i="31"/>
  <c r="D1750" i="31"/>
  <c r="D1749" i="31"/>
  <c r="D1696" i="31"/>
  <c r="D1695" i="31"/>
  <c r="D1669" i="31"/>
  <c r="D1668" i="31"/>
  <c r="D1615" i="31"/>
  <c r="D1614" i="31"/>
  <c r="D1618" i="31" s="1"/>
  <c r="D1587" i="31"/>
  <c r="D1586" i="31"/>
  <c r="D1452" i="31"/>
  <c r="D1451" i="31"/>
  <c r="D1371" i="31"/>
  <c r="D1370" i="31"/>
  <c r="D1290" i="31"/>
  <c r="D1289" i="31"/>
  <c r="D1263" i="31"/>
  <c r="D1262" i="31"/>
  <c r="D1236" i="31"/>
  <c r="D1235" i="31"/>
  <c r="D1209" i="31"/>
  <c r="D1208" i="31"/>
  <c r="D1182" i="31"/>
  <c r="D1181" i="31"/>
  <c r="D1155" i="31"/>
  <c r="D1154" i="31"/>
  <c r="D1128" i="31"/>
  <c r="D1127" i="31"/>
  <c r="D1101" i="31"/>
  <c r="D1100" i="31"/>
  <c r="D1047" i="31"/>
  <c r="D1046" i="31"/>
  <c r="D1020" i="31"/>
  <c r="D1019" i="31"/>
  <c r="D993" i="31"/>
  <c r="D992" i="31"/>
  <c r="D939" i="31"/>
  <c r="D938" i="31"/>
  <c r="D910" i="31"/>
  <c r="D909" i="31"/>
  <c r="D883" i="31"/>
  <c r="D882" i="31"/>
  <c r="D856" i="31"/>
  <c r="D855" i="31"/>
  <c r="D829" i="31"/>
  <c r="D828" i="31"/>
  <c r="D802" i="31"/>
  <c r="D801" i="31"/>
  <c r="D772" i="31"/>
  <c r="D771" i="31"/>
  <c r="D745" i="31"/>
  <c r="D744" i="31"/>
  <c r="D718" i="31"/>
  <c r="D717" i="31"/>
  <c r="D689" i="31"/>
  <c r="D688" i="31"/>
  <c r="D635" i="31"/>
  <c r="D634" i="31"/>
  <c r="D608" i="31"/>
  <c r="D607" i="31"/>
  <c r="D581" i="31"/>
  <c r="D580" i="31"/>
  <c r="D552" i="31"/>
  <c r="D551" i="31"/>
  <c r="D525" i="31"/>
  <c r="D524" i="31"/>
  <c r="D498" i="31"/>
  <c r="D497" i="31"/>
  <c r="D417" i="31"/>
  <c r="D416" i="31"/>
  <c r="D390" i="31"/>
  <c r="D389" i="31"/>
  <c r="D363" i="31"/>
  <c r="D362" i="31"/>
  <c r="D309" i="31"/>
  <c r="D308" i="31"/>
  <c r="D280" i="31"/>
  <c r="D279" i="31"/>
  <c r="D283" i="31" s="1"/>
  <c r="D253" i="31"/>
  <c r="BE253" i="31" s="1"/>
  <c r="D226" i="31"/>
  <c r="D225" i="31"/>
  <c r="D199" i="31"/>
  <c r="BE199" i="31" s="1"/>
  <c r="D198" i="31"/>
  <c r="D170" i="31"/>
  <c r="D169" i="31"/>
  <c r="D143" i="31"/>
  <c r="D142" i="31"/>
  <c r="D114" i="31"/>
  <c r="D113" i="31"/>
  <c r="D87" i="31"/>
  <c r="D86" i="31"/>
  <c r="D57" i="31"/>
  <c r="D56" i="31"/>
  <c r="BD1445" i="31"/>
  <c r="AQ1445" i="31"/>
  <c r="AD1445" i="31"/>
  <c r="Q1445" i="31"/>
  <c r="BD1444" i="31"/>
  <c r="AQ1444" i="31"/>
  <c r="AD1444" i="31"/>
  <c r="Q1444" i="31"/>
  <c r="BD1443" i="31"/>
  <c r="AQ1443" i="31"/>
  <c r="AD1443" i="31"/>
  <c r="Q1443" i="31"/>
  <c r="BD1442" i="31"/>
  <c r="AQ1442" i="31"/>
  <c r="AD1442" i="31"/>
  <c r="Q1442" i="31"/>
  <c r="BD1441" i="31"/>
  <c r="AQ1441" i="31"/>
  <c r="AD1441" i="31"/>
  <c r="Q1441" i="31"/>
  <c r="BD1440" i="31"/>
  <c r="AQ1440" i="31"/>
  <c r="AD1440" i="31"/>
  <c r="Q1440" i="31"/>
  <c r="BD1439" i="31"/>
  <c r="AQ1439" i="31"/>
  <c r="AD1439" i="31"/>
  <c r="Q1439" i="31"/>
  <c r="BD1438" i="31"/>
  <c r="AQ1438" i="31"/>
  <c r="AD1438" i="31"/>
  <c r="Q1438" i="31"/>
  <c r="BD1437" i="31"/>
  <c r="AQ1437" i="31"/>
  <c r="AD1437" i="31"/>
  <c r="Q1437" i="31"/>
  <c r="BD1436" i="31"/>
  <c r="AQ1436" i="31"/>
  <c r="AD1436" i="31"/>
  <c r="Q1436" i="31"/>
  <c r="BD1435" i="31"/>
  <c r="AQ1435" i="31"/>
  <c r="AD1435" i="31"/>
  <c r="Q1435" i="31"/>
  <c r="BD1434" i="31"/>
  <c r="AQ1434" i="31"/>
  <c r="AD1434" i="31"/>
  <c r="Q1434" i="31"/>
  <c r="BE1431" i="31"/>
  <c r="BE1430" i="31"/>
  <c r="W846" i="31"/>
  <c r="W852" i="31" s="1"/>
  <c r="W855" i="31" s="1"/>
  <c r="W859" i="31" s="1"/>
  <c r="V846" i="31"/>
  <c r="V852" i="31" s="1"/>
  <c r="V855" i="31" s="1"/>
  <c r="V859" i="31" s="1"/>
  <c r="U846" i="31"/>
  <c r="U852" i="31" s="1"/>
  <c r="U855" i="31" s="1"/>
  <c r="U859" i="31" s="1"/>
  <c r="T846" i="31"/>
  <c r="T852" i="31" s="1"/>
  <c r="T855" i="31" s="1"/>
  <c r="T859" i="31" s="1"/>
  <c r="S846" i="31"/>
  <c r="S852" i="31" s="1"/>
  <c r="BH900" i="31"/>
  <c r="BH899" i="31"/>
  <c r="BH897" i="31"/>
  <c r="BH896" i="31"/>
  <c r="BH895" i="31"/>
  <c r="BH894" i="31"/>
  <c r="BH893" i="31"/>
  <c r="BI898" i="31"/>
  <c r="BI901" i="31" s="1"/>
  <c r="BE1967" i="31"/>
  <c r="BE1948" i="31"/>
  <c r="BE1947" i="31"/>
  <c r="BE1921" i="31"/>
  <c r="BE1920" i="31"/>
  <c r="BE1894" i="31"/>
  <c r="BE1893" i="31"/>
  <c r="BE1892" i="31"/>
  <c r="BE1891" i="31"/>
  <c r="BE1865" i="31"/>
  <c r="BE1864" i="31"/>
  <c r="BE1838" i="31"/>
  <c r="BE1837" i="31"/>
  <c r="BE1811" i="31"/>
  <c r="BE1810" i="31"/>
  <c r="BE1784" i="31"/>
  <c r="BE1783" i="31"/>
  <c r="BE1757" i="31"/>
  <c r="BE1756" i="31"/>
  <c r="BE1755" i="31"/>
  <c r="BE1729" i="31"/>
  <c r="BE1728" i="31"/>
  <c r="BE1675" i="31"/>
  <c r="BE1674" i="31"/>
  <c r="BE1648" i="31"/>
  <c r="BE1647" i="31"/>
  <c r="BE1594" i="31"/>
  <c r="BE1593" i="31"/>
  <c r="BE1592" i="31"/>
  <c r="BE1566" i="31"/>
  <c r="BE1565" i="31"/>
  <c r="BE1350" i="31"/>
  <c r="BE1349" i="31"/>
  <c r="BE1269" i="31"/>
  <c r="BE1268" i="31"/>
  <c r="BE1242" i="31"/>
  <c r="BE1241" i="31"/>
  <c r="BE1215" i="31"/>
  <c r="BE1214" i="31"/>
  <c r="BE1188" i="31"/>
  <c r="BE1187" i="31"/>
  <c r="BE1161" i="31"/>
  <c r="BE1160" i="31"/>
  <c r="BE1134" i="31"/>
  <c r="BE1133" i="31"/>
  <c r="BE1107" i="31"/>
  <c r="BE1106" i="31"/>
  <c r="BE1080" i="31"/>
  <c r="BE1079" i="31"/>
  <c r="BE1026" i="31"/>
  <c r="BE1025" i="31"/>
  <c r="BE999" i="31"/>
  <c r="BE998" i="31"/>
  <c r="BE972" i="31"/>
  <c r="BE971" i="31"/>
  <c r="BE918" i="31"/>
  <c r="BE917" i="31"/>
  <c r="BE916" i="31"/>
  <c r="BE915" i="31"/>
  <c r="BE889" i="31"/>
  <c r="BE888" i="31"/>
  <c r="BE862" i="31"/>
  <c r="BE861" i="31"/>
  <c r="BE835" i="31"/>
  <c r="BE834" i="31"/>
  <c r="BE808" i="31"/>
  <c r="BE807" i="31"/>
  <c r="BE781" i="31"/>
  <c r="BE780" i="31"/>
  <c r="BE779" i="31"/>
  <c r="BE778" i="31"/>
  <c r="BE777" i="31"/>
  <c r="BE751" i="31"/>
  <c r="BE750" i="31"/>
  <c r="BE724" i="31"/>
  <c r="BE723" i="31"/>
  <c r="BE697" i="31"/>
  <c r="BE696" i="31"/>
  <c r="BE695" i="31"/>
  <c r="BE694" i="31"/>
  <c r="BE668" i="31"/>
  <c r="BE667" i="31"/>
  <c r="BE614" i="31"/>
  <c r="BE613" i="31"/>
  <c r="BE587" i="31"/>
  <c r="BE586" i="31"/>
  <c r="BE560" i="31"/>
  <c r="BE559" i="31"/>
  <c r="BE558" i="31"/>
  <c r="BE557" i="31"/>
  <c r="BE531" i="31"/>
  <c r="BE530" i="31"/>
  <c r="BE504" i="31"/>
  <c r="BE503" i="31"/>
  <c r="BE477" i="31"/>
  <c r="BE476" i="31"/>
  <c r="BE450" i="31"/>
  <c r="BE449" i="31"/>
  <c r="BE396" i="31"/>
  <c r="BE395" i="31"/>
  <c r="BE369" i="31"/>
  <c r="BE368" i="31"/>
  <c r="BE342" i="31"/>
  <c r="BE341" i="31"/>
  <c r="BE288" i="31"/>
  <c r="BE287" i="31"/>
  <c r="BE286" i="31"/>
  <c r="BE285" i="31"/>
  <c r="BE259" i="31"/>
  <c r="BE258" i="31"/>
  <c r="BE232" i="31"/>
  <c r="BE231" i="31"/>
  <c r="BE205" i="31"/>
  <c r="BE204" i="31"/>
  <c r="BE178" i="31"/>
  <c r="BE177" i="31"/>
  <c r="BE176" i="31"/>
  <c r="BE175" i="31"/>
  <c r="BE149" i="31"/>
  <c r="BE148" i="31"/>
  <c r="BE122" i="31"/>
  <c r="BE121" i="31"/>
  <c r="BE120" i="31"/>
  <c r="BE119" i="31"/>
  <c r="BE93" i="31"/>
  <c r="BE92" i="31"/>
  <c r="BE66" i="31"/>
  <c r="BE65" i="31"/>
  <c r="BE64" i="31"/>
  <c r="BE63" i="31"/>
  <c r="BE62" i="31"/>
  <c r="BE36" i="31"/>
  <c r="BE35" i="31"/>
  <c r="BE34" i="31"/>
  <c r="BE33" i="31"/>
  <c r="BE26" i="31"/>
  <c r="BE7" i="31"/>
  <c r="BE6" i="31"/>
  <c r="BE5" i="31"/>
  <c r="BE4" i="31"/>
  <c r="BE3" i="31"/>
  <c r="BD876" i="31"/>
  <c r="AQ876" i="31"/>
  <c r="AD876" i="31"/>
  <c r="Q876" i="31"/>
  <c r="BD875" i="31"/>
  <c r="AQ875" i="31"/>
  <c r="AD875" i="31"/>
  <c r="Q875" i="31"/>
  <c r="BD874" i="31"/>
  <c r="AQ874" i="31"/>
  <c r="AD874" i="31"/>
  <c r="Q874" i="31"/>
  <c r="BD873" i="31"/>
  <c r="AQ873" i="31"/>
  <c r="AD873" i="31"/>
  <c r="Q873" i="31"/>
  <c r="BD872" i="31"/>
  <c r="AQ872" i="31"/>
  <c r="AD872" i="31"/>
  <c r="Q872" i="31"/>
  <c r="BD871" i="31"/>
  <c r="AQ871" i="31"/>
  <c r="AD871" i="31"/>
  <c r="BD870" i="31"/>
  <c r="AQ870" i="31"/>
  <c r="AD870" i="31"/>
  <c r="Q870" i="31"/>
  <c r="BD869" i="31"/>
  <c r="AQ869" i="31"/>
  <c r="AD869" i="31"/>
  <c r="Q869" i="31"/>
  <c r="BD868" i="31"/>
  <c r="AQ868" i="31"/>
  <c r="AD868" i="31"/>
  <c r="Q868" i="31"/>
  <c r="BD867" i="31"/>
  <c r="AQ867" i="31"/>
  <c r="AD867" i="31"/>
  <c r="Q867" i="31"/>
  <c r="BD866" i="31"/>
  <c r="AQ866" i="31"/>
  <c r="AD866" i="31"/>
  <c r="Q866" i="31"/>
  <c r="BD865" i="31"/>
  <c r="AQ865" i="31"/>
  <c r="AD865" i="31"/>
  <c r="Q865" i="31"/>
  <c r="AL1876" i="31"/>
  <c r="AL1882" i="31" s="1"/>
  <c r="AL1885" i="31" s="1"/>
  <c r="AL1889" i="31" s="1"/>
  <c r="AK1876" i="31"/>
  <c r="AK1882" i="31" s="1"/>
  <c r="AK1885" i="31" s="1"/>
  <c r="AK1889" i="31" s="1"/>
  <c r="AJ1876" i="31"/>
  <c r="AJ1882" i="31" s="1"/>
  <c r="AJ1885" i="31" s="1"/>
  <c r="AJ1889" i="31" s="1"/>
  <c r="AI1876" i="31"/>
  <c r="AI1882" i="31" s="1"/>
  <c r="AI1885" i="31" s="1"/>
  <c r="AI1889" i="31" s="1"/>
  <c r="AH1876" i="31"/>
  <c r="AH1882" i="31" s="1"/>
  <c r="AH1885" i="31" s="1"/>
  <c r="AH1889" i="31" s="1"/>
  <c r="AG1876" i="31"/>
  <c r="AG1882" i="31" s="1"/>
  <c r="AG1885" i="31" s="1"/>
  <c r="AG1889" i="31" s="1"/>
  <c r="AF1876" i="31"/>
  <c r="AF1882" i="31" s="1"/>
  <c r="AF1885" i="31" s="1"/>
  <c r="AF1889" i="31" s="1"/>
  <c r="AE1876" i="31"/>
  <c r="AE1882" i="31" s="1"/>
  <c r="AC1876" i="31"/>
  <c r="AC1882" i="31" s="1"/>
  <c r="BI1876" i="31"/>
  <c r="BI1878" i="31" s="1"/>
  <c r="BD1879" i="31"/>
  <c r="AQ1879" i="31"/>
  <c r="AD1879" i="31"/>
  <c r="Q1879" i="31"/>
  <c r="BD1878" i="31"/>
  <c r="AQ1878" i="31"/>
  <c r="AD1878" i="31"/>
  <c r="Q1878" i="31"/>
  <c r="BD1877" i="31"/>
  <c r="AQ1877" i="31"/>
  <c r="AD1877" i="31"/>
  <c r="Q1877" i="31"/>
  <c r="BD1876" i="31"/>
  <c r="Q1876" i="31"/>
  <c r="BD1875" i="31"/>
  <c r="AQ1875" i="31"/>
  <c r="AD1875" i="31"/>
  <c r="Q1875" i="31"/>
  <c r="BD1874" i="31"/>
  <c r="AD1874" i="31"/>
  <c r="AM1874" i="31" s="1"/>
  <c r="Q1874" i="31"/>
  <c r="BD1873" i="31"/>
  <c r="AQ1873" i="31"/>
  <c r="AD1873" i="31"/>
  <c r="Q1873" i="31"/>
  <c r="BD1872" i="31"/>
  <c r="AQ1872" i="31"/>
  <c r="AD1872" i="31"/>
  <c r="Q1872" i="31"/>
  <c r="BD1871" i="31"/>
  <c r="AQ1871" i="31"/>
  <c r="AD1871" i="31"/>
  <c r="Q1871" i="31"/>
  <c r="BD1870" i="31"/>
  <c r="AQ1870" i="31"/>
  <c r="AD1870" i="31"/>
  <c r="Q1870" i="31"/>
  <c r="BD1869" i="31"/>
  <c r="AQ1869" i="31"/>
  <c r="AD1869" i="31"/>
  <c r="Q1869" i="31"/>
  <c r="BD1868" i="31"/>
  <c r="AQ1868" i="31"/>
  <c r="AD1868" i="31"/>
  <c r="Q1868" i="31"/>
  <c r="BH570" i="31"/>
  <c r="BH568" i="31"/>
  <c r="BH567" i="31"/>
  <c r="BH566" i="31"/>
  <c r="BH564" i="31"/>
  <c r="BI1736" i="31"/>
  <c r="BJ1735" i="31" s="1"/>
  <c r="BH1735" i="31"/>
  <c r="BH1734" i="31"/>
  <c r="BD1743" i="31"/>
  <c r="AQ1743" i="31"/>
  <c r="AD1743" i="31"/>
  <c r="Q1743" i="31"/>
  <c r="BD1742" i="31"/>
  <c r="AQ1742" i="31"/>
  <c r="AD1742" i="31"/>
  <c r="Q1742" i="31"/>
  <c r="BD1741" i="31"/>
  <c r="AQ1741" i="31"/>
  <c r="AD1741" i="31"/>
  <c r="Q1741" i="31"/>
  <c r="BD1740" i="31"/>
  <c r="AQ1740" i="31"/>
  <c r="AD1740" i="31"/>
  <c r="Q1740" i="31"/>
  <c r="BD1739" i="31"/>
  <c r="AQ1739" i="31"/>
  <c r="AD1739" i="31"/>
  <c r="Q1739" i="31"/>
  <c r="BD1738" i="31"/>
  <c r="AQ1738" i="31"/>
  <c r="AD1738" i="31"/>
  <c r="Q1738" i="31"/>
  <c r="BD1737" i="31"/>
  <c r="AQ1737" i="31"/>
  <c r="AD1737" i="31"/>
  <c r="Q1737" i="31"/>
  <c r="BD1736" i="31"/>
  <c r="AQ1736" i="31"/>
  <c r="AD1736" i="31"/>
  <c r="Q1736" i="31"/>
  <c r="BD1735" i="31"/>
  <c r="AQ1735" i="31"/>
  <c r="AD1735" i="31"/>
  <c r="Q1735" i="31"/>
  <c r="BD1734" i="31"/>
  <c r="AQ1734" i="31"/>
  <c r="Q1734" i="31"/>
  <c r="AA1734" i="31" s="1"/>
  <c r="BD1733" i="31"/>
  <c r="AQ1733" i="31"/>
  <c r="AD1733" i="31"/>
  <c r="Q1733" i="31"/>
  <c r="BD1732" i="31"/>
  <c r="AQ1732" i="31"/>
  <c r="AD1732" i="31"/>
  <c r="Q1732" i="31"/>
  <c r="BD273" i="31"/>
  <c r="AQ273" i="31"/>
  <c r="AD273" i="31"/>
  <c r="Q273" i="31"/>
  <c r="BD272" i="31"/>
  <c r="AQ272" i="31"/>
  <c r="AD272" i="31"/>
  <c r="Q272" i="31"/>
  <c r="BI271" i="31"/>
  <c r="BH271" i="31"/>
  <c r="BD271" i="31"/>
  <c r="AQ271" i="31"/>
  <c r="AD271" i="31"/>
  <c r="Q271" i="31"/>
  <c r="BD270" i="31"/>
  <c r="AQ270" i="31"/>
  <c r="AD270" i="31"/>
  <c r="Q270" i="31"/>
  <c r="BD269" i="31"/>
  <c r="AQ269" i="31"/>
  <c r="AD269" i="31"/>
  <c r="Q269" i="31"/>
  <c r="BD268" i="31"/>
  <c r="AQ268" i="31"/>
  <c r="AD268" i="31"/>
  <c r="Q268" i="31"/>
  <c r="BD267" i="31"/>
  <c r="AQ267" i="31"/>
  <c r="AD267" i="31"/>
  <c r="Q267" i="31"/>
  <c r="BD266" i="31"/>
  <c r="AQ266" i="31"/>
  <c r="AD266" i="31"/>
  <c r="Q266" i="31"/>
  <c r="BD265" i="31"/>
  <c r="AQ265" i="31"/>
  <c r="AD265" i="31"/>
  <c r="Q265" i="31"/>
  <c r="AQ264" i="31"/>
  <c r="AD264" i="31"/>
  <c r="Q264" i="31"/>
  <c r="BD263" i="31"/>
  <c r="AQ263" i="31"/>
  <c r="AD263" i="31"/>
  <c r="Q263" i="31"/>
  <c r="BD262" i="31"/>
  <c r="AQ262" i="31"/>
  <c r="AD262" i="31"/>
  <c r="Q262" i="31"/>
  <c r="X1970" i="31" l="1"/>
  <c r="BD1043" i="31"/>
  <c r="AQ1043" i="31"/>
  <c r="AN1046" i="31"/>
  <c r="AN1050" i="31" s="1"/>
  <c r="BB1046" i="31"/>
  <c r="BB1050" i="31" s="1"/>
  <c r="AT1046" i="31"/>
  <c r="AT1050" i="31" s="1"/>
  <c r="AK1046" i="31"/>
  <c r="AK1050" i="31" s="1"/>
  <c r="AN470" i="31"/>
  <c r="AN474" i="31" s="1"/>
  <c r="AM470" i="31"/>
  <c r="AM474" i="31" s="1"/>
  <c r="V470" i="31"/>
  <c r="V474" i="31" s="1"/>
  <c r="AY1046" i="31"/>
  <c r="AY1050" i="31" s="1"/>
  <c r="AP1046" i="31"/>
  <c r="AP1050" i="31" s="1"/>
  <c r="X801" i="31"/>
  <c r="X805" i="31" s="1"/>
  <c r="AA801" i="31"/>
  <c r="AA805" i="31" s="1"/>
  <c r="AZ1046" i="31"/>
  <c r="AZ1050" i="31" s="1"/>
  <c r="AQ1048" i="31"/>
  <c r="AQ467" i="31"/>
  <c r="AW1046" i="31"/>
  <c r="AW1050" i="31" s="1"/>
  <c r="Y801" i="31"/>
  <c r="Y805" i="31" s="1"/>
  <c r="BA1046" i="31"/>
  <c r="BA1050" i="31" s="1"/>
  <c r="W801" i="31"/>
  <c r="W805" i="31" s="1"/>
  <c r="AV1046" i="31"/>
  <c r="AV1050" i="31" s="1"/>
  <c r="AM1046" i="31"/>
  <c r="AM1050" i="31" s="1"/>
  <c r="AS1046" i="31"/>
  <c r="AS1050" i="31" s="1"/>
  <c r="AA470" i="31"/>
  <c r="AA474" i="31" s="1"/>
  <c r="AI470" i="31"/>
  <c r="AI474" i="31" s="1"/>
  <c r="Z470" i="31"/>
  <c r="Z474" i="31" s="1"/>
  <c r="G470" i="31"/>
  <c r="G474" i="31" s="1"/>
  <c r="X470" i="31"/>
  <c r="X474" i="31" s="1"/>
  <c r="J470" i="31"/>
  <c r="J474" i="31" s="1"/>
  <c r="AJ470" i="31"/>
  <c r="AJ474" i="31" s="1"/>
  <c r="W470" i="31"/>
  <c r="W474" i="31" s="1"/>
  <c r="Z801" i="31"/>
  <c r="Z805" i="31" s="1"/>
  <c r="BC1046" i="31"/>
  <c r="BC1050" i="31" s="1"/>
  <c r="AU1046" i="31"/>
  <c r="AU1050" i="31" s="1"/>
  <c r="AL1046" i="31"/>
  <c r="AL1050" i="31" s="1"/>
  <c r="AB803" i="31"/>
  <c r="AD803" i="31" s="1"/>
  <c r="BE803" i="31" s="1"/>
  <c r="AX1046" i="31"/>
  <c r="AX1050" i="31" s="1"/>
  <c r="AO1046" i="31"/>
  <c r="AO1050" i="31" s="1"/>
  <c r="BD1048" i="31"/>
  <c r="J252" i="31"/>
  <c r="AE470" i="31"/>
  <c r="AQ472" i="31"/>
  <c r="L470" i="31"/>
  <c r="L474" i="31" s="1"/>
  <c r="AL470" i="31"/>
  <c r="AL474" i="31" s="1"/>
  <c r="AC470" i="31"/>
  <c r="AC474" i="31" s="1"/>
  <c r="O470" i="31"/>
  <c r="O474" i="31" s="1"/>
  <c r="AO470" i="31"/>
  <c r="AO474" i="31" s="1"/>
  <c r="AG470" i="31"/>
  <c r="AG474" i="31" s="1"/>
  <c r="Q472" i="31"/>
  <c r="E1970" i="31"/>
  <c r="E470" i="31"/>
  <c r="AD472" i="31"/>
  <c r="AP470" i="31"/>
  <c r="AP474" i="31" s="1"/>
  <c r="AH470" i="31"/>
  <c r="AH474" i="31" s="1"/>
  <c r="Y470" i="31"/>
  <c r="Y474" i="31" s="1"/>
  <c r="K470" i="31"/>
  <c r="K474" i="31" s="1"/>
  <c r="AK470" i="31"/>
  <c r="AK474" i="31" s="1"/>
  <c r="AB470" i="31"/>
  <c r="AB474" i="31" s="1"/>
  <c r="N470" i="31"/>
  <c r="N474" i="31" s="1"/>
  <c r="F470" i="31"/>
  <c r="F474" i="31" s="1"/>
  <c r="AF470" i="31"/>
  <c r="AF474" i="31" s="1"/>
  <c r="M470" i="31"/>
  <c r="M474" i="31" s="1"/>
  <c r="D256" i="31"/>
  <c r="BE1611" i="31"/>
  <c r="AB1127" i="31"/>
  <c r="AB1131" i="31" s="1"/>
  <c r="AD1124" i="31"/>
  <c r="BE1124" i="31" s="1"/>
  <c r="AD798" i="31"/>
  <c r="BE798" i="31" s="1"/>
  <c r="AC1722" i="31"/>
  <c r="AC1726" i="31" s="1"/>
  <c r="AD1719" i="31"/>
  <c r="BE1719" i="31" s="1"/>
  <c r="AB1777" i="31"/>
  <c r="AB1781" i="31" s="1"/>
  <c r="AD1774" i="31"/>
  <c r="BE1774" i="31" s="1"/>
  <c r="AE1885" i="31"/>
  <c r="S855" i="31"/>
  <c r="AD852" i="31"/>
  <c r="BE852" i="31" s="1"/>
  <c r="D61" i="31"/>
  <c r="BE61" i="31" s="1"/>
  <c r="BE57" i="31"/>
  <c r="D118" i="31"/>
  <c r="BE118" i="31" s="1"/>
  <c r="BE114" i="31"/>
  <c r="D174" i="31"/>
  <c r="BE174" i="31" s="1"/>
  <c r="BE170" i="31"/>
  <c r="D230" i="31"/>
  <c r="BE230" i="31" s="1"/>
  <c r="BE226" i="31"/>
  <c r="D284" i="31"/>
  <c r="BE284" i="31" s="1"/>
  <c r="BE280" i="31"/>
  <c r="D367" i="31"/>
  <c r="BE367" i="31" s="1"/>
  <c r="BE363" i="31"/>
  <c r="D421" i="31"/>
  <c r="BE421" i="31" s="1"/>
  <c r="BE417" i="31"/>
  <c r="D529" i="31"/>
  <c r="BE529" i="31" s="1"/>
  <c r="BE525" i="31"/>
  <c r="D585" i="31"/>
  <c r="BE585" i="31" s="1"/>
  <c r="BE581" i="31"/>
  <c r="D639" i="31"/>
  <c r="BE639" i="31" s="1"/>
  <c r="BE635" i="31"/>
  <c r="D722" i="31"/>
  <c r="BE722" i="31" s="1"/>
  <c r="BE718" i="31"/>
  <c r="D776" i="31"/>
  <c r="BE776" i="31" s="1"/>
  <c r="BE772" i="31"/>
  <c r="D833" i="31"/>
  <c r="BE833" i="31" s="1"/>
  <c r="BE829" i="31"/>
  <c r="D887" i="31"/>
  <c r="BE887" i="31" s="1"/>
  <c r="BE883" i="31"/>
  <c r="D943" i="31"/>
  <c r="BE943" i="31" s="1"/>
  <c r="BE939" i="31"/>
  <c r="D1024" i="31"/>
  <c r="BE1024" i="31" s="1"/>
  <c r="BE1020" i="31"/>
  <c r="D1105" i="31"/>
  <c r="BE1105" i="31" s="1"/>
  <c r="BE1101" i="31"/>
  <c r="D1159" i="31"/>
  <c r="BE1159" i="31" s="1"/>
  <c r="BE1155" i="31"/>
  <c r="D1213" i="31"/>
  <c r="BE1213" i="31" s="1"/>
  <c r="BE1209" i="31"/>
  <c r="D1267" i="31"/>
  <c r="BE1267" i="31" s="1"/>
  <c r="BE1263" i="31"/>
  <c r="D1375" i="31"/>
  <c r="BE1375" i="31" s="1"/>
  <c r="BE1371" i="31"/>
  <c r="D1591" i="31"/>
  <c r="BE1591" i="31" s="1"/>
  <c r="BE1587" i="31"/>
  <c r="D1673" i="31"/>
  <c r="BE1673" i="31" s="1"/>
  <c r="BE1669" i="31"/>
  <c r="D1754" i="31"/>
  <c r="BE1754" i="31" s="1"/>
  <c r="BE1750" i="31"/>
  <c r="D1809" i="31"/>
  <c r="BE1809" i="31" s="1"/>
  <c r="BE1805" i="31"/>
  <c r="D1863" i="31"/>
  <c r="BE1863" i="31" s="1"/>
  <c r="BE1859" i="31"/>
  <c r="D1919" i="31"/>
  <c r="BE1919" i="31" s="1"/>
  <c r="BE1915" i="31"/>
  <c r="X1959" i="31"/>
  <c r="X1965" i="31" s="1"/>
  <c r="X222" i="31"/>
  <c r="X225" i="31" s="1"/>
  <c r="S1808" i="31"/>
  <c r="L256" i="31"/>
  <c r="W1374" i="31"/>
  <c r="AD1374" i="31" s="1"/>
  <c r="AD1370" i="31"/>
  <c r="R1618" i="31"/>
  <c r="AD1618" i="31" s="1"/>
  <c r="AD1614" i="31"/>
  <c r="AE1374" i="31"/>
  <c r="D90" i="31"/>
  <c r="BE90" i="31" s="1"/>
  <c r="BE86" i="31"/>
  <c r="D146" i="31"/>
  <c r="D202" i="31"/>
  <c r="D312" i="31"/>
  <c r="BE312" i="31" s="1"/>
  <c r="BE308" i="31"/>
  <c r="D393" i="31"/>
  <c r="BE393" i="31" s="1"/>
  <c r="BE389" i="31"/>
  <c r="D501" i="31"/>
  <c r="BE501" i="31" s="1"/>
  <c r="BE497" i="31"/>
  <c r="D555" i="31"/>
  <c r="BE555" i="31" s="1"/>
  <c r="BE551" i="31"/>
  <c r="D611" i="31"/>
  <c r="BE611" i="31" s="1"/>
  <c r="BE607" i="31"/>
  <c r="D692" i="31"/>
  <c r="BE692" i="31" s="1"/>
  <c r="BE688" i="31"/>
  <c r="D748" i="31"/>
  <c r="BE748" i="31" s="1"/>
  <c r="BE744" i="31"/>
  <c r="D805" i="31"/>
  <c r="D859" i="31"/>
  <c r="D913" i="31"/>
  <c r="D996" i="31"/>
  <c r="BE996" i="31" s="1"/>
  <c r="BE992" i="31"/>
  <c r="D1050" i="31"/>
  <c r="D1131" i="31"/>
  <c r="D1185" i="31"/>
  <c r="BE1185" i="31" s="1"/>
  <c r="BE1181" i="31"/>
  <c r="D1239" i="31"/>
  <c r="BE1239" i="31" s="1"/>
  <c r="BE1235" i="31"/>
  <c r="D1293" i="31"/>
  <c r="D1455" i="31"/>
  <c r="BE1455" i="31" s="1"/>
  <c r="BE1451" i="31"/>
  <c r="D1699" i="31"/>
  <c r="BE1699" i="31" s="1"/>
  <c r="BE1695" i="31"/>
  <c r="D1781" i="31"/>
  <c r="D1835" i="31"/>
  <c r="BE1835" i="31" s="1"/>
  <c r="BE1831" i="31"/>
  <c r="D1889" i="31"/>
  <c r="D1945" i="31"/>
  <c r="BE1945" i="31" s="1"/>
  <c r="BE1941" i="31"/>
  <c r="N256" i="31"/>
  <c r="F256" i="31"/>
  <c r="AP1914" i="31"/>
  <c r="AQ1911" i="31"/>
  <c r="E474" i="31"/>
  <c r="AE1289" i="31"/>
  <c r="R470" i="31"/>
  <c r="AD467" i="31"/>
  <c r="K256" i="31"/>
  <c r="D91" i="31"/>
  <c r="BE91" i="31" s="1"/>
  <c r="BE87" i="31"/>
  <c r="D147" i="31"/>
  <c r="BE147" i="31" s="1"/>
  <c r="BE143" i="31"/>
  <c r="D203" i="31"/>
  <c r="BE203" i="31" s="1"/>
  <c r="D257" i="31"/>
  <c r="BE257" i="31" s="1"/>
  <c r="D313" i="31"/>
  <c r="BE313" i="31" s="1"/>
  <c r="BE309" i="31"/>
  <c r="D394" i="31"/>
  <c r="BE394" i="31" s="1"/>
  <c r="BE390" i="31"/>
  <c r="D502" i="31"/>
  <c r="BE502" i="31" s="1"/>
  <c r="BE498" i="31"/>
  <c r="D556" i="31"/>
  <c r="BE556" i="31" s="1"/>
  <c r="BE552" i="31"/>
  <c r="D612" i="31"/>
  <c r="BE612" i="31" s="1"/>
  <c r="BE608" i="31"/>
  <c r="D693" i="31"/>
  <c r="BE693" i="31" s="1"/>
  <c r="BE689" i="31"/>
  <c r="D749" i="31"/>
  <c r="BE749" i="31" s="1"/>
  <c r="BE745" i="31"/>
  <c r="D806" i="31"/>
  <c r="BE806" i="31" s="1"/>
  <c r="BE802" i="31"/>
  <c r="D860" i="31"/>
  <c r="BE860" i="31" s="1"/>
  <c r="BE856" i="31"/>
  <c r="D914" i="31"/>
  <c r="BE914" i="31" s="1"/>
  <c r="BE910" i="31"/>
  <c r="D997" i="31"/>
  <c r="BE997" i="31" s="1"/>
  <c r="BE993" i="31"/>
  <c r="D1051" i="31"/>
  <c r="BE1051" i="31" s="1"/>
  <c r="BE1047" i="31"/>
  <c r="D1132" i="31"/>
  <c r="BE1132" i="31" s="1"/>
  <c r="BE1128" i="31"/>
  <c r="D1186" i="31"/>
  <c r="BE1186" i="31" s="1"/>
  <c r="BE1182" i="31"/>
  <c r="D1240" i="31"/>
  <c r="BE1240" i="31" s="1"/>
  <c r="BE1236" i="31"/>
  <c r="D1294" i="31"/>
  <c r="BE1294" i="31" s="1"/>
  <c r="BE1290" i="31"/>
  <c r="D1456" i="31"/>
  <c r="BE1456" i="31" s="1"/>
  <c r="BE1452" i="31"/>
  <c r="D1619" i="31"/>
  <c r="BE1619" i="31" s="1"/>
  <c r="BE1615" i="31"/>
  <c r="D1700" i="31"/>
  <c r="BE1700" i="31" s="1"/>
  <c r="BE1696" i="31"/>
  <c r="D1782" i="31"/>
  <c r="BE1782" i="31" s="1"/>
  <c r="BE1778" i="31"/>
  <c r="D1836" i="31"/>
  <c r="BE1836" i="31" s="1"/>
  <c r="BE1832" i="31"/>
  <c r="D1890" i="31"/>
  <c r="BE1890" i="31" s="1"/>
  <c r="BE1886" i="31"/>
  <c r="D1946" i="31"/>
  <c r="BE1946" i="31" s="1"/>
  <c r="BE1942" i="31"/>
  <c r="V225" i="31"/>
  <c r="P1914" i="31"/>
  <c r="Q1911" i="31"/>
  <c r="S1726" i="31"/>
  <c r="AD1726" i="31" s="1"/>
  <c r="BE1726" i="31" s="1"/>
  <c r="X1781" i="31"/>
  <c r="K1104" i="31"/>
  <c r="Q1104" i="31" s="1"/>
  <c r="Q1100" i="31"/>
  <c r="BE1100" i="31" s="1"/>
  <c r="G256" i="31"/>
  <c r="W1801" i="31"/>
  <c r="AY1618" i="31"/>
  <c r="BD1618" i="31" s="1"/>
  <c r="BD1614" i="31"/>
  <c r="S1289" i="31"/>
  <c r="AD1286" i="31"/>
  <c r="Q467" i="31"/>
  <c r="AC1914" i="31"/>
  <c r="AD1911" i="31"/>
  <c r="AA1746" i="31"/>
  <c r="AA1953" i="31"/>
  <c r="AC1885" i="31"/>
  <c r="AD1882" i="31"/>
  <c r="D60" i="31"/>
  <c r="BE60" i="31" s="1"/>
  <c r="BE56" i="31"/>
  <c r="D117" i="31"/>
  <c r="BE117" i="31" s="1"/>
  <c r="BE113" i="31"/>
  <c r="D173" i="31"/>
  <c r="BE173" i="31" s="1"/>
  <c r="BE169" i="31"/>
  <c r="D229" i="31"/>
  <c r="D366" i="31"/>
  <c r="BE366" i="31" s="1"/>
  <c r="BE362" i="31"/>
  <c r="D420" i="31"/>
  <c r="BE420" i="31" s="1"/>
  <c r="BE416" i="31"/>
  <c r="D528" i="31"/>
  <c r="BE528" i="31" s="1"/>
  <c r="BE524" i="31"/>
  <c r="D584" i="31"/>
  <c r="D638" i="31"/>
  <c r="BE638" i="31" s="1"/>
  <c r="BE634" i="31"/>
  <c r="D721" i="31"/>
  <c r="BE721" i="31" s="1"/>
  <c r="BE717" i="31"/>
  <c r="D775" i="31"/>
  <c r="BE775" i="31" s="1"/>
  <c r="BE771" i="31"/>
  <c r="D832" i="31"/>
  <c r="BE832" i="31" s="1"/>
  <c r="BE828" i="31"/>
  <c r="D886" i="31"/>
  <c r="BE886" i="31" s="1"/>
  <c r="BE882" i="31"/>
  <c r="D942" i="31"/>
  <c r="BE942" i="31" s="1"/>
  <c r="BE938" i="31"/>
  <c r="D1023" i="31"/>
  <c r="BE1023" i="31" s="1"/>
  <c r="BE1019" i="31"/>
  <c r="D1104" i="31"/>
  <c r="BE1104" i="31" s="1"/>
  <c r="D1158" i="31"/>
  <c r="BE1158" i="31" s="1"/>
  <c r="BE1154" i="31"/>
  <c r="D1212" i="31"/>
  <c r="BE1212" i="31" s="1"/>
  <c r="BE1208" i="31"/>
  <c r="D1266" i="31"/>
  <c r="BE1266" i="31" s="1"/>
  <c r="BE1262" i="31"/>
  <c r="D1374" i="31"/>
  <c r="D1590" i="31"/>
  <c r="BE1590" i="31" s="1"/>
  <c r="BE1586" i="31"/>
  <c r="D1672" i="31"/>
  <c r="BE1672" i="31" s="1"/>
  <c r="BE1668" i="31"/>
  <c r="D1753" i="31"/>
  <c r="D1808" i="31"/>
  <c r="D1862" i="31"/>
  <c r="BE1862" i="31" s="1"/>
  <c r="BE1858" i="31"/>
  <c r="D474" i="31"/>
  <c r="I474" i="31"/>
  <c r="I1968" i="31"/>
  <c r="BC1914" i="31"/>
  <c r="BD1911" i="31"/>
  <c r="AR1050" i="31"/>
  <c r="V805" i="31"/>
  <c r="L1618" i="31"/>
  <c r="Q1618" i="31" s="1"/>
  <c r="Q1614" i="31"/>
  <c r="W1131" i="31"/>
  <c r="AD1131" i="31" s="1"/>
  <c r="AD1127" i="31"/>
  <c r="BE1127" i="31" s="1"/>
  <c r="AE474" i="31"/>
  <c r="H474" i="31"/>
  <c r="H1968" i="31"/>
  <c r="M256" i="31"/>
  <c r="BG1664" i="31"/>
  <c r="AD1713" i="31"/>
  <c r="BE1713" i="31" s="1"/>
  <c r="D1966" i="31"/>
  <c r="BD1966" i="31"/>
  <c r="AD1966" i="31"/>
  <c r="D1965" i="31"/>
  <c r="D468" i="31"/>
  <c r="BE468" i="31" s="1"/>
  <c r="AM1876" i="31"/>
  <c r="AM1882" i="31" s="1"/>
  <c r="AQ1966" i="31"/>
  <c r="Q1966" i="31"/>
  <c r="BB264" i="31"/>
  <c r="BB281" i="31" s="1"/>
  <c r="BD281" i="31" s="1"/>
  <c r="BE281" i="31" s="1"/>
  <c r="O243" i="31"/>
  <c r="O254" i="31" s="1"/>
  <c r="Q254" i="31" s="1"/>
  <c r="BE254" i="31" s="1"/>
  <c r="AD1734" i="31"/>
  <c r="BE1734" i="31" s="1"/>
  <c r="BJ899" i="31"/>
  <c r="S900" i="31" s="1"/>
  <c r="BH898" i="31"/>
  <c r="BH901" i="31" s="1"/>
  <c r="BH1604" i="31"/>
  <c r="BH1606" i="31" s="1"/>
  <c r="BI1606" i="31"/>
  <c r="BD1956" i="31"/>
  <c r="AQ1962" i="31"/>
  <c r="BD1954" i="31"/>
  <c r="BD1955" i="31"/>
  <c r="AD1958" i="31"/>
  <c r="BE1434" i="31"/>
  <c r="Q1960" i="31"/>
  <c r="Q1961" i="31"/>
  <c r="BE1435" i="31"/>
  <c r="BE1436" i="31"/>
  <c r="BE1437" i="31"/>
  <c r="BE1439" i="31"/>
  <c r="BE1440" i="31"/>
  <c r="BE1441" i="31"/>
  <c r="BE1443" i="31"/>
  <c r="BE1444" i="31"/>
  <c r="BE1445" i="31"/>
  <c r="BE1438" i="31"/>
  <c r="BE1442" i="31"/>
  <c r="Q1952" i="31"/>
  <c r="BD1951" i="31"/>
  <c r="AQ1960" i="31"/>
  <c r="BE272" i="31"/>
  <c r="Q1954" i="31"/>
  <c r="Q1955" i="31"/>
  <c r="Q1956" i="31"/>
  <c r="Q1958" i="31"/>
  <c r="Q1962" i="31"/>
  <c r="AD1951" i="31"/>
  <c r="AD1952" i="31"/>
  <c r="AD1961" i="31"/>
  <c r="AD1962" i="31"/>
  <c r="AD1954" i="31"/>
  <c r="AD1955" i="31"/>
  <c r="AD1956" i="31"/>
  <c r="AQ1955" i="31"/>
  <c r="AQ1956" i="31"/>
  <c r="BD1958" i="31"/>
  <c r="BD1960" i="31"/>
  <c r="BD1962" i="31"/>
  <c r="BE875" i="31"/>
  <c r="BE876" i="31"/>
  <c r="BE262" i="31"/>
  <c r="BE263" i="31"/>
  <c r="BE265" i="31"/>
  <c r="BE266" i="31"/>
  <c r="BE267" i="31"/>
  <c r="BE268" i="31"/>
  <c r="BE269" i="31"/>
  <c r="BE270" i="31"/>
  <c r="BE271" i="31"/>
  <c r="BD1952" i="31"/>
  <c r="AQ1954" i="31"/>
  <c r="AQ1958" i="31"/>
  <c r="AD1960" i="31"/>
  <c r="BE1877" i="31"/>
  <c r="AQ1952" i="31"/>
  <c r="BE273" i="31"/>
  <c r="BE1732" i="31"/>
  <c r="BE1733" i="31"/>
  <c r="BE1735" i="31"/>
  <c r="BE1736" i="31"/>
  <c r="BE1737" i="31"/>
  <c r="BE1738" i="31"/>
  <c r="BE1739" i="31"/>
  <c r="BE1740" i="31"/>
  <c r="BE1741" i="31"/>
  <c r="BE1742" i="31"/>
  <c r="BE1743" i="31"/>
  <c r="BE1868" i="31"/>
  <c r="BE1869" i="31"/>
  <c r="BE1870" i="31"/>
  <c r="BE1871" i="31"/>
  <c r="BE1872" i="31"/>
  <c r="BE1873" i="31"/>
  <c r="BE1875" i="31"/>
  <c r="BE1878" i="31"/>
  <c r="BE1879" i="31"/>
  <c r="BE865" i="31"/>
  <c r="BE866" i="31"/>
  <c r="BE867" i="31"/>
  <c r="BE868" i="31"/>
  <c r="BE869" i="31"/>
  <c r="BE870" i="31"/>
  <c r="BE871" i="31"/>
  <c r="BE872" i="31"/>
  <c r="BE873" i="31"/>
  <c r="BE874" i="31"/>
  <c r="AD1876" i="31"/>
  <c r="AQ1874" i="31"/>
  <c r="BE1874" i="31" s="1"/>
  <c r="BH1736" i="31"/>
  <c r="BD219" i="31"/>
  <c r="AQ219" i="31"/>
  <c r="AD219" i="31"/>
  <c r="Q219" i="31"/>
  <c r="BD218" i="31"/>
  <c r="AQ218" i="31"/>
  <c r="AD218" i="31"/>
  <c r="Q218" i="31"/>
  <c r="BI217" i="31"/>
  <c r="BH217" i="31"/>
  <c r="BD217" i="31"/>
  <c r="AQ217" i="31"/>
  <c r="AD217" i="31"/>
  <c r="Q217" i="31"/>
  <c r="BD216" i="31"/>
  <c r="AQ216" i="31"/>
  <c r="AD216" i="31"/>
  <c r="Q216" i="31"/>
  <c r="BD215" i="31"/>
  <c r="AQ215" i="31"/>
  <c r="AD215" i="31"/>
  <c r="Q215" i="31"/>
  <c r="BD214" i="31"/>
  <c r="AQ214" i="31"/>
  <c r="AD214" i="31"/>
  <c r="Q214" i="31"/>
  <c r="BD213" i="31"/>
  <c r="AQ213" i="31"/>
  <c r="AD213" i="31"/>
  <c r="Q213" i="31"/>
  <c r="BD212" i="31"/>
  <c r="AQ212" i="31"/>
  <c r="AD212" i="31"/>
  <c r="Q212" i="31"/>
  <c r="BD211" i="31"/>
  <c r="AQ211" i="31"/>
  <c r="AD211" i="31"/>
  <c r="Q211" i="31"/>
  <c r="BD210" i="31"/>
  <c r="AQ210" i="31"/>
  <c r="AD210" i="31"/>
  <c r="Q210" i="31"/>
  <c r="BD209" i="31"/>
  <c r="AQ209" i="31"/>
  <c r="AD209" i="31"/>
  <c r="Q209" i="31"/>
  <c r="BD208" i="31"/>
  <c r="AQ208" i="31"/>
  <c r="AD208" i="31"/>
  <c r="Q208" i="31"/>
  <c r="BH133" i="31"/>
  <c r="BH130" i="31"/>
  <c r="BH129" i="31"/>
  <c r="BH128" i="31"/>
  <c r="BH127" i="31"/>
  <c r="BH126" i="31"/>
  <c r="AM125" i="31"/>
  <c r="BI121" i="31"/>
  <c r="BD136" i="31"/>
  <c r="AQ136" i="31"/>
  <c r="AD136" i="31"/>
  <c r="Q136" i="31"/>
  <c r="AD135" i="31"/>
  <c r="AM135" i="31" s="1"/>
  <c r="AM1961" i="31" s="1"/>
  <c r="Q135" i="31"/>
  <c r="BD134" i="31"/>
  <c r="AQ134" i="31"/>
  <c r="AD134" i="31"/>
  <c r="Q134" i="31"/>
  <c r="BC133" i="31"/>
  <c r="BC144" i="31" s="1"/>
  <c r="BB133" i="31"/>
  <c r="BB144" i="31" s="1"/>
  <c r="BA133" i="31"/>
  <c r="BA144" i="31" s="1"/>
  <c r="AZ133" i="31"/>
  <c r="AZ144" i="31" s="1"/>
  <c r="AY133" i="31"/>
  <c r="AY144" i="31" s="1"/>
  <c r="AX133" i="31"/>
  <c r="AX144" i="31" s="1"/>
  <c r="AW133" i="31"/>
  <c r="AW144" i="31" s="1"/>
  <c r="AV133" i="31"/>
  <c r="AV144" i="31" s="1"/>
  <c r="AU133" i="31"/>
  <c r="AS133" i="31"/>
  <c r="Q133" i="31"/>
  <c r="BD132" i="31"/>
  <c r="AQ132" i="31"/>
  <c r="AD132" i="31"/>
  <c r="Q132" i="31"/>
  <c r="AD131" i="31"/>
  <c r="AM131" i="31" s="1"/>
  <c r="AM1957" i="31" s="1"/>
  <c r="Q131" i="31"/>
  <c r="BD130" i="31"/>
  <c r="AQ130" i="31"/>
  <c r="AD130" i="31"/>
  <c r="Q130" i="31"/>
  <c r="BD129" i="31"/>
  <c r="AQ129" i="31"/>
  <c r="AD129" i="31"/>
  <c r="Q129" i="31"/>
  <c r="BD128" i="31"/>
  <c r="AQ128" i="31"/>
  <c r="AD128" i="31"/>
  <c r="Q128" i="31"/>
  <c r="BD127" i="31"/>
  <c r="AQ127" i="31"/>
  <c r="AD127" i="31"/>
  <c r="Q127" i="31"/>
  <c r="BD126" i="31"/>
  <c r="AQ126" i="31"/>
  <c r="AD126" i="31"/>
  <c r="Q126" i="31"/>
  <c r="BD125" i="31"/>
  <c r="AD125" i="31"/>
  <c r="Q125" i="31"/>
  <c r="BH141" i="31"/>
  <c r="BH139" i="31"/>
  <c r="BJ139" i="31"/>
  <c r="BJ141" i="31"/>
  <c r="M1968" i="31" l="1"/>
  <c r="G1968" i="31"/>
  <c r="AQ1046" i="31"/>
  <c r="L1968" i="31"/>
  <c r="AD1722" i="31"/>
  <c r="BE1722" i="31" s="1"/>
  <c r="BE1043" i="31"/>
  <c r="AQ470" i="31"/>
  <c r="BD1050" i="31"/>
  <c r="AB801" i="31"/>
  <c r="AB805" i="31" s="1"/>
  <c r="AQ474" i="31"/>
  <c r="BD1046" i="31"/>
  <c r="BE1046" i="31" s="1"/>
  <c r="F1968" i="31"/>
  <c r="AD805" i="31"/>
  <c r="BE805" i="31" s="1"/>
  <c r="AQ1050" i="31"/>
  <c r="AD222" i="31"/>
  <c r="BE222" i="31" s="1"/>
  <c r="N1968" i="31"/>
  <c r="BE467" i="31"/>
  <c r="AD1781" i="31"/>
  <c r="BE1781" i="31" s="1"/>
  <c r="J256" i="31"/>
  <c r="S906" i="31"/>
  <c r="S911" i="31"/>
  <c r="S1970" i="31" s="1"/>
  <c r="BE1048" i="31"/>
  <c r="AD1777" i="31"/>
  <c r="BE1777" i="31" s="1"/>
  <c r="K1968" i="31"/>
  <c r="Q470" i="31"/>
  <c r="BE472" i="31"/>
  <c r="BE1911" i="31"/>
  <c r="AM1885" i="31"/>
  <c r="AM1889" i="31" s="1"/>
  <c r="AQ1882" i="31"/>
  <c r="BE1882" i="31" s="1"/>
  <c r="AV139" i="31"/>
  <c r="AV142" i="31" s="1"/>
  <c r="AZ139" i="31"/>
  <c r="AZ142" i="31" s="1"/>
  <c r="O249" i="31"/>
  <c r="O252" i="31" s="1"/>
  <c r="Q252" i="31" s="1"/>
  <c r="BE252" i="31" s="1"/>
  <c r="AC1889" i="31"/>
  <c r="AD1889" i="31" s="1"/>
  <c r="AD1885" i="31"/>
  <c r="S1293" i="31"/>
  <c r="AD1293" i="31" s="1"/>
  <c r="AD1289" i="31"/>
  <c r="V229" i="31"/>
  <c r="AD225" i="31"/>
  <c r="BE225" i="31" s="1"/>
  <c r="X229" i="31"/>
  <c r="X1968" i="31"/>
  <c r="AW139" i="31"/>
  <c r="AW142" i="31" s="1"/>
  <c r="BB1953" i="31"/>
  <c r="BD1953" i="31" s="1"/>
  <c r="BB276" i="31"/>
  <c r="S1959" i="31"/>
  <c r="S1965" i="31" s="1"/>
  <c r="AC1918" i="31"/>
  <c r="AD1918" i="31" s="1"/>
  <c r="AD1914" i="31"/>
  <c r="BE1614" i="31"/>
  <c r="Q474" i="31"/>
  <c r="BE1131" i="31"/>
  <c r="S859" i="31"/>
  <c r="AD859" i="31" s="1"/>
  <c r="BE859" i="31" s="1"/>
  <c r="AD855" i="31"/>
  <c r="BE855" i="31" s="1"/>
  <c r="AA1749" i="31"/>
  <c r="AD1746" i="31"/>
  <c r="BE1746" i="31" s="1"/>
  <c r="BE1618" i="31"/>
  <c r="P1918" i="31"/>
  <c r="Q1918" i="31" s="1"/>
  <c r="Q1914" i="31"/>
  <c r="AE1293" i="31"/>
  <c r="AE1889" i="31"/>
  <c r="BA139" i="31"/>
  <c r="BA142" i="31" s="1"/>
  <c r="AX139" i="31"/>
  <c r="AX142" i="31" s="1"/>
  <c r="BB139" i="31"/>
  <c r="BB142" i="31" s="1"/>
  <c r="AY139" i="31"/>
  <c r="AY142" i="31" s="1"/>
  <c r="BC139" i="31"/>
  <c r="BC142" i="31" s="1"/>
  <c r="AM1951" i="31"/>
  <c r="E256" i="31"/>
  <c r="BC1918" i="31"/>
  <c r="BD1918" i="31" s="1"/>
  <c r="BD1914" i="31"/>
  <c r="W1804" i="31"/>
  <c r="AD1801" i="31"/>
  <c r="BE1801" i="31" s="1"/>
  <c r="R474" i="31"/>
  <c r="AD474" i="31" s="1"/>
  <c r="AD470" i="31"/>
  <c r="AP1918" i="31"/>
  <c r="AQ1918" i="31" s="1"/>
  <c r="AQ1914" i="31"/>
  <c r="D471" i="31"/>
  <c r="BE1966" i="31"/>
  <c r="Q1957" i="31"/>
  <c r="AQ1876" i="31"/>
  <c r="BE1876" i="31" s="1"/>
  <c r="BD264" i="31"/>
  <c r="BE264" i="31" s="1"/>
  <c r="V900" i="31"/>
  <c r="V911" i="31" s="1"/>
  <c r="V1970" i="31" s="1"/>
  <c r="U900" i="31"/>
  <c r="U911" i="31" s="1"/>
  <c r="R900" i="31"/>
  <c r="R911" i="31" s="1"/>
  <c r="T900" i="31"/>
  <c r="T911" i="31" s="1"/>
  <c r="O900" i="31"/>
  <c r="BE1962" i="31"/>
  <c r="BE1952" i="31"/>
  <c r="BE1958" i="31"/>
  <c r="BE1954" i="31"/>
  <c r="BE1955" i="31"/>
  <c r="BE1960" i="31"/>
  <c r="BE134" i="31"/>
  <c r="BE208" i="31"/>
  <c r="BE1956" i="31"/>
  <c r="BE218" i="31"/>
  <c r="BE219" i="31"/>
  <c r="BE210" i="31"/>
  <c r="BE212" i="31"/>
  <c r="BE214" i="31"/>
  <c r="BE216" i="31"/>
  <c r="BE132" i="31"/>
  <c r="BE136" i="31"/>
  <c r="BE126" i="31"/>
  <c r="BE127" i="31"/>
  <c r="BE128" i="31"/>
  <c r="BE129" i="31"/>
  <c r="BE130" i="31"/>
  <c r="BE209" i="31"/>
  <c r="BE211" i="31"/>
  <c r="BE213" i="31"/>
  <c r="BE215" i="31"/>
  <c r="BE217" i="31"/>
  <c r="AS135" i="31"/>
  <c r="AS1961" i="31" s="1"/>
  <c r="AQ131" i="31"/>
  <c r="AU135" i="31"/>
  <c r="AU1961" i="31" s="1"/>
  <c r="AQ125" i="31"/>
  <c r="BE125" i="31" s="1"/>
  <c r="AQ135" i="31"/>
  <c r="Q1971" i="31"/>
  <c r="AT133" i="31"/>
  <c r="BD131" i="31"/>
  <c r="BE1050" i="31" l="1"/>
  <c r="BE470" i="31"/>
  <c r="AD801" i="31"/>
  <c r="BE801" i="31" s="1"/>
  <c r="AU144" i="31"/>
  <c r="S909" i="31"/>
  <c r="S913" i="31" s="1"/>
  <c r="O906" i="31"/>
  <c r="Q906" i="31" s="1"/>
  <c r="O911" i="31"/>
  <c r="Q911" i="31" s="1"/>
  <c r="AS144" i="31"/>
  <c r="AQ1889" i="31"/>
  <c r="BE1889" i="31" s="1"/>
  <c r="BE1918" i="31"/>
  <c r="AQ1885" i="31"/>
  <c r="BE1885" i="31" s="1"/>
  <c r="AD229" i="31"/>
  <c r="BE229" i="31" s="1"/>
  <c r="R906" i="31"/>
  <c r="R1959" i="31"/>
  <c r="W1808" i="31"/>
  <c r="AD1808" i="31" s="1"/>
  <c r="BE1808" i="31" s="1"/>
  <c r="AD1804" i="31"/>
  <c r="BE1804" i="31" s="1"/>
  <c r="BC146" i="31"/>
  <c r="AU139" i="31"/>
  <c r="AX146" i="31"/>
  <c r="AA1753" i="31"/>
  <c r="AD1753" i="31" s="1"/>
  <c r="BE1753" i="31" s="1"/>
  <c r="AD1749" i="31"/>
  <c r="BE1749" i="31" s="1"/>
  <c r="O1959" i="31"/>
  <c r="O1965" i="31" s="1"/>
  <c r="AV146" i="31"/>
  <c r="U906" i="31"/>
  <c r="U909" i="31" s="1"/>
  <c r="U913" i="31" s="1"/>
  <c r="U1959" i="31"/>
  <c r="U1965" i="31" s="1"/>
  <c r="D475" i="31"/>
  <c r="BE475" i="31" s="1"/>
  <c r="BE471" i="31"/>
  <c r="BE1914" i="31"/>
  <c r="Q249" i="31"/>
  <c r="BE249" i="31" s="1"/>
  <c r="V1959" i="31"/>
  <c r="V1965" i="31" s="1"/>
  <c r="V906" i="31"/>
  <c r="V909" i="31" s="1"/>
  <c r="V913" i="31" s="1"/>
  <c r="AY146" i="31"/>
  <c r="BB146" i="31"/>
  <c r="BA146" i="31"/>
  <c r="BE474" i="31"/>
  <c r="AW146" i="31"/>
  <c r="AZ146" i="31"/>
  <c r="T906" i="31"/>
  <c r="T909" i="31" s="1"/>
  <c r="T913" i="31" s="1"/>
  <c r="T1959" i="31"/>
  <c r="T1965" i="31" s="1"/>
  <c r="AS139" i="31"/>
  <c r="BB279" i="31"/>
  <c r="BD276" i="31"/>
  <c r="BE276" i="31" s="1"/>
  <c r="BE131" i="31"/>
  <c r="AQ1951" i="31"/>
  <c r="BD133" i="31"/>
  <c r="AT135" i="31"/>
  <c r="AT1961" i="31" s="1"/>
  <c r="AU142" i="31" l="1"/>
  <c r="AU146" i="31" s="1"/>
  <c r="O909" i="31"/>
  <c r="Q909" i="31" s="1"/>
  <c r="AT144" i="31"/>
  <c r="BD144" i="31" s="1"/>
  <c r="R909" i="31"/>
  <c r="BB283" i="31"/>
  <c r="BD283" i="31" s="1"/>
  <c r="BE283" i="31" s="1"/>
  <c r="BD279" i="31"/>
  <c r="BE279" i="31" s="1"/>
  <c r="AS142" i="31"/>
  <c r="AT139" i="31"/>
  <c r="O256" i="31"/>
  <c r="Q256" i="31" s="1"/>
  <c r="BE256" i="31" s="1"/>
  <c r="Q1959" i="31"/>
  <c r="BD135" i="31"/>
  <c r="BE135" i="31" s="1"/>
  <c r="BI140" i="31"/>
  <c r="BI132" i="31"/>
  <c r="BJ132" i="31" s="1"/>
  <c r="BH131" i="31"/>
  <c r="O913" i="31" l="1"/>
  <c r="Q913" i="31" s="1"/>
  <c r="AT142" i="31"/>
  <c r="AT146" i="31" s="1"/>
  <c r="BD139" i="31"/>
  <c r="R913" i="31"/>
  <c r="AS146" i="31"/>
  <c r="AH133" i="31"/>
  <c r="AH144" i="31" s="1"/>
  <c r="AE133" i="31"/>
  <c r="AE144" i="31" s="1"/>
  <c r="AJ133" i="31"/>
  <c r="AJ144" i="31" s="1"/>
  <c r="Y133" i="31"/>
  <c r="Y144" i="31" s="1"/>
  <c r="AI133" i="31"/>
  <c r="AI144" i="31" s="1"/>
  <c r="AB133" i="31"/>
  <c r="AB144" i="31" s="1"/>
  <c r="AC133" i="31"/>
  <c r="AC144" i="31" s="1"/>
  <c r="AA133" i="31"/>
  <c r="AA144" i="31" s="1"/>
  <c r="AG133" i="31"/>
  <c r="AG144" i="31" s="1"/>
  <c r="Z133" i="31"/>
  <c r="Z144" i="31" s="1"/>
  <c r="AF133" i="31"/>
  <c r="AF144" i="31" s="1"/>
  <c r="AK133" i="31"/>
  <c r="AK144" i="31" s="1"/>
  <c r="BH132" i="31"/>
  <c r="BH140" i="31"/>
  <c r="BJ140" i="31"/>
  <c r="BD142" i="31" l="1"/>
  <c r="AD144" i="31"/>
  <c r="BD146" i="31"/>
  <c r="AI139" i="31"/>
  <c r="AI142" i="31" s="1"/>
  <c r="Y139" i="31"/>
  <c r="Z139" i="31"/>
  <c r="Z142" i="31" s="1"/>
  <c r="AB139" i="31"/>
  <c r="AB142" i="31" s="1"/>
  <c r="AE139" i="31"/>
  <c r="AG139" i="31"/>
  <c r="AG142" i="31" s="1"/>
  <c r="AH139" i="31"/>
  <c r="AH142" i="31" s="1"/>
  <c r="AK139" i="31"/>
  <c r="AK142" i="31" s="1"/>
  <c r="AA139" i="31"/>
  <c r="AA142" i="31" s="1"/>
  <c r="AF139" i="31"/>
  <c r="AF142" i="31" s="1"/>
  <c r="AC139" i="31"/>
  <c r="AC142" i="31" s="1"/>
  <c r="AJ139" i="31"/>
  <c r="AJ142" i="31" s="1"/>
  <c r="AD133" i="31"/>
  <c r="AM133" i="31" s="1"/>
  <c r="AM144" i="31" s="1"/>
  <c r="AQ144" i="31" s="1"/>
  <c r="BD491" i="31"/>
  <c r="AQ491" i="31"/>
  <c r="AD491" i="31"/>
  <c r="Q491" i="31"/>
  <c r="BD490" i="31"/>
  <c r="AQ490" i="31"/>
  <c r="AD490" i="31"/>
  <c r="Q490" i="31"/>
  <c r="BI489" i="31"/>
  <c r="BH489" i="31"/>
  <c r="BD489" i="31"/>
  <c r="AQ489" i="31"/>
  <c r="AD489" i="31"/>
  <c r="Q489" i="31"/>
  <c r="BD488" i="31"/>
  <c r="AQ488" i="31"/>
  <c r="AD488" i="31"/>
  <c r="Q488" i="31"/>
  <c r="BD487" i="31"/>
  <c r="AQ487" i="31"/>
  <c r="AD487" i="31"/>
  <c r="Q487" i="31"/>
  <c r="BD486" i="31"/>
  <c r="AQ486" i="31"/>
  <c r="AD486" i="31"/>
  <c r="Q486" i="31"/>
  <c r="BD485" i="31"/>
  <c r="AQ485" i="31"/>
  <c r="AD485" i="31"/>
  <c r="Q485" i="31"/>
  <c r="BD484" i="31"/>
  <c r="AQ484" i="31"/>
  <c r="AD484" i="31"/>
  <c r="Q484" i="31"/>
  <c r="BD483" i="31"/>
  <c r="AQ483" i="31"/>
  <c r="AD483" i="31"/>
  <c r="Q483" i="31"/>
  <c r="BD482" i="31"/>
  <c r="AQ482" i="31"/>
  <c r="AD482" i="31"/>
  <c r="Q482" i="31"/>
  <c r="BD481" i="31"/>
  <c r="AQ481" i="31"/>
  <c r="AD481" i="31"/>
  <c r="Q481" i="31"/>
  <c r="BD480" i="31"/>
  <c r="AQ480" i="31"/>
  <c r="AD480" i="31"/>
  <c r="Q480" i="31"/>
  <c r="BD903" i="31"/>
  <c r="AQ903" i="31"/>
  <c r="AD903" i="31"/>
  <c r="Q903" i="31"/>
  <c r="BD902" i="31"/>
  <c r="AQ902" i="31"/>
  <c r="AD902" i="31"/>
  <c r="Q902" i="31"/>
  <c r="BD901" i="31"/>
  <c r="AQ901" i="31"/>
  <c r="AD901" i="31"/>
  <c r="Q901" i="31"/>
  <c r="BD900" i="31"/>
  <c r="AQ900" i="31"/>
  <c r="Q900" i="31"/>
  <c r="BD899" i="31"/>
  <c r="AQ899" i="31"/>
  <c r="AD899" i="31"/>
  <c r="Q899" i="31"/>
  <c r="BD898" i="31"/>
  <c r="AQ898" i="31"/>
  <c r="Q898" i="31"/>
  <c r="W898" i="31" s="1"/>
  <c r="BD897" i="31"/>
  <c r="AQ897" i="31"/>
  <c r="AD897" i="31"/>
  <c r="Q897" i="31"/>
  <c r="BD896" i="31"/>
  <c r="AQ896" i="31"/>
  <c r="AD896" i="31"/>
  <c r="Q896" i="31"/>
  <c r="BD895" i="31"/>
  <c r="AQ895" i="31"/>
  <c r="AD895" i="31"/>
  <c r="Q895" i="31"/>
  <c r="BD894" i="31"/>
  <c r="AQ894" i="31"/>
  <c r="AD894" i="31"/>
  <c r="Q894" i="31"/>
  <c r="BD893" i="31"/>
  <c r="AQ893" i="31"/>
  <c r="AD893" i="31"/>
  <c r="Q893" i="31"/>
  <c r="BD892" i="31"/>
  <c r="AQ892" i="31"/>
  <c r="AD892" i="31"/>
  <c r="Q892" i="31"/>
  <c r="BD849" i="31"/>
  <c r="AQ849" i="31"/>
  <c r="AD849" i="31"/>
  <c r="Q849" i="31"/>
  <c r="BD848" i="31"/>
  <c r="AQ848" i="31"/>
  <c r="AD848" i="31"/>
  <c r="Q848" i="31"/>
  <c r="BD847" i="31"/>
  <c r="AQ847" i="31"/>
  <c r="AD847" i="31"/>
  <c r="Q847" i="31"/>
  <c r="BD846" i="31"/>
  <c r="AQ846" i="31"/>
  <c r="AD846" i="31"/>
  <c r="Q846" i="31"/>
  <c r="BD845" i="31"/>
  <c r="AQ845" i="31"/>
  <c r="AD845" i="31"/>
  <c r="Q845" i="31"/>
  <c r="BD844" i="31"/>
  <c r="AQ844" i="31"/>
  <c r="AD844" i="31"/>
  <c r="Q844" i="31"/>
  <c r="BD843" i="31"/>
  <c r="AQ843" i="31"/>
  <c r="AD843" i="31"/>
  <c r="Q843" i="31"/>
  <c r="BD842" i="31"/>
  <c r="AQ842" i="31"/>
  <c r="AD842" i="31"/>
  <c r="Q842" i="31"/>
  <c r="BD841" i="31"/>
  <c r="AQ841" i="31"/>
  <c r="AD841" i="31"/>
  <c r="Q841" i="31"/>
  <c r="BD840" i="31"/>
  <c r="AQ840" i="31"/>
  <c r="AD840" i="31"/>
  <c r="Q840" i="31"/>
  <c r="BD839" i="31"/>
  <c r="AQ839" i="31"/>
  <c r="AD839" i="31"/>
  <c r="Q839" i="31"/>
  <c r="BD838" i="31"/>
  <c r="AQ838" i="31"/>
  <c r="AD838" i="31"/>
  <c r="Q838" i="31"/>
  <c r="BD163" i="31"/>
  <c r="AQ163" i="31"/>
  <c r="AD163" i="31"/>
  <c r="Q163" i="31"/>
  <c r="BD162" i="31"/>
  <c r="AQ162" i="31"/>
  <c r="AD162" i="31"/>
  <c r="Q162" i="31"/>
  <c r="BI161" i="31"/>
  <c r="BH161" i="31"/>
  <c r="BD161" i="31"/>
  <c r="AQ161" i="31"/>
  <c r="AD161" i="31"/>
  <c r="Q161" i="31"/>
  <c r="BD160" i="31"/>
  <c r="AQ160" i="31"/>
  <c r="AD160" i="31"/>
  <c r="Q160" i="31"/>
  <c r="BD159" i="31"/>
  <c r="AQ159" i="31"/>
  <c r="AD159" i="31"/>
  <c r="Q159" i="31"/>
  <c r="BD158" i="31"/>
  <c r="AD158" i="31"/>
  <c r="Q158" i="31"/>
  <c r="BD157" i="31"/>
  <c r="AQ157" i="31"/>
  <c r="AD157" i="31"/>
  <c r="Q157" i="31"/>
  <c r="BD156" i="31"/>
  <c r="AQ156" i="31"/>
  <c r="AD156" i="31"/>
  <c r="Q156" i="31"/>
  <c r="BD155" i="31"/>
  <c r="AQ155" i="31"/>
  <c r="AD155" i="31"/>
  <c r="Q155" i="31"/>
  <c r="BD154" i="31"/>
  <c r="AQ154" i="31"/>
  <c r="AD154" i="31"/>
  <c r="Q154" i="31"/>
  <c r="BD153" i="31"/>
  <c r="AQ153" i="31"/>
  <c r="AD153" i="31"/>
  <c r="Q153" i="31"/>
  <c r="BD152" i="31"/>
  <c r="AQ152" i="31"/>
  <c r="AD152" i="31"/>
  <c r="Q152" i="31"/>
  <c r="BD1935" i="31"/>
  <c r="AQ1935" i="31"/>
  <c r="AD1935" i="31"/>
  <c r="Q1935" i="31"/>
  <c r="BD1934" i="31"/>
  <c r="AQ1934" i="31"/>
  <c r="AD1934" i="31"/>
  <c r="Q1934" i="31"/>
  <c r="BD1933" i="31"/>
  <c r="AQ1933" i="31"/>
  <c r="AD1933" i="31"/>
  <c r="Q1933" i="31"/>
  <c r="BD1932" i="31"/>
  <c r="AQ1932" i="31"/>
  <c r="AD1932" i="31"/>
  <c r="Q1932" i="31"/>
  <c r="BD1931" i="31"/>
  <c r="AQ1931" i="31"/>
  <c r="AD1931" i="31"/>
  <c r="Q1931" i="31"/>
  <c r="BD1930" i="31"/>
  <c r="AQ1930" i="31"/>
  <c r="AD1930" i="31"/>
  <c r="Q1930" i="31"/>
  <c r="BD1929" i="31"/>
  <c r="AQ1929" i="31"/>
  <c r="AD1929" i="31"/>
  <c r="Q1929" i="31"/>
  <c r="BD1928" i="31"/>
  <c r="AQ1928" i="31"/>
  <c r="AD1928" i="31"/>
  <c r="Q1928" i="31"/>
  <c r="BD1927" i="31"/>
  <c r="AQ1927" i="31"/>
  <c r="AD1927" i="31"/>
  <c r="Q1927" i="31"/>
  <c r="BD1926" i="31"/>
  <c r="AQ1926" i="31"/>
  <c r="AD1926" i="31"/>
  <c r="Q1926" i="31"/>
  <c r="BD1925" i="31"/>
  <c r="AQ1925" i="31"/>
  <c r="AD1925" i="31"/>
  <c r="Q1925" i="31"/>
  <c r="BD1924" i="31"/>
  <c r="AQ1924" i="31"/>
  <c r="AD1924" i="31"/>
  <c r="Q1924" i="31"/>
  <c r="BD1908" i="31"/>
  <c r="AQ1908" i="31"/>
  <c r="AD1908" i="31"/>
  <c r="Q1908" i="31"/>
  <c r="BD1907" i="31"/>
  <c r="AQ1907" i="31"/>
  <c r="AD1907" i="31"/>
  <c r="Q1907" i="31"/>
  <c r="BD1906" i="31"/>
  <c r="AQ1906" i="31"/>
  <c r="AD1906" i="31"/>
  <c r="Q1906" i="31"/>
  <c r="BD1905" i="31"/>
  <c r="AQ1905" i="31"/>
  <c r="AD1905" i="31"/>
  <c r="Q1905" i="31"/>
  <c r="BD1904" i="31"/>
  <c r="AQ1904" i="31"/>
  <c r="AD1904" i="31"/>
  <c r="Q1904" i="31"/>
  <c r="BD1903" i="31"/>
  <c r="AQ1903" i="31"/>
  <c r="AD1903" i="31"/>
  <c r="Q1903" i="31"/>
  <c r="BD1902" i="31"/>
  <c r="AQ1902" i="31"/>
  <c r="AD1902" i="31"/>
  <c r="Q1902" i="31"/>
  <c r="BD1901" i="31"/>
  <c r="AQ1901" i="31"/>
  <c r="AD1901" i="31"/>
  <c r="Q1901" i="31"/>
  <c r="BD1900" i="31"/>
  <c r="AQ1900" i="31"/>
  <c r="AD1900" i="31"/>
  <c r="Q1900" i="31"/>
  <c r="BD1899" i="31"/>
  <c r="AQ1899" i="31"/>
  <c r="AD1899" i="31"/>
  <c r="Q1899" i="31"/>
  <c r="BD1898" i="31"/>
  <c r="AQ1898" i="31"/>
  <c r="AD1898" i="31"/>
  <c r="Q1898" i="31"/>
  <c r="BD1897" i="31"/>
  <c r="AQ1897" i="31"/>
  <c r="AD1897" i="31"/>
  <c r="Q1897" i="31"/>
  <c r="BD1825" i="31"/>
  <c r="AQ1825" i="31"/>
  <c r="AD1825" i="31"/>
  <c r="Q1825" i="31"/>
  <c r="BD1824" i="31"/>
  <c r="AQ1824" i="31"/>
  <c r="AD1824" i="31"/>
  <c r="Q1824" i="31"/>
  <c r="BD1823" i="31"/>
  <c r="AQ1823" i="31"/>
  <c r="AD1823" i="31"/>
  <c r="Q1823" i="31"/>
  <c r="BD1822" i="31"/>
  <c r="AQ1822" i="31"/>
  <c r="AD1822" i="31"/>
  <c r="Q1822" i="31"/>
  <c r="BD1821" i="31"/>
  <c r="AQ1821" i="31"/>
  <c r="AD1821" i="31"/>
  <c r="Q1821" i="31"/>
  <c r="BD1820" i="31"/>
  <c r="AQ1820" i="31"/>
  <c r="AD1820" i="31"/>
  <c r="Q1820" i="31"/>
  <c r="BD1819" i="31"/>
  <c r="AQ1819" i="31"/>
  <c r="AD1819" i="31"/>
  <c r="Q1819" i="31"/>
  <c r="BD1818" i="31"/>
  <c r="AQ1818" i="31"/>
  <c r="AD1818" i="31"/>
  <c r="Q1818" i="31"/>
  <c r="BD1817" i="31"/>
  <c r="AQ1817" i="31"/>
  <c r="AD1817" i="31"/>
  <c r="Q1817" i="31"/>
  <c r="BD1816" i="31"/>
  <c r="AQ1816" i="31"/>
  <c r="AD1816" i="31"/>
  <c r="Q1816" i="31"/>
  <c r="BD1815" i="31"/>
  <c r="AQ1815" i="31"/>
  <c r="AD1815" i="31"/>
  <c r="Q1815" i="31"/>
  <c r="BD1814" i="31"/>
  <c r="AQ1814" i="31"/>
  <c r="AD1814" i="31"/>
  <c r="Q1814" i="31"/>
  <c r="BD1771" i="31"/>
  <c r="AQ1771" i="31"/>
  <c r="AD1771" i="31"/>
  <c r="Q1771" i="31"/>
  <c r="BD1770" i="31"/>
  <c r="AQ1770" i="31"/>
  <c r="AD1770" i="31"/>
  <c r="Q1770" i="31"/>
  <c r="BD1769" i="31"/>
  <c r="AQ1769" i="31"/>
  <c r="AD1769" i="31"/>
  <c r="Q1769" i="31"/>
  <c r="BD1768" i="31"/>
  <c r="AQ1768" i="31"/>
  <c r="AD1768" i="31"/>
  <c r="Q1768" i="31"/>
  <c r="BD1767" i="31"/>
  <c r="AQ1767" i="31"/>
  <c r="AD1767" i="31"/>
  <c r="Q1767" i="31"/>
  <c r="BD1766" i="31"/>
  <c r="AQ1766" i="31"/>
  <c r="AD1766" i="31"/>
  <c r="Q1766" i="31"/>
  <c r="BD1765" i="31"/>
  <c r="AQ1765" i="31"/>
  <c r="AD1765" i="31"/>
  <c r="Q1765" i="31"/>
  <c r="BD1764" i="31"/>
  <c r="AQ1764" i="31"/>
  <c r="AD1764" i="31"/>
  <c r="Q1764" i="31"/>
  <c r="BD1763" i="31"/>
  <c r="AQ1763" i="31"/>
  <c r="AD1763" i="31"/>
  <c r="Q1763" i="31"/>
  <c r="BD1762" i="31"/>
  <c r="AQ1762" i="31"/>
  <c r="AD1762" i="31"/>
  <c r="Q1762" i="31"/>
  <c r="BD1761" i="31"/>
  <c r="AQ1761" i="31"/>
  <c r="AD1761" i="31"/>
  <c r="Q1761" i="31"/>
  <c r="BD1760" i="31"/>
  <c r="AQ1760" i="31"/>
  <c r="AD1760" i="31"/>
  <c r="Q1760" i="31"/>
  <c r="BD1580" i="31"/>
  <c r="AQ1580" i="31"/>
  <c r="AD1580" i="31"/>
  <c r="Q1580" i="31"/>
  <c r="BD1579" i="31"/>
  <c r="AQ1579" i="31"/>
  <c r="AD1579" i="31"/>
  <c r="Q1579" i="31"/>
  <c r="BD1578" i="31"/>
  <c r="AQ1578" i="31"/>
  <c r="AD1578" i="31"/>
  <c r="Q1578" i="31"/>
  <c r="BD1577" i="31"/>
  <c r="AQ1577" i="31"/>
  <c r="AD1577" i="31"/>
  <c r="Q1577" i="31"/>
  <c r="BD1576" i="31"/>
  <c r="AQ1576" i="31"/>
  <c r="AD1576" i="31"/>
  <c r="Q1576" i="31"/>
  <c r="BD1575" i="31"/>
  <c r="AQ1575" i="31"/>
  <c r="AD1575" i="31"/>
  <c r="Q1575" i="31"/>
  <c r="BD1574" i="31"/>
  <c r="AQ1574" i="31"/>
  <c r="AD1574" i="31"/>
  <c r="Q1574" i="31"/>
  <c r="BD1573" i="31"/>
  <c r="AQ1573" i="31"/>
  <c r="AD1573" i="31"/>
  <c r="Q1573" i="31"/>
  <c r="BD1572" i="31"/>
  <c r="AQ1572" i="31"/>
  <c r="AD1572" i="31"/>
  <c r="Q1572" i="31"/>
  <c r="BD1571" i="31"/>
  <c r="AQ1571" i="31"/>
  <c r="AD1571" i="31"/>
  <c r="Q1571" i="31"/>
  <c r="BD1570" i="31"/>
  <c r="AQ1570" i="31"/>
  <c r="AD1570" i="31"/>
  <c r="Q1570" i="31"/>
  <c r="BD1569" i="31"/>
  <c r="AQ1569" i="31"/>
  <c r="AD1569" i="31"/>
  <c r="Q1569" i="31"/>
  <c r="BD1013" i="31"/>
  <c r="AQ1013" i="31"/>
  <c r="AD1013" i="31"/>
  <c r="Q1013" i="31"/>
  <c r="BD1012" i="31"/>
  <c r="AQ1012" i="31"/>
  <c r="AD1012" i="31"/>
  <c r="Q1012" i="31"/>
  <c r="BD1011" i="31"/>
  <c r="AQ1011" i="31"/>
  <c r="AD1011" i="31"/>
  <c r="Q1011" i="31"/>
  <c r="BD1010" i="31"/>
  <c r="AQ1010" i="31"/>
  <c r="AD1010" i="31"/>
  <c r="Q1010" i="31"/>
  <c r="BD1009" i="31"/>
  <c r="AQ1009" i="31"/>
  <c r="AD1009" i="31"/>
  <c r="Q1009" i="31"/>
  <c r="BD1008" i="31"/>
  <c r="AQ1008" i="31"/>
  <c r="AD1008" i="31"/>
  <c r="Q1008" i="31"/>
  <c r="BD1007" i="31"/>
  <c r="AQ1007" i="31"/>
  <c r="AD1007" i="31"/>
  <c r="Q1007" i="31"/>
  <c r="BD1006" i="31"/>
  <c r="AQ1006" i="31"/>
  <c r="AD1006" i="31"/>
  <c r="Q1006" i="31"/>
  <c r="BD1005" i="31"/>
  <c r="AQ1005" i="31"/>
  <c r="AD1005" i="31"/>
  <c r="Q1005" i="31"/>
  <c r="BD1004" i="31"/>
  <c r="AQ1004" i="31"/>
  <c r="AD1004" i="31"/>
  <c r="Q1004" i="31"/>
  <c r="BD1003" i="31"/>
  <c r="AQ1003" i="31"/>
  <c r="AD1003" i="31"/>
  <c r="Q1003" i="31"/>
  <c r="BD1002" i="31"/>
  <c r="AQ1002" i="31"/>
  <c r="AD1002" i="31"/>
  <c r="Q1002" i="31"/>
  <c r="BD986" i="31"/>
  <c r="AQ986" i="31"/>
  <c r="AD986" i="31"/>
  <c r="Q986" i="31"/>
  <c r="BD985" i="31"/>
  <c r="AQ985" i="31"/>
  <c r="AD985" i="31"/>
  <c r="Q985" i="31"/>
  <c r="BD984" i="31"/>
  <c r="AQ984" i="31"/>
  <c r="AD984" i="31"/>
  <c r="Q984" i="31"/>
  <c r="BD983" i="31"/>
  <c r="AQ983" i="31"/>
  <c r="AD983" i="31"/>
  <c r="Q983" i="31"/>
  <c r="BD982" i="31"/>
  <c r="AQ982" i="31"/>
  <c r="AD982" i="31"/>
  <c r="Q982" i="31"/>
  <c r="BD981" i="31"/>
  <c r="AQ981" i="31"/>
  <c r="AD981" i="31"/>
  <c r="Q981" i="31"/>
  <c r="BD980" i="31"/>
  <c r="AQ980" i="31"/>
  <c r="AD980" i="31"/>
  <c r="Q980" i="31"/>
  <c r="BD979" i="31"/>
  <c r="AQ979" i="31"/>
  <c r="AD979" i="31"/>
  <c r="Q979" i="31"/>
  <c r="BD978" i="31"/>
  <c r="AQ978" i="31"/>
  <c r="AD978" i="31"/>
  <c r="Q978" i="31"/>
  <c r="BD977" i="31"/>
  <c r="AQ977" i="31"/>
  <c r="AD977" i="31"/>
  <c r="Q977" i="31"/>
  <c r="BD976" i="31"/>
  <c r="AQ976" i="31"/>
  <c r="AD976" i="31"/>
  <c r="Q976" i="31"/>
  <c r="BD975" i="31"/>
  <c r="AQ975" i="31"/>
  <c r="AD975" i="31"/>
  <c r="Q975" i="31"/>
  <c r="BD932" i="31"/>
  <c r="AQ932" i="31"/>
  <c r="AD932" i="31"/>
  <c r="Q932" i="31"/>
  <c r="BD931" i="31"/>
  <c r="AQ931" i="31"/>
  <c r="AD931" i="31"/>
  <c r="Q931" i="31"/>
  <c r="BD930" i="31"/>
  <c r="AQ930" i="31"/>
  <c r="AD930" i="31"/>
  <c r="Q930" i="31"/>
  <c r="BD929" i="31"/>
  <c r="AQ929" i="31"/>
  <c r="AD929" i="31"/>
  <c r="Q929" i="31"/>
  <c r="BD928" i="31"/>
  <c r="AQ928" i="31"/>
  <c r="AD928" i="31"/>
  <c r="Q928" i="31"/>
  <c r="BD927" i="31"/>
  <c r="AQ927" i="31"/>
  <c r="AD927" i="31"/>
  <c r="Q927" i="31"/>
  <c r="BD926" i="31"/>
  <c r="AQ926" i="31"/>
  <c r="AD926" i="31"/>
  <c r="Q926" i="31"/>
  <c r="BD925" i="31"/>
  <c r="AQ925" i="31"/>
  <c r="AD925" i="31"/>
  <c r="Q925" i="31"/>
  <c r="BD924" i="31"/>
  <c r="AQ924" i="31"/>
  <c r="AD924" i="31"/>
  <c r="Q924" i="31"/>
  <c r="BD923" i="31"/>
  <c r="AQ923" i="31"/>
  <c r="AD923" i="31"/>
  <c r="Q923" i="31"/>
  <c r="BD922" i="31"/>
  <c r="AQ922" i="31"/>
  <c r="AD922" i="31"/>
  <c r="Q922" i="31"/>
  <c r="BD921" i="31"/>
  <c r="AQ921" i="31"/>
  <c r="AD921" i="31"/>
  <c r="Q921" i="31"/>
  <c r="BD738" i="31"/>
  <c r="AQ738" i="31"/>
  <c r="AD738" i="31"/>
  <c r="Q738" i="31"/>
  <c r="BD737" i="31"/>
  <c r="AQ737" i="31"/>
  <c r="AD737" i="31"/>
  <c r="Q737" i="31"/>
  <c r="BD736" i="31"/>
  <c r="AQ736" i="31"/>
  <c r="AD736" i="31"/>
  <c r="Q736" i="31"/>
  <c r="BD735" i="31"/>
  <c r="AQ735" i="31"/>
  <c r="AD735" i="31"/>
  <c r="Q735" i="31"/>
  <c r="BD734" i="31"/>
  <c r="AQ734" i="31"/>
  <c r="AD734" i="31"/>
  <c r="Q734" i="31"/>
  <c r="BD733" i="31"/>
  <c r="AQ733" i="31"/>
  <c r="AD733" i="31"/>
  <c r="Q733" i="31"/>
  <c r="BD732" i="31"/>
  <c r="AQ732" i="31"/>
  <c r="AD732" i="31"/>
  <c r="Q732" i="31"/>
  <c r="BD731" i="31"/>
  <c r="AQ731" i="31"/>
  <c r="AD731" i="31"/>
  <c r="Q731" i="31"/>
  <c r="BD730" i="31"/>
  <c r="AQ730" i="31"/>
  <c r="AD730" i="31"/>
  <c r="Q730" i="31"/>
  <c r="BD729" i="31"/>
  <c r="AQ729" i="31"/>
  <c r="AD729" i="31"/>
  <c r="Q729" i="31"/>
  <c r="BD728" i="31"/>
  <c r="AQ728" i="31"/>
  <c r="AD728" i="31"/>
  <c r="Q728" i="31"/>
  <c r="BD727" i="31"/>
  <c r="AQ727" i="31"/>
  <c r="AD727" i="31"/>
  <c r="Q727" i="31"/>
  <c r="BD711" i="31"/>
  <c r="AQ711" i="31"/>
  <c r="AD711" i="31"/>
  <c r="Q711" i="31"/>
  <c r="BD710" i="31"/>
  <c r="AQ710" i="31"/>
  <c r="AD710" i="31"/>
  <c r="Q710" i="31"/>
  <c r="BD709" i="31"/>
  <c r="AQ709" i="31"/>
  <c r="AD709" i="31"/>
  <c r="Q709" i="31"/>
  <c r="BD708" i="31"/>
  <c r="AQ708" i="31"/>
  <c r="AD708" i="31"/>
  <c r="Q708" i="31"/>
  <c r="BD707" i="31"/>
  <c r="AQ707" i="31"/>
  <c r="AD707" i="31"/>
  <c r="Q707" i="31"/>
  <c r="BD706" i="31"/>
  <c r="AQ706" i="31"/>
  <c r="AD706" i="31"/>
  <c r="Q706" i="31"/>
  <c r="BD705" i="31"/>
  <c r="AQ705" i="31"/>
  <c r="AD705" i="31"/>
  <c r="Q705" i="31"/>
  <c r="BD704" i="31"/>
  <c r="AQ704" i="31"/>
  <c r="AD704" i="31"/>
  <c r="Q704" i="31"/>
  <c r="BD703" i="31"/>
  <c r="AQ703" i="31"/>
  <c r="AD703" i="31"/>
  <c r="Q703" i="31"/>
  <c r="BD702" i="31"/>
  <c r="AQ702" i="31"/>
  <c r="AD702" i="31"/>
  <c r="Q702" i="31"/>
  <c r="BD701" i="31"/>
  <c r="AQ701" i="31"/>
  <c r="AD701" i="31"/>
  <c r="Q701" i="31"/>
  <c r="BD700" i="31"/>
  <c r="AQ700" i="31"/>
  <c r="AD700" i="31"/>
  <c r="Q700" i="31"/>
  <c r="BD545" i="31"/>
  <c r="AQ545" i="31"/>
  <c r="AD545" i="31"/>
  <c r="Q545" i="31"/>
  <c r="BD544" i="31"/>
  <c r="AQ544" i="31"/>
  <c r="AD544" i="31"/>
  <c r="Q544" i="31"/>
  <c r="BI543" i="31"/>
  <c r="BH543" i="31"/>
  <c r="BD543" i="31"/>
  <c r="AQ543" i="31"/>
  <c r="AD543" i="31"/>
  <c r="Q543" i="31"/>
  <c r="BD542" i="31"/>
  <c r="AQ542" i="31"/>
  <c r="AD542" i="31"/>
  <c r="Q542" i="31"/>
  <c r="BD541" i="31"/>
  <c r="AQ541" i="31"/>
  <c r="AD541" i="31"/>
  <c r="Q541" i="31"/>
  <c r="BD540" i="31"/>
  <c r="AQ540" i="31"/>
  <c r="AD540" i="31"/>
  <c r="Q540" i="31"/>
  <c r="BD539" i="31"/>
  <c r="AQ539" i="31"/>
  <c r="AD539" i="31"/>
  <c r="Q539" i="31"/>
  <c r="BD538" i="31"/>
  <c r="AQ538" i="31"/>
  <c r="AD538" i="31"/>
  <c r="Q538" i="31"/>
  <c r="BD537" i="31"/>
  <c r="AQ537" i="31"/>
  <c r="AD537" i="31"/>
  <c r="Q537" i="31"/>
  <c r="BD536" i="31"/>
  <c r="AQ536" i="31"/>
  <c r="AD536" i="31"/>
  <c r="Q536" i="31"/>
  <c r="BD535" i="31"/>
  <c r="AQ535" i="31"/>
  <c r="AD535" i="31"/>
  <c r="Q535" i="31"/>
  <c r="BD534" i="31"/>
  <c r="AQ534" i="31"/>
  <c r="AD534" i="31"/>
  <c r="Q534" i="31"/>
  <c r="BD410" i="31"/>
  <c r="AQ410" i="31"/>
  <c r="AD410" i="31"/>
  <c r="Q410" i="31"/>
  <c r="BD409" i="31"/>
  <c r="AQ409" i="31"/>
  <c r="AD409" i="31"/>
  <c r="Q409" i="31"/>
  <c r="BI408" i="31"/>
  <c r="BH408" i="31"/>
  <c r="BD408" i="31"/>
  <c r="AQ408" i="31"/>
  <c r="AD408" i="31"/>
  <c r="Q408" i="31"/>
  <c r="BD407" i="31"/>
  <c r="AQ407" i="31"/>
  <c r="AD407" i="31"/>
  <c r="Q407" i="31"/>
  <c r="BD406" i="31"/>
  <c r="AQ406" i="31"/>
  <c r="AD406" i="31"/>
  <c r="Q406" i="31"/>
  <c r="BD405" i="31"/>
  <c r="AQ405" i="31"/>
  <c r="AD405" i="31"/>
  <c r="Q405" i="31"/>
  <c r="BD404" i="31"/>
  <c r="AQ404" i="31"/>
  <c r="AD404" i="31"/>
  <c r="Q404" i="31"/>
  <c r="BD403" i="31"/>
  <c r="AQ403" i="31"/>
  <c r="AD403" i="31"/>
  <c r="Q403" i="31"/>
  <c r="BD402" i="31"/>
  <c r="AQ402" i="31"/>
  <c r="AD402" i="31"/>
  <c r="Q402" i="31"/>
  <c r="BD401" i="31"/>
  <c r="AQ401" i="31"/>
  <c r="AD401" i="31"/>
  <c r="Q401" i="31"/>
  <c r="BD400" i="31"/>
  <c r="AQ400" i="31"/>
  <c r="AD400" i="31"/>
  <c r="Q400" i="31"/>
  <c r="BD399" i="31"/>
  <c r="AQ399" i="31"/>
  <c r="AD399" i="31"/>
  <c r="Q399" i="31"/>
  <c r="BD383" i="31"/>
  <c r="AQ383" i="31"/>
  <c r="AD383" i="31"/>
  <c r="Q383" i="31"/>
  <c r="BD382" i="31"/>
  <c r="AQ382" i="31"/>
  <c r="AD382" i="31"/>
  <c r="Q382" i="31"/>
  <c r="BI381" i="31"/>
  <c r="BH381" i="31"/>
  <c r="BD381" i="31"/>
  <c r="AQ381" i="31"/>
  <c r="AD381" i="31"/>
  <c r="Q381" i="31"/>
  <c r="BD380" i="31"/>
  <c r="AQ380" i="31"/>
  <c r="AD380" i="31"/>
  <c r="Q380" i="31"/>
  <c r="BD379" i="31"/>
  <c r="AQ379" i="31"/>
  <c r="AD379" i="31"/>
  <c r="Q379" i="31"/>
  <c r="BD378" i="31"/>
  <c r="AQ378" i="31"/>
  <c r="AD378" i="31"/>
  <c r="Q378" i="31"/>
  <c r="BD377" i="31"/>
  <c r="AQ377" i="31"/>
  <c r="AD377" i="31"/>
  <c r="Q377" i="31"/>
  <c r="BD376" i="31"/>
  <c r="AQ376" i="31"/>
  <c r="AD376" i="31"/>
  <c r="Q376" i="31"/>
  <c r="BD375" i="31"/>
  <c r="AQ375" i="31"/>
  <c r="AD375" i="31"/>
  <c r="Q375" i="31"/>
  <c r="BD374" i="31"/>
  <c r="AQ374" i="31"/>
  <c r="AD374" i="31"/>
  <c r="Q374" i="31"/>
  <c r="BD373" i="31"/>
  <c r="AQ373" i="31"/>
  <c r="AD373" i="31"/>
  <c r="Q373" i="31"/>
  <c r="BD372" i="31"/>
  <c r="AQ372" i="31"/>
  <c r="AD372" i="31"/>
  <c r="Q372" i="31"/>
  <c r="BD356" i="31"/>
  <c r="AQ356" i="31"/>
  <c r="AD356" i="31"/>
  <c r="Q356" i="31"/>
  <c r="BD355" i="31"/>
  <c r="AQ355" i="31"/>
  <c r="AD355" i="31"/>
  <c r="Q355" i="31"/>
  <c r="BI354" i="31"/>
  <c r="BH354" i="31"/>
  <c r="BD354" i="31"/>
  <c r="AQ354" i="31"/>
  <c r="AD354" i="31"/>
  <c r="Q354" i="31"/>
  <c r="BD353" i="31"/>
  <c r="AQ353" i="31"/>
  <c r="AD353" i="31"/>
  <c r="Q353" i="31"/>
  <c r="BD352" i="31"/>
  <c r="AQ352" i="31"/>
  <c r="AD352" i="31"/>
  <c r="Q352" i="31"/>
  <c r="BD351" i="31"/>
  <c r="AQ351" i="31"/>
  <c r="AD351" i="31"/>
  <c r="Q351" i="31"/>
  <c r="BD350" i="31"/>
  <c r="AQ350" i="31"/>
  <c r="AD350" i="31"/>
  <c r="Q350" i="31"/>
  <c r="BD349" i="31"/>
  <c r="AQ349" i="31"/>
  <c r="AD349" i="31"/>
  <c r="Q349" i="31"/>
  <c r="BD348" i="31"/>
  <c r="AQ348" i="31"/>
  <c r="AD348" i="31"/>
  <c r="Q348" i="31"/>
  <c r="BD347" i="31"/>
  <c r="AQ347" i="31"/>
  <c r="AD347" i="31"/>
  <c r="Q347" i="31"/>
  <c r="BD346" i="31"/>
  <c r="AQ346" i="31"/>
  <c r="AD346" i="31"/>
  <c r="Q346" i="31"/>
  <c r="BD345" i="31"/>
  <c r="AQ345" i="31"/>
  <c r="AD345" i="31"/>
  <c r="Q345" i="31"/>
  <c r="BD302" i="31"/>
  <c r="AQ302" i="31"/>
  <c r="AD302" i="31"/>
  <c r="Q302" i="31"/>
  <c r="BD301" i="31"/>
  <c r="AQ301" i="31"/>
  <c r="AD301" i="31"/>
  <c r="Q301" i="31"/>
  <c r="BI300" i="31"/>
  <c r="BH300" i="31"/>
  <c r="BD300" i="31"/>
  <c r="AQ300" i="31"/>
  <c r="AD300" i="31"/>
  <c r="Q300" i="31"/>
  <c r="BD299" i="31"/>
  <c r="AQ299" i="31"/>
  <c r="AD299" i="31"/>
  <c r="Q299" i="31"/>
  <c r="BD298" i="31"/>
  <c r="AQ298" i="31"/>
  <c r="AD298" i="31"/>
  <c r="Q298" i="31"/>
  <c r="BD297" i="31"/>
  <c r="AQ297" i="31"/>
  <c r="AD297" i="31"/>
  <c r="Q297" i="31"/>
  <c r="BD296" i="31"/>
  <c r="AQ296" i="31"/>
  <c r="AD296" i="31"/>
  <c r="Q296" i="31"/>
  <c r="BD295" i="31"/>
  <c r="AQ295" i="31"/>
  <c r="AD295" i="31"/>
  <c r="Q295" i="31"/>
  <c r="BD294" i="31"/>
  <c r="AQ294" i="31"/>
  <c r="AD294" i="31"/>
  <c r="Q294" i="31"/>
  <c r="BD293" i="31"/>
  <c r="AQ293" i="31"/>
  <c r="AD293" i="31"/>
  <c r="Q293" i="31"/>
  <c r="BD292" i="31"/>
  <c r="AQ292" i="31"/>
  <c r="AD292" i="31"/>
  <c r="Q292" i="31"/>
  <c r="BD291" i="31"/>
  <c r="AQ291" i="31"/>
  <c r="AD291" i="31"/>
  <c r="Q291" i="31"/>
  <c r="BD107" i="31"/>
  <c r="AQ107" i="31"/>
  <c r="AD107" i="31"/>
  <c r="Q107" i="31"/>
  <c r="BD106" i="31"/>
  <c r="AQ106" i="31"/>
  <c r="AD106" i="31"/>
  <c r="Q106" i="31"/>
  <c r="BI105" i="31"/>
  <c r="BH105" i="31"/>
  <c r="BD105" i="31"/>
  <c r="AQ105" i="31"/>
  <c r="AD105" i="31"/>
  <c r="Q105" i="31"/>
  <c r="BD104" i="31"/>
  <c r="AQ104" i="31"/>
  <c r="AD104" i="31"/>
  <c r="Q104" i="31"/>
  <c r="BD103" i="31"/>
  <c r="AQ103" i="31"/>
  <c r="AD103" i="31"/>
  <c r="Q103" i="31"/>
  <c r="BD102" i="31"/>
  <c r="Q102" i="31"/>
  <c r="BD101" i="31"/>
  <c r="AQ101" i="31"/>
  <c r="AD101" i="31"/>
  <c r="Q101" i="31"/>
  <c r="BD100" i="31"/>
  <c r="AQ100" i="31"/>
  <c r="AD100" i="31"/>
  <c r="Q100" i="31"/>
  <c r="BD99" i="31"/>
  <c r="AQ99" i="31"/>
  <c r="AD99" i="31"/>
  <c r="Q99" i="31"/>
  <c r="BD98" i="31"/>
  <c r="Q98" i="31"/>
  <c r="BD97" i="31"/>
  <c r="AQ97" i="31"/>
  <c r="AD97" i="31"/>
  <c r="Q97" i="31"/>
  <c r="BD96" i="31"/>
  <c r="AQ96" i="31"/>
  <c r="AD96" i="31"/>
  <c r="Q96" i="31"/>
  <c r="BD80" i="31"/>
  <c r="AQ80" i="31"/>
  <c r="AD80" i="31"/>
  <c r="Q80" i="31"/>
  <c r="BD79" i="31"/>
  <c r="AQ79" i="31"/>
  <c r="AD79" i="31"/>
  <c r="Q79" i="31"/>
  <c r="BI78" i="31"/>
  <c r="BH78" i="31"/>
  <c r="BD78" i="31"/>
  <c r="AQ78" i="31"/>
  <c r="AD78" i="31"/>
  <c r="Q78" i="31"/>
  <c r="BD77" i="31"/>
  <c r="AQ77" i="31"/>
  <c r="AD77" i="31"/>
  <c r="Q77" i="31"/>
  <c r="BD76" i="31"/>
  <c r="AQ76" i="31"/>
  <c r="AD76" i="31"/>
  <c r="Q76" i="31"/>
  <c r="BD75" i="31"/>
  <c r="AQ75" i="31"/>
  <c r="AD75" i="31"/>
  <c r="Q75" i="31"/>
  <c r="BD74" i="31"/>
  <c r="AQ74" i="31"/>
  <c r="AD74" i="31"/>
  <c r="Q74" i="31"/>
  <c r="BD73" i="31"/>
  <c r="AQ73" i="31"/>
  <c r="AD73" i="31"/>
  <c r="Q73" i="31"/>
  <c r="BD72" i="31"/>
  <c r="AQ72" i="31"/>
  <c r="AD72" i="31"/>
  <c r="Q72" i="31"/>
  <c r="BD71" i="31"/>
  <c r="AQ71" i="31"/>
  <c r="AD71" i="31"/>
  <c r="Q71" i="31"/>
  <c r="BD70" i="31"/>
  <c r="AQ70" i="31"/>
  <c r="AD70" i="31"/>
  <c r="Q70" i="31"/>
  <c r="BD69" i="31"/>
  <c r="AQ69" i="31"/>
  <c r="AD69" i="31"/>
  <c r="Q69" i="31"/>
  <c r="BD52" i="31"/>
  <c r="AQ52" i="31"/>
  <c r="AD52" i="31"/>
  <c r="Q52" i="31"/>
  <c r="BD51" i="31"/>
  <c r="AQ51" i="31"/>
  <c r="AD51" i="31"/>
  <c r="Q51" i="31"/>
  <c r="BI48" i="31"/>
  <c r="BH48" i="31"/>
  <c r="BD48" i="31"/>
  <c r="AQ48" i="31"/>
  <c r="AD48" i="31"/>
  <c r="Q48" i="31"/>
  <c r="BD47" i="31"/>
  <c r="AQ47" i="31"/>
  <c r="AD47" i="31"/>
  <c r="Q47" i="31"/>
  <c r="BD46" i="31"/>
  <c r="AQ46" i="31"/>
  <c r="AD46" i="31"/>
  <c r="Q46" i="31"/>
  <c r="BD45" i="31"/>
  <c r="AQ45" i="31"/>
  <c r="AD45" i="31"/>
  <c r="Q45" i="31"/>
  <c r="BD44" i="31"/>
  <c r="AQ44" i="31"/>
  <c r="AD44" i="31"/>
  <c r="Q44" i="31"/>
  <c r="BD43" i="31"/>
  <c r="AQ43" i="31"/>
  <c r="AD43" i="31"/>
  <c r="Q43" i="31"/>
  <c r="BD42" i="31"/>
  <c r="AQ42" i="31"/>
  <c r="AD42" i="31"/>
  <c r="Q42" i="31"/>
  <c r="BD41" i="31"/>
  <c r="AQ41" i="31"/>
  <c r="AD41" i="31"/>
  <c r="Q41" i="31"/>
  <c r="BD38" i="31"/>
  <c r="AQ38" i="31"/>
  <c r="AD38" i="31"/>
  <c r="Q38" i="31"/>
  <c r="BD37" i="31"/>
  <c r="AQ37" i="31"/>
  <c r="AD37" i="31"/>
  <c r="Q37" i="31"/>
  <c r="Q30" i="31"/>
  <c r="Q29" i="31"/>
  <c r="E28" i="31"/>
  <c r="E1969" i="31" s="1"/>
  <c r="BD23" i="31"/>
  <c r="AQ23" i="31"/>
  <c r="AD23" i="31"/>
  <c r="Q23" i="31"/>
  <c r="BD22" i="31"/>
  <c r="AQ22" i="31"/>
  <c r="AD22" i="31"/>
  <c r="Q22" i="31"/>
  <c r="BI19" i="31"/>
  <c r="BH19" i="31"/>
  <c r="BD19" i="31"/>
  <c r="AQ19" i="31"/>
  <c r="AD19" i="31"/>
  <c r="Q19" i="31"/>
  <c r="BD18" i="31"/>
  <c r="AQ18" i="31"/>
  <c r="AD18" i="31"/>
  <c r="Q18" i="31"/>
  <c r="BD17" i="31"/>
  <c r="AQ17" i="31"/>
  <c r="AD17" i="31"/>
  <c r="Q17" i="31"/>
  <c r="BD16" i="31"/>
  <c r="AQ16" i="31"/>
  <c r="AD16" i="31"/>
  <c r="Q16" i="31"/>
  <c r="BD15" i="31"/>
  <c r="AQ15" i="31"/>
  <c r="AD15" i="31"/>
  <c r="Q15" i="31"/>
  <c r="BD14" i="31"/>
  <c r="AQ14" i="31"/>
  <c r="AD14" i="31"/>
  <c r="Q14" i="31"/>
  <c r="BD9" i="31"/>
  <c r="AQ9" i="31"/>
  <c r="AD9" i="31"/>
  <c r="Q9" i="31"/>
  <c r="BD8" i="31"/>
  <c r="AQ8" i="31"/>
  <c r="AD8" i="31"/>
  <c r="Q8" i="31"/>
  <c r="BD1364" i="31"/>
  <c r="AQ1364" i="31"/>
  <c r="AD1364" i="31"/>
  <c r="Q1364" i="31"/>
  <c r="BD1363" i="31"/>
  <c r="AD1363" i="31"/>
  <c r="AP1363" i="31" s="1"/>
  <c r="Q1363" i="31"/>
  <c r="BD1362" i="31"/>
  <c r="AQ1362" i="31"/>
  <c r="AD1362" i="31"/>
  <c r="Q1362" i="31"/>
  <c r="BD1361" i="31"/>
  <c r="AD1361" i="31"/>
  <c r="AP1361" i="31" s="1"/>
  <c r="AQ1361" i="31" s="1"/>
  <c r="Q1361" i="31"/>
  <c r="BD1360" i="31"/>
  <c r="AQ1360" i="31"/>
  <c r="AD1360" i="31"/>
  <c r="Q1360" i="31"/>
  <c r="BD1359" i="31"/>
  <c r="AD1359" i="31"/>
  <c r="AP1359" i="31" s="1"/>
  <c r="Q1359" i="31"/>
  <c r="BD1358" i="31"/>
  <c r="AQ1358" i="31"/>
  <c r="AD1358" i="31"/>
  <c r="Q1358" i="31"/>
  <c r="BD1357" i="31"/>
  <c r="AQ1357" i="31"/>
  <c r="AD1357" i="31"/>
  <c r="Q1357" i="31"/>
  <c r="BD1356" i="31"/>
  <c r="AQ1356" i="31"/>
  <c r="AD1356" i="31"/>
  <c r="Q1356" i="31"/>
  <c r="BD1355" i="31"/>
  <c r="AQ1355" i="31"/>
  <c r="AD1355" i="31"/>
  <c r="Q1355" i="31"/>
  <c r="BD1354" i="31"/>
  <c r="AQ1354" i="31"/>
  <c r="AD1354" i="31"/>
  <c r="Q1354" i="31"/>
  <c r="BD1353" i="31"/>
  <c r="AQ1353" i="31"/>
  <c r="AD1353" i="31"/>
  <c r="Q1353" i="31"/>
  <c r="BD1283" i="31"/>
  <c r="AQ1283" i="31"/>
  <c r="AD1283" i="31"/>
  <c r="Q1283" i="31"/>
  <c r="BD1282" i="31"/>
  <c r="AD1282" i="31"/>
  <c r="Q1282" i="31"/>
  <c r="BD1281" i="31"/>
  <c r="AQ1281" i="31"/>
  <c r="AD1281" i="31"/>
  <c r="Q1281" i="31"/>
  <c r="BD1280" i="31"/>
  <c r="AQ1280" i="31"/>
  <c r="AD1280" i="31"/>
  <c r="Q1280" i="31"/>
  <c r="BD1279" i="31"/>
  <c r="AQ1279" i="31"/>
  <c r="AD1279" i="31"/>
  <c r="Q1279" i="31"/>
  <c r="BD1278" i="31"/>
  <c r="AD1278" i="31"/>
  <c r="AN1278" i="31" s="1"/>
  <c r="Q1278" i="31"/>
  <c r="BD1277" i="31"/>
  <c r="AQ1277" i="31"/>
  <c r="AD1277" i="31"/>
  <c r="Q1277" i="31"/>
  <c r="BD1276" i="31"/>
  <c r="AQ1276" i="31"/>
  <c r="AD1276" i="31"/>
  <c r="Q1276" i="31"/>
  <c r="BD1275" i="31"/>
  <c r="AQ1275" i="31"/>
  <c r="AD1275" i="31"/>
  <c r="Q1275" i="31"/>
  <c r="BD1274" i="31"/>
  <c r="AQ1274" i="31"/>
  <c r="AD1274" i="31"/>
  <c r="Q1274" i="31"/>
  <c r="BD1273" i="31"/>
  <c r="AQ1273" i="31"/>
  <c r="AD1273" i="31"/>
  <c r="Q1273" i="31"/>
  <c r="BD1272" i="31"/>
  <c r="AQ1272" i="31"/>
  <c r="AD1272" i="31"/>
  <c r="Q1272" i="31"/>
  <c r="BD1256" i="31"/>
  <c r="AQ1256" i="31"/>
  <c r="AD1256" i="31"/>
  <c r="Q1256" i="31"/>
  <c r="BD1255" i="31"/>
  <c r="AQ1255" i="31"/>
  <c r="AD1255" i="31"/>
  <c r="Q1255" i="31"/>
  <c r="BD1254" i="31"/>
  <c r="AQ1254" i="31"/>
  <c r="AD1254" i="31"/>
  <c r="Q1254" i="31"/>
  <c r="BD1253" i="31"/>
  <c r="AQ1253" i="31"/>
  <c r="AD1253" i="31"/>
  <c r="Q1253" i="31"/>
  <c r="BD1252" i="31"/>
  <c r="AQ1252" i="31"/>
  <c r="AD1252" i="31"/>
  <c r="Q1252" i="31"/>
  <c r="BD1251" i="31"/>
  <c r="AQ1251" i="31"/>
  <c r="AD1251" i="31"/>
  <c r="Q1251" i="31"/>
  <c r="BD1250" i="31"/>
  <c r="AQ1250" i="31"/>
  <c r="AD1250" i="31"/>
  <c r="Q1250" i="31"/>
  <c r="BD1249" i="31"/>
  <c r="AQ1249" i="31"/>
  <c r="AD1249" i="31"/>
  <c r="Q1249" i="31"/>
  <c r="BD1248" i="31"/>
  <c r="AQ1248" i="31"/>
  <c r="AD1248" i="31"/>
  <c r="Q1248" i="31"/>
  <c r="BD1247" i="31"/>
  <c r="AQ1247" i="31"/>
  <c r="AD1247" i="31"/>
  <c r="Q1247" i="31"/>
  <c r="BD1246" i="31"/>
  <c r="AQ1246" i="31"/>
  <c r="AD1246" i="31"/>
  <c r="Q1246" i="31"/>
  <c r="BD1245" i="31"/>
  <c r="AQ1245" i="31"/>
  <c r="AD1245" i="31"/>
  <c r="Q1245" i="31"/>
  <c r="BD1229" i="31"/>
  <c r="AQ1229" i="31"/>
  <c r="AD1229" i="31"/>
  <c r="Q1229" i="31"/>
  <c r="BD1228" i="31"/>
  <c r="AQ1228" i="31"/>
  <c r="AD1228" i="31"/>
  <c r="Q1228" i="31"/>
  <c r="BD1227" i="31"/>
  <c r="AQ1227" i="31"/>
  <c r="AD1227" i="31"/>
  <c r="Q1227" i="31"/>
  <c r="BD1226" i="31"/>
  <c r="AQ1226" i="31"/>
  <c r="AD1226" i="31"/>
  <c r="Q1226" i="31"/>
  <c r="BD1225" i="31"/>
  <c r="AQ1225" i="31"/>
  <c r="AD1225" i="31"/>
  <c r="Q1225" i="31"/>
  <c r="BD1224" i="31"/>
  <c r="AQ1224" i="31"/>
  <c r="AD1224" i="31"/>
  <c r="Q1224" i="31"/>
  <c r="BD1223" i="31"/>
  <c r="AQ1223" i="31"/>
  <c r="AD1223" i="31"/>
  <c r="Q1223" i="31"/>
  <c r="BD1222" i="31"/>
  <c r="AQ1222" i="31"/>
  <c r="AD1222" i="31"/>
  <c r="Q1222" i="31"/>
  <c r="BD1221" i="31"/>
  <c r="AQ1221" i="31"/>
  <c r="AD1221" i="31"/>
  <c r="Q1221" i="31"/>
  <c r="BD1220" i="31"/>
  <c r="AQ1220" i="31"/>
  <c r="AD1220" i="31"/>
  <c r="Q1220" i="31"/>
  <c r="BD1219" i="31"/>
  <c r="AQ1219" i="31"/>
  <c r="AD1219" i="31"/>
  <c r="Q1219" i="31"/>
  <c r="BD1218" i="31"/>
  <c r="AQ1218" i="31"/>
  <c r="AD1218" i="31"/>
  <c r="Q1218" i="31"/>
  <c r="BD1202" i="31"/>
  <c r="AQ1202" i="31"/>
  <c r="AD1202" i="31"/>
  <c r="Q1202" i="31"/>
  <c r="BD1201" i="31"/>
  <c r="AQ1201" i="31"/>
  <c r="AD1201" i="31"/>
  <c r="Q1201" i="31"/>
  <c r="BD1200" i="31"/>
  <c r="AQ1200" i="31"/>
  <c r="AD1200" i="31"/>
  <c r="Q1200" i="31"/>
  <c r="BD1199" i="31"/>
  <c r="AQ1199" i="31"/>
  <c r="AD1199" i="31"/>
  <c r="Q1199" i="31"/>
  <c r="BD1198" i="31"/>
  <c r="AQ1198" i="31"/>
  <c r="AD1198" i="31"/>
  <c r="Q1198" i="31"/>
  <c r="BD1197" i="31"/>
  <c r="AQ1197" i="31"/>
  <c r="AD1197" i="31"/>
  <c r="Q1197" i="31"/>
  <c r="BD1196" i="31"/>
  <c r="AQ1196" i="31"/>
  <c r="AD1196" i="31"/>
  <c r="Q1196" i="31"/>
  <c r="BD1195" i="31"/>
  <c r="AQ1195" i="31"/>
  <c r="AD1195" i="31"/>
  <c r="Q1195" i="31"/>
  <c r="BD1194" i="31"/>
  <c r="AQ1194" i="31"/>
  <c r="AD1194" i="31"/>
  <c r="Q1194" i="31"/>
  <c r="BD1193" i="31"/>
  <c r="AQ1193" i="31"/>
  <c r="AD1193" i="31"/>
  <c r="Q1193" i="31"/>
  <c r="BD1192" i="31"/>
  <c r="AQ1192" i="31"/>
  <c r="AD1192" i="31"/>
  <c r="Q1192" i="31"/>
  <c r="BD1191" i="31"/>
  <c r="AQ1191" i="31"/>
  <c r="AD1191" i="31"/>
  <c r="Q1191" i="31"/>
  <c r="BD1175" i="31"/>
  <c r="AQ1175" i="31"/>
  <c r="AD1175" i="31"/>
  <c r="Q1175" i="31"/>
  <c r="BD1174" i="31"/>
  <c r="AQ1174" i="31"/>
  <c r="AD1174" i="31"/>
  <c r="Q1174" i="31"/>
  <c r="BD1173" i="31"/>
  <c r="AQ1173" i="31"/>
  <c r="AD1173" i="31"/>
  <c r="Q1173" i="31"/>
  <c r="BD1172" i="31"/>
  <c r="AQ1172" i="31"/>
  <c r="AD1172" i="31"/>
  <c r="Q1172" i="31"/>
  <c r="BD1171" i="31"/>
  <c r="AQ1171" i="31"/>
  <c r="AD1171" i="31"/>
  <c r="Q1171" i="31"/>
  <c r="BD1170" i="31"/>
  <c r="AQ1170" i="31"/>
  <c r="AD1170" i="31"/>
  <c r="Q1170" i="31"/>
  <c r="BD1169" i="31"/>
  <c r="AQ1169" i="31"/>
  <c r="AD1169" i="31"/>
  <c r="Q1169" i="31"/>
  <c r="BD1168" i="31"/>
  <c r="AQ1168" i="31"/>
  <c r="AD1168" i="31"/>
  <c r="Q1168" i="31"/>
  <c r="BD1167" i="31"/>
  <c r="AQ1167" i="31"/>
  <c r="AD1167" i="31"/>
  <c r="Q1167" i="31"/>
  <c r="BD1166" i="31"/>
  <c r="AQ1166" i="31"/>
  <c r="AD1166" i="31"/>
  <c r="Q1166" i="31"/>
  <c r="BD1165" i="31"/>
  <c r="AQ1165" i="31"/>
  <c r="AD1165" i="31"/>
  <c r="Q1165" i="31"/>
  <c r="BD1164" i="31"/>
  <c r="AQ1164" i="31"/>
  <c r="AD1164" i="31"/>
  <c r="Q1164" i="31"/>
  <c r="BD1148" i="31"/>
  <c r="AQ1148" i="31"/>
  <c r="AD1148" i="31"/>
  <c r="Q1148" i="31"/>
  <c r="BD1147" i="31"/>
  <c r="AQ1147" i="31"/>
  <c r="AD1147" i="31"/>
  <c r="Q1147" i="31"/>
  <c r="BD1146" i="31"/>
  <c r="AQ1146" i="31"/>
  <c r="AD1146" i="31"/>
  <c r="Q1146" i="31"/>
  <c r="BD1145" i="31"/>
  <c r="AQ1145" i="31"/>
  <c r="AD1145" i="31"/>
  <c r="Q1145" i="31"/>
  <c r="BD1144" i="31"/>
  <c r="AQ1144" i="31"/>
  <c r="AD1144" i="31"/>
  <c r="Q1144" i="31"/>
  <c r="BD1143" i="31"/>
  <c r="AQ1143" i="31"/>
  <c r="AD1143" i="31"/>
  <c r="Q1143" i="31"/>
  <c r="BD1142" i="31"/>
  <c r="AQ1142" i="31"/>
  <c r="AD1142" i="31"/>
  <c r="Q1142" i="31"/>
  <c r="BD1141" i="31"/>
  <c r="AQ1141" i="31"/>
  <c r="AD1141" i="31"/>
  <c r="Q1141" i="31"/>
  <c r="BD1140" i="31"/>
  <c r="AQ1140" i="31"/>
  <c r="AD1140" i="31"/>
  <c r="Q1140" i="31"/>
  <c r="BD1139" i="31"/>
  <c r="AQ1139" i="31"/>
  <c r="AD1139" i="31"/>
  <c r="Q1139" i="31"/>
  <c r="BD1138" i="31"/>
  <c r="AQ1138" i="31"/>
  <c r="AD1138" i="31"/>
  <c r="Q1138" i="31"/>
  <c r="BD1137" i="31"/>
  <c r="AQ1137" i="31"/>
  <c r="AD1137" i="31"/>
  <c r="Q1137" i="31"/>
  <c r="BD1121" i="31"/>
  <c r="AQ1121" i="31"/>
  <c r="AD1121" i="31"/>
  <c r="Q1121" i="31"/>
  <c r="BD1120" i="31"/>
  <c r="AQ1120" i="31"/>
  <c r="AD1120" i="31"/>
  <c r="Q1120" i="31"/>
  <c r="BD1119" i="31"/>
  <c r="AQ1119" i="31"/>
  <c r="AD1119" i="31"/>
  <c r="Q1119" i="31"/>
  <c r="BD1118" i="31"/>
  <c r="AQ1118" i="31"/>
  <c r="AD1118" i="31"/>
  <c r="Q1118" i="31"/>
  <c r="BD1117" i="31"/>
  <c r="AQ1117" i="31"/>
  <c r="AD1117" i="31"/>
  <c r="Q1117" i="31"/>
  <c r="BD1116" i="31"/>
  <c r="AQ1116" i="31"/>
  <c r="AD1116" i="31"/>
  <c r="Q1116" i="31"/>
  <c r="BD1115" i="31"/>
  <c r="AQ1115" i="31"/>
  <c r="AD1115" i="31"/>
  <c r="Q1115" i="31"/>
  <c r="BD1114" i="31"/>
  <c r="AQ1114" i="31"/>
  <c r="AD1114" i="31"/>
  <c r="Q1114" i="31"/>
  <c r="BD1113" i="31"/>
  <c r="AQ1113" i="31"/>
  <c r="AD1113" i="31"/>
  <c r="Q1113" i="31"/>
  <c r="BD1112" i="31"/>
  <c r="AQ1112" i="31"/>
  <c r="AD1112" i="31"/>
  <c r="Q1112" i="31"/>
  <c r="BD1111" i="31"/>
  <c r="AQ1111" i="31"/>
  <c r="AD1111" i="31"/>
  <c r="Q1111" i="31"/>
  <c r="BD1110" i="31"/>
  <c r="AQ1110" i="31"/>
  <c r="AD1110" i="31"/>
  <c r="Q1110" i="31"/>
  <c r="BD1094" i="31"/>
  <c r="AQ1094" i="31"/>
  <c r="AD1094" i="31"/>
  <c r="Q1094" i="31"/>
  <c r="BD1093" i="31"/>
  <c r="AQ1093" i="31"/>
  <c r="AD1093" i="31"/>
  <c r="Q1093" i="31"/>
  <c r="BD1092" i="31"/>
  <c r="AQ1092" i="31"/>
  <c r="AD1092" i="31"/>
  <c r="Q1092" i="31"/>
  <c r="BD1091" i="31"/>
  <c r="AQ1091" i="31"/>
  <c r="AD1091" i="31"/>
  <c r="Q1091" i="31"/>
  <c r="BD1090" i="31"/>
  <c r="AQ1090" i="31"/>
  <c r="AD1090" i="31"/>
  <c r="Q1090" i="31"/>
  <c r="BD1089" i="31"/>
  <c r="AQ1089" i="31"/>
  <c r="AD1089" i="31"/>
  <c r="Q1089" i="31"/>
  <c r="BD1088" i="31"/>
  <c r="AQ1088" i="31"/>
  <c r="AD1088" i="31"/>
  <c r="Q1088" i="31"/>
  <c r="BD1087" i="31"/>
  <c r="AQ1087" i="31"/>
  <c r="AD1087" i="31"/>
  <c r="Q1087" i="31"/>
  <c r="BD1086" i="31"/>
  <c r="AQ1086" i="31"/>
  <c r="AD1086" i="31"/>
  <c r="Q1086" i="31"/>
  <c r="BD1085" i="31"/>
  <c r="AQ1085" i="31"/>
  <c r="AD1085" i="31"/>
  <c r="Q1085" i="31"/>
  <c r="BD1084" i="31"/>
  <c r="AQ1084" i="31"/>
  <c r="AD1084" i="31"/>
  <c r="Q1084" i="31"/>
  <c r="BD1083" i="31"/>
  <c r="AQ1083" i="31"/>
  <c r="AD1083" i="31"/>
  <c r="Q1083" i="31"/>
  <c r="BD1040" i="31"/>
  <c r="AQ1040" i="31"/>
  <c r="AD1040" i="31"/>
  <c r="Q1040" i="31"/>
  <c r="BD1039" i="31"/>
  <c r="AQ1039" i="31"/>
  <c r="AD1039" i="31"/>
  <c r="Q1039" i="31"/>
  <c r="BD1038" i="31"/>
  <c r="AQ1038" i="31"/>
  <c r="AD1038" i="31"/>
  <c r="Q1038" i="31"/>
  <c r="BD1037" i="31"/>
  <c r="AQ1037" i="31"/>
  <c r="AD1037" i="31"/>
  <c r="Q1037" i="31"/>
  <c r="BD1036" i="31"/>
  <c r="AQ1036" i="31"/>
  <c r="AD1036" i="31"/>
  <c r="Q1036" i="31"/>
  <c r="BD1035" i="31"/>
  <c r="AQ1035" i="31"/>
  <c r="AD1035" i="31"/>
  <c r="Q1035" i="31"/>
  <c r="BD1034" i="31"/>
  <c r="AQ1034" i="31"/>
  <c r="AD1034" i="31"/>
  <c r="Q1034" i="31"/>
  <c r="BD1033" i="31"/>
  <c r="AQ1033" i="31"/>
  <c r="AD1033" i="31"/>
  <c r="Q1033" i="31"/>
  <c r="BD1032" i="31"/>
  <c r="AQ1032" i="31"/>
  <c r="AD1032" i="31"/>
  <c r="Q1032" i="31"/>
  <c r="BD1031" i="31"/>
  <c r="AQ1031" i="31"/>
  <c r="AD1031" i="31"/>
  <c r="Q1031" i="31"/>
  <c r="BD1030" i="31"/>
  <c r="AQ1030" i="31"/>
  <c r="AD1030" i="31"/>
  <c r="Q1030" i="31"/>
  <c r="BD1029" i="31"/>
  <c r="AQ1029" i="31"/>
  <c r="AD1029" i="31"/>
  <c r="Q1029" i="31"/>
  <c r="BD822" i="31"/>
  <c r="AQ822" i="31"/>
  <c r="AD822" i="31"/>
  <c r="Q822" i="31"/>
  <c r="BD821" i="31"/>
  <c r="AQ821" i="31"/>
  <c r="AD821" i="31"/>
  <c r="Q821" i="31"/>
  <c r="BD820" i="31"/>
  <c r="AQ820" i="31"/>
  <c r="AD820" i="31"/>
  <c r="Q820" i="31"/>
  <c r="BD819" i="31"/>
  <c r="AQ819" i="31"/>
  <c r="AD819" i="31"/>
  <c r="Q819" i="31"/>
  <c r="BD818" i="31"/>
  <c r="AQ818" i="31"/>
  <c r="AD818" i="31"/>
  <c r="Q818" i="31"/>
  <c r="BD817" i="31"/>
  <c r="AQ817" i="31"/>
  <c r="AD817" i="31"/>
  <c r="Q817" i="31"/>
  <c r="BD816" i="31"/>
  <c r="AQ816" i="31"/>
  <c r="AD816" i="31"/>
  <c r="Q816" i="31"/>
  <c r="BD815" i="31"/>
  <c r="AQ815" i="31"/>
  <c r="AD815" i="31"/>
  <c r="Q815" i="31"/>
  <c r="BD814" i="31"/>
  <c r="AQ814" i="31"/>
  <c r="AD814" i="31"/>
  <c r="Q814" i="31"/>
  <c r="BD813" i="31"/>
  <c r="AQ813" i="31"/>
  <c r="AD813" i="31"/>
  <c r="Q813" i="31"/>
  <c r="BD812" i="31"/>
  <c r="AQ812" i="31"/>
  <c r="AD812" i="31"/>
  <c r="Q812" i="31"/>
  <c r="BD811" i="31"/>
  <c r="AQ811" i="31"/>
  <c r="AD811" i="31"/>
  <c r="Q811" i="31"/>
  <c r="BD795" i="31"/>
  <c r="AQ795" i="31"/>
  <c r="AD795" i="31"/>
  <c r="Q795" i="31"/>
  <c r="BD794" i="31"/>
  <c r="AQ794" i="31"/>
  <c r="AD794" i="31"/>
  <c r="Q794" i="31"/>
  <c r="BD793" i="31"/>
  <c r="AQ793" i="31"/>
  <c r="AD793" i="31"/>
  <c r="Q793" i="31"/>
  <c r="BD792" i="31"/>
  <c r="AQ792" i="31"/>
  <c r="AD792" i="31"/>
  <c r="Q792" i="31"/>
  <c r="BD791" i="31"/>
  <c r="AQ791" i="31"/>
  <c r="AD791" i="31"/>
  <c r="Q791" i="31"/>
  <c r="BD790" i="31"/>
  <c r="AQ790" i="31"/>
  <c r="AD790" i="31"/>
  <c r="Q790" i="31"/>
  <c r="BD789" i="31"/>
  <c r="AQ789" i="31"/>
  <c r="AD789" i="31"/>
  <c r="Q789" i="31"/>
  <c r="BD788" i="31"/>
  <c r="AQ788" i="31"/>
  <c r="AD788" i="31"/>
  <c r="Q788" i="31"/>
  <c r="BD787" i="31"/>
  <c r="AQ787" i="31"/>
  <c r="AD787" i="31"/>
  <c r="Q787" i="31"/>
  <c r="BD786" i="31"/>
  <c r="AQ786" i="31"/>
  <c r="AD786" i="31"/>
  <c r="Q786" i="31"/>
  <c r="BD785" i="31"/>
  <c r="AQ785" i="31"/>
  <c r="AD785" i="31"/>
  <c r="Q785" i="31"/>
  <c r="BD784" i="31"/>
  <c r="AQ784" i="31"/>
  <c r="AD784" i="31"/>
  <c r="Q784" i="31"/>
  <c r="BD765" i="31"/>
  <c r="AQ765" i="31"/>
  <c r="AD765" i="31"/>
  <c r="Q765" i="31"/>
  <c r="BD764" i="31"/>
  <c r="AQ764" i="31"/>
  <c r="AD764" i="31"/>
  <c r="Q764" i="31"/>
  <c r="BD763" i="31"/>
  <c r="AQ763" i="31"/>
  <c r="AD763" i="31"/>
  <c r="Q763" i="31"/>
  <c r="BD762" i="31"/>
  <c r="AQ762" i="31"/>
  <c r="AD762" i="31"/>
  <c r="Q762" i="31"/>
  <c r="BD761" i="31"/>
  <c r="AQ761" i="31"/>
  <c r="AD761" i="31"/>
  <c r="Q761" i="31"/>
  <c r="BD760" i="31"/>
  <c r="AQ760" i="31"/>
  <c r="AD760" i="31"/>
  <c r="Q760" i="31"/>
  <c r="BD759" i="31"/>
  <c r="AQ759" i="31"/>
  <c r="AD759" i="31"/>
  <c r="Q759" i="31"/>
  <c r="BD758" i="31"/>
  <c r="AQ758" i="31"/>
  <c r="AD758" i="31"/>
  <c r="Q758" i="31"/>
  <c r="BD757" i="31"/>
  <c r="AQ757" i="31"/>
  <c r="AD757" i="31"/>
  <c r="Q757" i="31"/>
  <c r="BD756" i="31"/>
  <c r="AQ756" i="31"/>
  <c r="AD756" i="31"/>
  <c r="Q756" i="31"/>
  <c r="BD755" i="31"/>
  <c r="AQ755" i="31"/>
  <c r="AD755" i="31"/>
  <c r="Q755" i="31"/>
  <c r="BD754" i="31"/>
  <c r="AQ754" i="31"/>
  <c r="AD754" i="31"/>
  <c r="Q754" i="31"/>
  <c r="BD682" i="31"/>
  <c r="AQ682" i="31"/>
  <c r="AD682" i="31"/>
  <c r="Q682" i="31"/>
  <c r="BD681" i="31"/>
  <c r="AQ681" i="31"/>
  <c r="AD681" i="31"/>
  <c r="BD680" i="31"/>
  <c r="AQ680" i="31"/>
  <c r="AD680" i="31"/>
  <c r="BD679" i="31"/>
  <c r="AQ679" i="31"/>
  <c r="AD679" i="31"/>
  <c r="BD678" i="31"/>
  <c r="AQ678" i="31"/>
  <c r="AD678" i="31"/>
  <c r="BD677" i="31"/>
  <c r="AQ677" i="31"/>
  <c r="AD677" i="31"/>
  <c r="BD676" i="31"/>
  <c r="AQ676" i="31"/>
  <c r="AD676" i="31"/>
  <c r="Q676" i="31"/>
  <c r="BD675" i="31"/>
  <c r="AQ675" i="31"/>
  <c r="AD675" i="31"/>
  <c r="Q675" i="31"/>
  <c r="BD674" i="31"/>
  <c r="AQ674" i="31"/>
  <c r="AD674" i="31"/>
  <c r="Q674" i="31"/>
  <c r="BD673" i="31"/>
  <c r="AQ673" i="31"/>
  <c r="AD673" i="31"/>
  <c r="Q673" i="31"/>
  <c r="BD672" i="31"/>
  <c r="AQ672" i="31"/>
  <c r="AD672" i="31"/>
  <c r="Q672" i="31"/>
  <c r="BD671" i="31"/>
  <c r="AQ671" i="31"/>
  <c r="AD671" i="31"/>
  <c r="Q671" i="31"/>
  <c r="BD628" i="31"/>
  <c r="AQ628" i="31"/>
  <c r="AD628" i="31"/>
  <c r="Q628" i="31"/>
  <c r="BD627" i="31"/>
  <c r="AQ627" i="31"/>
  <c r="AD627" i="31"/>
  <c r="Q627" i="31"/>
  <c r="BD626" i="31"/>
  <c r="AQ626" i="31"/>
  <c r="AD626" i="31"/>
  <c r="Q626" i="31"/>
  <c r="BD625" i="31"/>
  <c r="AQ625" i="31"/>
  <c r="AD625" i="31"/>
  <c r="Q625" i="31"/>
  <c r="BD624" i="31"/>
  <c r="AQ624" i="31"/>
  <c r="AD624" i="31"/>
  <c r="Q624" i="31"/>
  <c r="BD623" i="31"/>
  <c r="AQ623" i="31"/>
  <c r="AD623" i="31"/>
  <c r="Q623" i="31"/>
  <c r="BD622" i="31"/>
  <c r="AQ622" i="31"/>
  <c r="AD622" i="31"/>
  <c r="Q622" i="31"/>
  <c r="BD621" i="31"/>
  <c r="AQ621" i="31"/>
  <c r="AD621" i="31"/>
  <c r="Q621" i="31"/>
  <c r="BD620" i="31"/>
  <c r="AQ620" i="31"/>
  <c r="AD620" i="31"/>
  <c r="Q620" i="31"/>
  <c r="BD619" i="31"/>
  <c r="AQ619" i="31"/>
  <c r="AD619" i="31"/>
  <c r="Q619" i="31"/>
  <c r="BD618" i="31"/>
  <c r="AQ618" i="31"/>
  <c r="AD618" i="31"/>
  <c r="Q618" i="31"/>
  <c r="BD617" i="31"/>
  <c r="AQ617" i="31"/>
  <c r="AD617" i="31"/>
  <c r="Q617" i="31"/>
  <c r="BD601" i="31"/>
  <c r="AQ601" i="31"/>
  <c r="AD601" i="31"/>
  <c r="Q601" i="31"/>
  <c r="BD600" i="31"/>
  <c r="AQ600" i="31"/>
  <c r="AD600" i="31"/>
  <c r="Q600" i="31"/>
  <c r="BD599" i="31"/>
  <c r="AQ599" i="31"/>
  <c r="AD599" i="31"/>
  <c r="Q599" i="31"/>
  <c r="BD598" i="31"/>
  <c r="AQ598" i="31"/>
  <c r="AD598" i="31"/>
  <c r="Q598" i="31"/>
  <c r="BD597" i="31"/>
  <c r="AQ597" i="31"/>
  <c r="AD597" i="31"/>
  <c r="Q597" i="31"/>
  <c r="BD596" i="31"/>
  <c r="AQ596" i="31"/>
  <c r="AD596" i="31"/>
  <c r="Q596" i="31"/>
  <c r="BD595" i="31"/>
  <c r="AQ595" i="31"/>
  <c r="AD595" i="31"/>
  <c r="Q595" i="31"/>
  <c r="BD594" i="31"/>
  <c r="AQ594" i="31"/>
  <c r="AD594" i="31"/>
  <c r="Q594" i="31"/>
  <c r="BD593" i="31"/>
  <c r="AQ593" i="31"/>
  <c r="AD593" i="31"/>
  <c r="Q593" i="31"/>
  <c r="BD592" i="31"/>
  <c r="AQ592" i="31"/>
  <c r="AD592" i="31"/>
  <c r="Q592" i="31"/>
  <c r="BD591" i="31"/>
  <c r="AQ591" i="31"/>
  <c r="AD591" i="31"/>
  <c r="Q591" i="31"/>
  <c r="BD590" i="31"/>
  <c r="AQ590" i="31"/>
  <c r="AD590" i="31"/>
  <c r="Q590" i="31"/>
  <c r="BD518" i="31"/>
  <c r="AQ518" i="31"/>
  <c r="AD518" i="31"/>
  <c r="Q518" i="31"/>
  <c r="BD517" i="31"/>
  <c r="AQ517" i="31"/>
  <c r="AD517" i="31"/>
  <c r="Q517" i="31"/>
  <c r="BI516" i="31"/>
  <c r="BH516" i="31"/>
  <c r="BD516" i="31"/>
  <c r="AQ516" i="31"/>
  <c r="AD516" i="31"/>
  <c r="Q516" i="31"/>
  <c r="BD515" i="31"/>
  <c r="AQ515" i="31"/>
  <c r="AD515" i="31"/>
  <c r="Q515" i="31"/>
  <c r="BD514" i="31"/>
  <c r="AQ514" i="31"/>
  <c r="AD514" i="31"/>
  <c r="Q514" i="31"/>
  <c r="BD513" i="31"/>
  <c r="AQ513" i="31"/>
  <c r="AD513" i="31"/>
  <c r="Q513" i="31"/>
  <c r="BD512" i="31"/>
  <c r="AQ512" i="31"/>
  <c r="AD512" i="31"/>
  <c r="Q512" i="31"/>
  <c r="BD511" i="31"/>
  <c r="AQ511" i="31"/>
  <c r="AD511" i="31"/>
  <c r="Q511" i="31"/>
  <c r="BD510" i="31"/>
  <c r="AQ510" i="31"/>
  <c r="AD510" i="31"/>
  <c r="Q510" i="31"/>
  <c r="BD509" i="31"/>
  <c r="AQ509" i="31"/>
  <c r="AD509" i="31"/>
  <c r="Q509" i="31"/>
  <c r="BD508" i="31"/>
  <c r="AQ508" i="31"/>
  <c r="AD508" i="31"/>
  <c r="Q508" i="31"/>
  <c r="BD507" i="31"/>
  <c r="AQ507" i="31"/>
  <c r="AD507" i="31"/>
  <c r="Q507" i="31"/>
  <c r="BD464" i="31"/>
  <c r="AQ464" i="31"/>
  <c r="AD464" i="31"/>
  <c r="Q464" i="31"/>
  <c r="BD463" i="31"/>
  <c r="AQ463" i="31"/>
  <c r="AD463" i="31"/>
  <c r="Q463" i="31"/>
  <c r="BD462" i="31"/>
  <c r="AQ462" i="31"/>
  <c r="AD462" i="31"/>
  <c r="Q462" i="31"/>
  <c r="BD461" i="31"/>
  <c r="AQ461" i="31"/>
  <c r="AD461" i="31"/>
  <c r="Q461" i="31"/>
  <c r="BD460" i="31"/>
  <c r="AQ460" i="31"/>
  <c r="AD460" i="31"/>
  <c r="Q460" i="31"/>
  <c r="BD459" i="31"/>
  <c r="AQ459" i="31"/>
  <c r="AD459" i="31"/>
  <c r="Q459" i="31"/>
  <c r="BD458" i="31"/>
  <c r="AQ458" i="31"/>
  <c r="AD458" i="31"/>
  <c r="Q458" i="31"/>
  <c r="BD457" i="31"/>
  <c r="AQ457" i="31"/>
  <c r="AD457" i="31"/>
  <c r="Q457" i="31"/>
  <c r="BD456" i="31"/>
  <c r="AQ456" i="31"/>
  <c r="AD456" i="31"/>
  <c r="Q456" i="31"/>
  <c r="BD455" i="31"/>
  <c r="AQ455" i="31"/>
  <c r="AD455" i="31"/>
  <c r="Q455" i="31"/>
  <c r="BD454" i="31"/>
  <c r="AQ454" i="31"/>
  <c r="AD454" i="31"/>
  <c r="Q454" i="31"/>
  <c r="BD453" i="31"/>
  <c r="AQ453" i="31"/>
  <c r="AD453" i="31"/>
  <c r="Q453" i="31"/>
  <c r="BD246" i="31"/>
  <c r="AQ246" i="31"/>
  <c r="AD246" i="31"/>
  <c r="Q246" i="31"/>
  <c r="BD245" i="31"/>
  <c r="AQ245" i="31"/>
  <c r="AD245" i="31"/>
  <c r="Q245" i="31"/>
  <c r="BI244" i="31"/>
  <c r="BH244" i="31"/>
  <c r="BD244" i="31"/>
  <c r="AQ244" i="31"/>
  <c r="AD244" i="31"/>
  <c r="Q244" i="31"/>
  <c r="BD243" i="31"/>
  <c r="AQ243" i="31"/>
  <c r="AD243" i="31"/>
  <c r="Q243" i="31"/>
  <c r="BD242" i="31"/>
  <c r="AQ242" i="31"/>
  <c r="AD242" i="31"/>
  <c r="Q242" i="31"/>
  <c r="BD241" i="31"/>
  <c r="AQ241" i="31"/>
  <c r="AD241" i="31"/>
  <c r="Q241" i="31"/>
  <c r="BD240" i="31"/>
  <c r="AQ240" i="31"/>
  <c r="AD240" i="31"/>
  <c r="Q240" i="31"/>
  <c r="BD239" i="31"/>
  <c r="AQ239" i="31"/>
  <c r="AD239" i="31"/>
  <c r="Q239" i="31"/>
  <c r="BD238" i="31"/>
  <c r="AQ238" i="31"/>
  <c r="AD238" i="31"/>
  <c r="Q238" i="31"/>
  <c r="BD237" i="31"/>
  <c r="AQ237" i="31"/>
  <c r="AD237" i="31"/>
  <c r="Q237" i="31"/>
  <c r="BD236" i="31"/>
  <c r="AQ236" i="31"/>
  <c r="AD236" i="31"/>
  <c r="Q236" i="31"/>
  <c r="BD235" i="31"/>
  <c r="AQ235" i="31"/>
  <c r="AD235" i="31"/>
  <c r="Q235" i="31"/>
  <c r="BD1852" i="31"/>
  <c r="AQ1852" i="31"/>
  <c r="AD1852" i="31"/>
  <c r="Q1852" i="31"/>
  <c r="BD1851" i="31"/>
  <c r="AQ1851" i="31"/>
  <c r="AD1851" i="31"/>
  <c r="Q1851" i="31"/>
  <c r="BD1850" i="31"/>
  <c r="AQ1850" i="31"/>
  <c r="AD1850" i="31"/>
  <c r="Q1850" i="31"/>
  <c r="BD1849" i="31"/>
  <c r="AQ1849" i="31"/>
  <c r="AD1849" i="31"/>
  <c r="Q1849" i="31"/>
  <c r="BD1848" i="31"/>
  <c r="AQ1848" i="31"/>
  <c r="AD1848" i="31"/>
  <c r="Q1848" i="31"/>
  <c r="BD1847" i="31"/>
  <c r="AQ1847" i="31"/>
  <c r="AD1847" i="31"/>
  <c r="Q1847" i="31"/>
  <c r="BD1846" i="31"/>
  <c r="AQ1846" i="31"/>
  <c r="AD1846" i="31"/>
  <c r="Q1846" i="31"/>
  <c r="BD1845" i="31"/>
  <c r="AQ1845" i="31"/>
  <c r="AD1845" i="31"/>
  <c r="Q1845" i="31"/>
  <c r="BD1844" i="31"/>
  <c r="AQ1844" i="31"/>
  <c r="AD1844" i="31"/>
  <c r="Q1844" i="31"/>
  <c r="BD1843" i="31"/>
  <c r="AQ1843" i="31"/>
  <c r="AD1843" i="31"/>
  <c r="Q1843" i="31"/>
  <c r="BD1842" i="31"/>
  <c r="AQ1842" i="31"/>
  <c r="AD1842" i="31"/>
  <c r="Q1842" i="31"/>
  <c r="BD1841" i="31"/>
  <c r="AQ1841" i="31"/>
  <c r="AD1841" i="31"/>
  <c r="Q1841" i="31"/>
  <c r="BD1689" i="31"/>
  <c r="AQ1689" i="31"/>
  <c r="AD1689" i="31"/>
  <c r="Q1689" i="31"/>
  <c r="BD1688" i="31"/>
  <c r="AQ1688" i="31"/>
  <c r="AD1688" i="31"/>
  <c r="Q1688" i="31"/>
  <c r="BD1687" i="31"/>
  <c r="AQ1687" i="31"/>
  <c r="AD1687" i="31"/>
  <c r="Q1687" i="31"/>
  <c r="BD1686" i="31"/>
  <c r="AQ1686" i="31"/>
  <c r="AD1686" i="31"/>
  <c r="Q1686" i="31"/>
  <c r="BD1685" i="31"/>
  <c r="AQ1685" i="31"/>
  <c r="AD1685" i="31"/>
  <c r="Q1685" i="31"/>
  <c r="BD1684" i="31"/>
  <c r="AQ1684" i="31"/>
  <c r="AD1684" i="31"/>
  <c r="Q1684" i="31"/>
  <c r="BD1683" i="31"/>
  <c r="AQ1683" i="31"/>
  <c r="AD1683" i="31"/>
  <c r="Q1683" i="31"/>
  <c r="BD1682" i="31"/>
  <c r="AQ1682" i="31"/>
  <c r="AD1682" i="31"/>
  <c r="Q1682" i="31"/>
  <c r="BD1681" i="31"/>
  <c r="AQ1681" i="31"/>
  <c r="AD1681" i="31"/>
  <c r="Q1681" i="31"/>
  <c r="BD1680" i="31"/>
  <c r="AQ1680" i="31"/>
  <c r="AD1680" i="31"/>
  <c r="Q1680" i="31"/>
  <c r="BD1679" i="31"/>
  <c r="AQ1679" i="31"/>
  <c r="AD1679" i="31"/>
  <c r="Q1679" i="31"/>
  <c r="BD1678" i="31"/>
  <c r="AQ1678" i="31"/>
  <c r="AD1678" i="31"/>
  <c r="Q1678" i="31"/>
  <c r="BD1662" i="31"/>
  <c r="AQ1662" i="31"/>
  <c r="AD1662" i="31"/>
  <c r="Q1662" i="31"/>
  <c r="BD1661" i="31"/>
  <c r="AQ1661" i="31"/>
  <c r="AD1661" i="31"/>
  <c r="Q1661" i="31"/>
  <c r="BD1660" i="31"/>
  <c r="AQ1660" i="31"/>
  <c r="AD1660" i="31"/>
  <c r="Q1660" i="31"/>
  <c r="BD1659" i="31"/>
  <c r="AQ1659" i="31"/>
  <c r="AD1659" i="31"/>
  <c r="Q1659" i="31"/>
  <c r="BD1658" i="31"/>
  <c r="AQ1658" i="31"/>
  <c r="AD1658" i="31"/>
  <c r="Q1658" i="31"/>
  <c r="BD1657" i="31"/>
  <c r="AQ1657" i="31"/>
  <c r="AD1657" i="31"/>
  <c r="Q1657" i="31"/>
  <c r="BD1656" i="31"/>
  <c r="AQ1656" i="31"/>
  <c r="AD1656" i="31"/>
  <c r="Q1656" i="31"/>
  <c r="BD1655" i="31"/>
  <c r="AQ1655" i="31"/>
  <c r="AD1655" i="31"/>
  <c r="Q1655" i="31"/>
  <c r="BD1654" i="31"/>
  <c r="AQ1654" i="31"/>
  <c r="AD1654" i="31"/>
  <c r="Q1654" i="31"/>
  <c r="BD1653" i="31"/>
  <c r="AQ1653" i="31"/>
  <c r="AD1653" i="31"/>
  <c r="Q1653" i="31"/>
  <c r="BD1652" i="31"/>
  <c r="AQ1652" i="31"/>
  <c r="AD1652" i="31"/>
  <c r="Q1652" i="31"/>
  <c r="BD1651" i="31"/>
  <c r="AQ1651" i="31"/>
  <c r="AD1651" i="31"/>
  <c r="Q1651" i="31"/>
  <c r="BD1608" i="31"/>
  <c r="AQ1608" i="31"/>
  <c r="AD1608" i="31"/>
  <c r="Q1608" i="31"/>
  <c r="BD1607" i="31"/>
  <c r="AQ1607" i="31"/>
  <c r="AD1607" i="31"/>
  <c r="Q1607" i="31"/>
  <c r="BD1606" i="31"/>
  <c r="AQ1606" i="31"/>
  <c r="AD1606" i="31"/>
  <c r="Q1606" i="31"/>
  <c r="BD1605" i="31"/>
  <c r="AQ1605" i="31"/>
  <c r="AD1605" i="31"/>
  <c r="Q1605" i="31"/>
  <c r="BD1604" i="31"/>
  <c r="AQ1604" i="31"/>
  <c r="AD1604" i="31"/>
  <c r="Q1604" i="31"/>
  <c r="BD1603" i="31"/>
  <c r="AQ1603" i="31"/>
  <c r="Q1603" i="31"/>
  <c r="BD1602" i="31"/>
  <c r="AQ1602" i="31"/>
  <c r="AD1602" i="31"/>
  <c r="Q1602" i="31"/>
  <c r="BD1601" i="31"/>
  <c r="AQ1601" i="31"/>
  <c r="AD1601" i="31"/>
  <c r="Q1601" i="31"/>
  <c r="BD1600" i="31"/>
  <c r="AQ1600" i="31"/>
  <c r="AD1600" i="31"/>
  <c r="Q1600" i="31"/>
  <c r="BD1599" i="31"/>
  <c r="AQ1599" i="31"/>
  <c r="AD1599" i="31"/>
  <c r="Q1599" i="31"/>
  <c r="BD1598" i="31"/>
  <c r="AQ1598" i="31"/>
  <c r="AD1598" i="31"/>
  <c r="Q1598" i="31"/>
  <c r="BD1597" i="31"/>
  <c r="AQ1597" i="31"/>
  <c r="AD1597" i="31"/>
  <c r="Q1597" i="31"/>
  <c r="BI134" i="31"/>
  <c r="U1970" i="31"/>
  <c r="T1970" i="31"/>
  <c r="AQ563" i="31"/>
  <c r="R183" i="31"/>
  <c r="R200" i="31" s="1"/>
  <c r="BI188" i="31"/>
  <c r="BH188" i="31" s="1"/>
  <c r="BI182" i="31"/>
  <c r="BH187" i="31"/>
  <c r="BH186" i="31"/>
  <c r="BH185" i="31"/>
  <c r="BH184" i="31"/>
  <c r="BH569" i="31"/>
  <c r="BC189" i="31"/>
  <c r="BC200" i="31" s="1"/>
  <c r="BC1970" i="31" s="1"/>
  <c r="BB189" i="31"/>
  <c r="BB200" i="31" s="1"/>
  <c r="BB1970" i="31" s="1"/>
  <c r="BA189" i="31"/>
  <c r="BA200" i="31" s="1"/>
  <c r="AZ189" i="31"/>
  <c r="AZ200" i="31" s="1"/>
  <c r="AY189" i="31"/>
  <c r="AY200" i="31" s="1"/>
  <c r="AY1970" i="31" s="1"/>
  <c r="AX189" i="31"/>
  <c r="AX200" i="31" s="1"/>
  <c r="AX1970" i="31" s="1"/>
  <c r="AW189" i="31"/>
  <c r="AW200" i="31" s="1"/>
  <c r="AW1970" i="31" s="1"/>
  <c r="AV189" i="31"/>
  <c r="AV200" i="31" s="1"/>
  <c r="AU189" i="31"/>
  <c r="AU200" i="31" s="1"/>
  <c r="AU1970" i="31" s="1"/>
  <c r="AS189" i="31"/>
  <c r="AS200" i="31" s="1"/>
  <c r="AS1970" i="31" s="1"/>
  <c r="AR189" i="31"/>
  <c r="AR200" i="31" s="1"/>
  <c r="AP189" i="31"/>
  <c r="AP200" i="31" s="1"/>
  <c r="AP1970" i="31" s="1"/>
  <c r="AO189" i="31"/>
  <c r="AO200" i="31" s="1"/>
  <c r="AO1970" i="31" s="1"/>
  <c r="AN189" i="31"/>
  <c r="AN200" i="31" s="1"/>
  <c r="AN1970" i="31" s="1"/>
  <c r="AM189" i="31"/>
  <c r="AL189" i="31"/>
  <c r="AL200" i="31" s="1"/>
  <c r="AL1970" i="31" s="1"/>
  <c r="AK189" i="31"/>
  <c r="AJ189" i="31"/>
  <c r="AI189" i="31"/>
  <c r="AH189" i="31"/>
  <c r="AG189" i="31"/>
  <c r="AF189" i="31"/>
  <c r="AE189" i="31"/>
  <c r="AC189" i="31"/>
  <c r="AB189" i="31"/>
  <c r="AA189" i="31"/>
  <c r="Z189" i="31"/>
  <c r="Y189" i="31"/>
  <c r="BI183" i="31"/>
  <c r="BH183" i="31" s="1"/>
  <c r="BH197" i="31"/>
  <c r="BD574" i="31"/>
  <c r="AQ574" i="31"/>
  <c r="AD574" i="31"/>
  <c r="Q574" i="31"/>
  <c r="Q573" i="31"/>
  <c r="AQ191" i="31"/>
  <c r="AD191" i="31"/>
  <c r="BD190" i="31"/>
  <c r="AQ190" i="31"/>
  <c r="AD190" i="31"/>
  <c r="Q190" i="31"/>
  <c r="Q189" i="31"/>
  <c r="AD567" i="31"/>
  <c r="M1965" i="31"/>
  <c r="BD191" i="31"/>
  <c r="BD572" i="31"/>
  <c r="AQ572" i="31"/>
  <c r="AD572" i="31"/>
  <c r="Q572" i="31"/>
  <c r="Q571" i="31"/>
  <c r="BD570" i="31"/>
  <c r="AQ570" i="31"/>
  <c r="AD570" i="31"/>
  <c r="Q570" i="31"/>
  <c r="AD569" i="31"/>
  <c r="Q569" i="31"/>
  <c r="BD568" i="31"/>
  <c r="AQ568" i="31"/>
  <c r="AD568" i="31"/>
  <c r="Q568" i="31"/>
  <c r="BD567" i="31"/>
  <c r="AQ567" i="31"/>
  <c r="Q567" i="31"/>
  <c r="BD566" i="31"/>
  <c r="AQ566" i="31"/>
  <c r="AD566" i="31"/>
  <c r="Q566" i="31"/>
  <c r="BD565" i="31"/>
  <c r="AD565" i="31"/>
  <c r="BD564" i="31"/>
  <c r="AQ564" i="31"/>
  <c r="AD564" i="31"/>
  <c r="Q564" i="31"/>
  <c r="AD563" i="31"/>
  <c r="BI565" i="31" s="1"/>
  <c r="Q191" i="31"/>
  <c r="Q192" i="31"/>
  <c r="AD192" i="31"/>
  <c r="AQ192" i="31"/>
  <c r="BD192" i="31"/>
  <c r="BD188" i="31"/>
  <c r="BD186" i="31"/>
  <c r="BD185" i="31"/>
  <c r="BD184" i="31"/>
  <c r="BD183" i="31"/>
  <c r="BD182" i="31"/>
  <c r="BD181" i="31"/>
  <c r="AQ188" i="31"/>
  <c r="AQ187" i="31"/>
  <c r="AQ186" i="31"/>
  <c r="AQ185" i="31"/>
  <c r="AQ184" i="31"/>
  <c r="AQ183" i="31"/>
  <c r="AQ182" i="31"/>
  <c r="AQ181" i="31"/>
  <c r="AD188" i="31"/>
  <c r="AD187" i="31"/>
  <c r="AT187" i="31" s="1"/>
  <c r="AD186" i="31"/>
  <c r="AD185" i="31"/>
  <c r="AD184" i="31"/>
  <c r="AD182" i="31"/>
  <c r="AD181" i="31"/>
  <c r="Q188" i="31"/>
  <c r="Q187" i="31"/>
  <c r="Q186" i="31"/>
  <c r="Q185" i="31"/>
  <c r="Q184" i="31"/>
  <c r="Q182" i="31"/>
  <c r="Q183" i="31"/>
  <c r="BD1" i="31"/>
  <c r="AQ1" i="31"/>
  <c r="AD1" i="31"/>
  <c r="Q1" i="31"/>
  <c r="BH134" i="31"/>
  <c r="BD563" i="31"/>
  <c r="AD573" i="31"/>
  <c r="BH190" i="31"/>
  <c r="BE144" i="31" l="1"/>
  <c r="AK195" i="31"/>
  <c r="AK200" i="31"/>
  <c r="AK1970" i="31" s="1"/>
  <c r="Z195" i="31"/>
  <c r="Z200" i="31"/>
  <c r="Z1970" i="31" s="1"/>
  <c r="AE195" i="31"/>
  <c r="AE200" i="31"/>
  <c r="AI195" i="31"/>
  <c r="AI200" i="31"/>
  <c r="AI1970" i="31" s="1"/>
  <c r="AM195" i="31"/>
  <c r="AM200" i="31"/>
  <c r="AM1970" i="31" s="1"/>
  <c r="AR1970" i="31"/>
  <c r="AA195" i="31"/>
  <c r="AA200" i="31"/>
  <c r="AA1970" i="31" s="1"/>
  <c r="AF195" i="31"/>
  <c r="AF200" i="31"/>
  <c r="AF1970" i="31" s="1"/>
  <c r="AJ195" i="31"/>
  <c r="AJ200" i="31"/>
  <c r="AJ1970" i="31" s="1"/>
  <c r="AB195" i="31"/>
  <c r="AB200" i="31"/>
  <c r="AB1970" i="31" s="1"/>
  <c r="R1970" i="31"/>
  <c r="AG195" i="31"/>
  <c r="AG200" i="31"/>
  <c r="AG1970" i="31" s="1"/>
  <c r="Y195" i="31"/>
  <c r="Y200" i="31"/>
  <c r="Y1970" i="31" s="1"/>
  <c r="AC195" i="31"/>
  <c r="AC200" i="31"/>
  <c r="AC1970" i="31" s="1"/>
  <c r="AH195" i="31"/>
  <c r="AH200" i="31"/>
  <c r="AH1970" i="31" s="1"/>
  <c r="AV1970" i="31"/>
  <c r="AZ1970" i="31"/>
  <c r="AT1957" i="31"/>
  <c r="AL1959" i="31"/>
  <c r="AL195" i="31"/>
  <c r="AL198" i="31" s="1"/>
  <c r="AP1959" i="31"/>
  <c r="AP195" i="31"/>
  <c r="AP198" i="31" s="1"/>
  <c r="AV195" i="31"/>
  <c r="AV198" i="31" s="1"/>
  <c r="AV1959" i="31"/>
  <c r="AZ195" i="31"/>
  <c r="AZ198" i="31" s="1"/>
  <c r="AZ1959" i="31"/>
  <c r="AC146" i="31"/>
  <c r="AA1959" i="31"/>
  <c r="AH1959" i="31"/>
  <c r="AE142" i="31"/>
  <c r="Z146" i="31"/>
  <c r="Y142" i="31"/>
  <c r="AD139" i="31"/>
  <c r="BA195" i="31"/>
  <c r="BA198" i="31" s="1"/>
  <c r="AP1367" i="31"/>
  <c r="AP1957" i="31"/>
  <c r="AJ1959" i="31"/>
  <c r="AF1959" i="31"/>
  <c r="AA146" i="31"/>
  <c r="AH146" i="31"/>
  <c r="AE1959" i="31"/>
  <c r="Z1959" i="31"/>
  <c r="Z1965" i="31" s="1"/>
  <c r="AI146" i="31"/>
  <c r="AR1959" i="31"/>
  <c r="AR195" i="31"/>
  <c r="AR198" i="31" s="1"/>
  <c r="AN195" i="31"/>
  <c r="AN198" i="31" s="1"/>
  <c r="AN1959" i="31"/>
  <c r="AS195" i="31"/>
  <c r="AS198" i="31" s="1"/>
  <c r="AS1959" i="31"/>
  <c r="AX195" i="31"/>
  <c r="AX198" i="31" s="1"/>
  <c r="AX1959" i="31"/>
  <c r="BB195" i="31"/>
  <c r="BB198" i="31" s="1"/>
  <c r="BB1959" i="31"/>
  <c r="AJ146" i="31"/>
  <c r="AF146" i="31"/>
  <c r="AK1959" i="31"/>
  <c r="AG1959" i="31"/>
  <c r="AB1959" i="31"/>
  <c r="AB1965" i="31" s="1"/>
  <c r="AI1959" i="31"/>
  <c r="AW195" i="31"/>
  <c r="AW198" i="31" s="1"/>
  <c r="AW1959" i="31"/>
  <c r="AO195" i="31"/>
  <c r="AO198" i="31" s="1"/>
  <c r="AO1959" i="31"/>
  <c r="AU195" i="31"/>
  <c r="AU198" i="31" s="1"/>
  <c r="AU1959" i="31"/>
  <c r="AY195" i="31"/>
  <c r="AY198" i="31" s="1"/>
  <c r="AY1959" i="31"/>
  <c r="BC195" i="31"/>
  <c r="BC198" i="31" s="1"/>
  <c r="BC1959" i="31"/>
  <c r="R1953" i="31"/>
  <c r="R1965" i="31" s="1"/>
  <c r="R195" i="31"/>
  <c r="R198" i="31" s="1"/>
  <c r="AN1957" i="31"/>
  <c r="AQ1363" i="31"/>
  <c r="BE1363" i="31" s="1"/>
  <c r="AP1961" i="31"/>
  <c r="W1957" i="31"/>
  <c r="AM1959" i="31"/>
  <c r="AM139" i="31"/>
  <c r="AM142" i="31" s="1"/>
  <c r="AC1959" i="31"/>
  <c r="AC1965" i="31" s="1"/>
  <c r="AK146" i="31"/>
  <c r="AG146" i="31"/>
  <c r="AB146" i="31"/>
  <c r="Y1959" i="31"/>
  <c r="Y1965" i="31" s="1"/>
  <c r="R1969" i="31"/>
  <c r="S1969" i="31"/>
  <c r="P1968" i="31"/>
  <c r="P1969" i="31"/>
  <c r="P1973" i="31" s="1"/>
  <c r="S1968" i="31"/>
  <c r="T1968" i="31"/>
  <c r="J1968" i="31"/>
  <c r="P1965" i="31"/>
  <c r="N1965" i="31"/>
  <c r="G1973" i="31"/>
  <c r="K1973" i="31"/>
  <c r="O1973" i="31"/>
  <c r="L1973" i="31"/>
  <c r="U1973" i="31"/>
  <c r="AA1965" i="31"/>
  <c r="I1973" i="31"/>
  <c r="M1973" i="31"/>
  <c r="F1973" i="31"/>
  <c r="J1973" i="31"/>
  <c r="N1973" i="31"/>
  <c r="W1973" i="31"/>
  <c r="AQ133" i="31"/>
  <c r="BE133" i="31" s="1"/>
  <c r="AN1282" i="31"/>
  <c r="AN1961" i="31" s="1"/>
  <c r="AD1603" i="31"/>
  <c r="BE1603" i="31" s="1"/>
  <c r="AQ1359" i="31"/>
  <c r="BE1359" i="31" s="1"/>
  <c r="AQ1278" i="31"/>
  <c r="BE1278" i="31" s="1"/>
  <c r="BE192" i="31"/>
  <c r="BE566" i="31"/>
  <c r="BE572" i="31"/>
  <c r="AD898" i="31"/>
  <c r="BE898" i="31" s="1"/>
  <c r="BE1934" i="31"/>
  <c r="BE1935" i="31"/>
  <c r="BE152" i="31"/>
  <c r="BE153" i="31"/>
  <c r="BE154" i="31"/>
  <c r="BE155" i="31"/>
  <c r="BE156" i="31"/>
  <c r="BE157" i="31"/>
  <c r="BE158" i="31"/>
  <c r="BE159" i="31"/>
  <c r="BE160" i="31"/>
  <c r="BE161" i="31"/>
  <c r="BE848" i="31"/>
  <c r="BE849" i="31"/>
  <c r="BE892" i="31"/>
  <c r="BE893" i="31"/>
  <c r="BE894" i="31"/>
  <c r="BE895" i="31"/>
  <c r="BE896" i="31"/>
  <c r="BE897" i="31"/>
  <c r="BE899" i="31"/>
  <c r="BE901" i="31"/>
  <c r="BE490" i="31"/>
  <c r="BE491" i="31"/>
  <c r="W900" i="31"/>
  <c r="W1959" i="31" s="1"/>
  <c r="BE185" i="31"/>
  <c r="BE186" i="31"/>
  <c r="BE188" i="31"/>
  <c r="BE567" i="31"/>
  <c r="BE568" i="31"/>
  <c r="BE190" i="31"/>
  <c r="BE191" i="31"/>
  <c r="BI192" i="31" s="1"/>
  <c r="BH192" i="31" s="1"/>
  <c r="BE1597" i="31"/>
  <c r="BE1598" i="31"/>
  <c r="BE1599" i="31"/>
  <c r="BE1600" i="31"/>
  <c r="BE1601" i="31"/>
  <c r="BE1602" i="31"/>
  <c r="BE1604" i="31"/>
  <c r="BE1605" i="31"/>
  <c r="BE1606" i="31"/>
  <c r="BE1661" i="31"/>
  <c r="BE1662" i="31"/>
  <c r="BE1678" i="31"/>
  <c r="BE1679" i="31"/>
  <c r="BE1680" i="31"/>
  <c r="BE1681" i="31"/>
  <c r="BE184" i="31"/>
  <c r="BE574" i="31"/>
  <c r="BE182" i="31"/>
  <c r="BE564" i="31"/>
  <c r="BE570" i="31"/>
  <c r="BE1607" i="31"/>
  <c r="BE1608" i="31"/>
  <c r="BE1651" i="31"/>
  <c r="BE1652" i="31"/>
  <c r="BE1653" i="31"/>
  <c r="BE1654" i="31"/>
  <c r="BE1655" i="31"/>
  <c r="BE1656" i="31"/>
  <c r="BE1657" i="31"/>
  <c r="BE1658" i="31"/>
  <c r="BE1659" i="31"/>
  <c r="BE1660" i="31"/>
  <c r="BE1688" i="31"/>
  <c r="BE1689" i="31"/>
  <c r="BE1851" i="31"/>
  <c r="BE1852" i="31"/>
  <c r="BE235" i="31"/>
  <c r="BE236" i="31"/>
  <c r="BE237" i="31"/>
  <c r="BE238" i="31"/>
  <c r="BE239" i="31"/>
  <c r="BE240" i="31"/>
  <c r="BE241" i="31"/>
  <c r="BE242" i="31"/>
  <c r="BE243" i="31"/>
  <c r="BE244" i="31"/>
  <c r="BE463" i="31"/>
  <c r="BE464" i="31"/>
  <c r="BE507" i="31"/>
  <c r="BE508" i="31"/>
  <c r="BE509" i="31"/>
  <c r="BE510" i="31"/>
  <c r="BE511" i="31"/>
  <c r="BE512" i="31"/>
  <c r="BE513" i="31"/>
  <c r="BE514" i="31"/>
  <c r="BE515" i="31"/>
  <c r="BE516" i="31"/>
  <c r="BE600" i="31"/>
  <c r="BE601" i="31"/>
  <c r="BE617" i="31"/>
  <c r="BE618" i="31"/>
  <c r="BE619" i="31"/>
  <c r="BE620" i="31"/>
  <c r="BE621" i="31"/>
  <c r="BE622" i="31"/>
  <c r="BE623" i="31"/>
  <c r="BE624" i="31"/>
  <c r="BE625" i="31"/>
  <c r="BE626" i="31"/>
  <c r="BE681" i="31"/>
  <c r="BE682" i="31"/>
  <c r="BE754" i="31"/>
  <c r="BE755" i="31"/>
  <c r="BE756" i="31"/>
  <c r="BE757" i="31"/>
  <c r="BE758" i="31"/>
  <c r="BE759" i="31"/>
  <c r="BE760" i="31"/>
  <c r="BE761" i="31"/>
  <c r="BE762" i="31"/>
  <c r="BE763" i="31"/>
  <c r="BE794" i="31"/>
  <c r="BE795" i="31"/>
  <c r="BE811" i="31"/>
  <c r="BE812" i="31"/>
  <c r="BE813" i="31"/>
  <c r="BE814" i="31"/>
  <c r="BE815" i="31"/>
  <c r="BE816" i="31"/>
  <c r="BE817" i="31"/>
  <c r="BE818" i="31"/>
  <c r="BE819" i="31"/>
  <c r="BE820" i="31"/>
  <c r="BE1039" i="31"/>
  <c r="BE1040" i="31"/>
  <c r="BE1083" i="31"/>
  <c r="BE1084" i="31"/>
  <c r="BE1085" i="31"/>
  <c r="BE1086" i="31"/>
  <c r="BE1087" i="31"/>
  <c r="BE1088" i="31"/>
  <c r="BE1089" i="31"/>
  <c r="BE1090" i="31"/>
  <c r="BE1091" i="31"/>
  <c r="BE1092" i="31"/>
  <c r="BE1120" i="31"/>
  <c r="BE1121" i="31"/>
  <c r="BE1137" i="31"/>
  <c r="BE1138" i="31"/>
  <c r="BE1139" i="31"/>
  <c r="BE1140" i="31"/>
  <c r="BE1141" i="31"/>
  <c r="BE1142" i="31"/>
  <c r="BE1143" i="31"/>
  <c r="BE1144" i="31"/>
  <c r="BE1145" i="31"/>
  <c r="BE1146" i="31"/>
  <c r="BE1174" i="31"/>
  <c r="BE1175" i="31"/>
  <c r="BE1191" i="31"/>
  <c r="BE1192" i="31"/>
  <c r="BE1193" i="31"/>
  <c r="BE1194" i="31"/>
  <c r="BE1195" i="31"/>
  <c r="BE1196" i="31"/>
  <c r="BE1197" i="31"/>
  <c r="BE1198" i="31"/>
  <c r="BE1199" i="31"/>
  <c r="BE1200" i="31"/>
  <c r="BE1228" i="31"/>
  <c r="BE1229" i="31"/>
  <c r="BE1245" i="31"/>
  <c r="BE1246" i="31"/>
  <c r="BE1247" i="31"/>
  <c r="BE1248" i="31"/>
  <c r="BE1249" i="31"/>
  <c r="BE1250" i="31"/>
  <c r="BE1251" i="31"/>
  <c r="BE1252" i="31"/>
  <c r="BE1253" i="31"/>
  <c r="BE1254" i="31"/>
  <c r="BE1283" i="31"/>
  <c r="BE1353" i="31"/>
  <c r="BE1354" i="31"/>
  <c r="BE1355" i="31"/>
  <c r="BE1356" i="31"/>
  <c r="BE1357" i="31"/>
  <c r="BE1358" i="31"/>
  <c r="BE1360" i="31"/>
  <c r="BE1682" i="31"/>
  <c r="BE1683" i="31"/>
  <c r="BE1684" i="31"/>
  <c r="BE1685" i="31"/>
  <c r="BE1686" i="31"/>
  <c r="BE1687" i="31"/>
  <c r="BE1841" i="31"/>
  <c r="BE1842" i="31"/>
  <c r="BE1843" i="31"/>
  <c r="BE1844" i="31"/>
  <c r="BE1845" i="31"/>
  <c r="BE1846" i="31"/>
  <c r="BE1847" i="31"/>
  <c r="BE1848" i="31"/>
  <c r="BE1849" i="31"/>
  <c r="BE1850" i="31"/>
  <c r="BE245" i="31"/>
  <c r="BE246" i="31"/>
  <c r="BE453" i="31"/>
  <c r="BE454" i="31"/>
  <c r="BE455" i="31"/>
  <c r="BE456" i="31"/>
  <c r="BE457" i="31"/>
  <c r="BE458" i="31"/>
  <c r="BE459" i="31"/>
  <c r="BE460" i="31"/>
  <c r="BE461" i="31"/>
  <c r="BI460" i="31" s="1"/>
  <c r="BE462" i="31"/>
  <c r="BE517" i="31"/>
  <c r="BE518" i="31"/>
  <c r="BE590" i="31"/>
  <c r="BE591" i="31"/>
  <c r="BE592" i="31"/>
  <c r="BE593" i="31"/>
  <c r="BE594" i="31"/>
  <c r="BE595" i="31"/>
  <c r="BE596" i="31"/>
  <c r="BE597" i="31"/>
  <c r="BE598" i="31"/>
  <c r="BE599" i="31"/>
  <c r="BE627" i="31"/>
  <c r="BE628" i="31"/>
  <c r="BE671" i="31"/>
  <c r="BE672" i="31"/>
  <c r="BE673" i="31"/>
  <c r="BE674" i="31"/>
  <c r="BE675" i="31"/>
  <c r="BE676" i="31"/>
  <c r="BE677" i="31"/>
  <c r="BE678" i="31"/>
  <c r="BE679" i="31"/>
  <c r="BE680" i="31"/>
  <c r="BE764" i="31"/>
  <c r="BE765" i="31"/>
  <c r="BE784" i="31"/>
  <c r="BE785" i="31"/>
  <c r="BE786" i="31"/>
  <c r="BE787" i="31"/>
  <c r="BE788" i="31"/>
  <c r="BE789" i="31"/>
  <c r="BE790" i="31"/>
  <c r="BE791" i="31"/>
  <c r="BE792" i="31"/>
  <c r="BE793" i="31"/>
  <c r="BE821" i="31"/>
  <c r="BE822" i="31"/>
  <c r="BE1029" i="31"/>
  <c r="BE1030" i="31"/>
  <c r="BE1031" i="31"/>
  <c r="BE1032" i="31"/>
  <c r="BE1033" i="31"/>
  <c r="BE1034" i="31"/>
  <c r="BE1035" i="31"/>
  <c r="BE1036" i="31"/>
  <c r="BE1037" i="31"/>
  <c r="BE1038" i="31"/>
  <c r="BE1093" i="31"/>
  <c r="BE1094" i="31"/>
  <c r="BE1110" i="31"/>
  <c r="BE1111" i="31"/>
  <c r="BE1112" i="31"/>
  <c r="BE1113" i="31"/>
  <c r="BE1114" i="31"/>
  <c r="BE1115" i="31"/>
  <c r="BE1116" i="31"/>
  <c r="BE1117" i="31"/>
  <c r="BE1118" i="31"/>
  <c r="BE1119" i="31"/>
  <c r="BE1147" i="31"/>
  <c r="BE1148" i="31"/>
  <c r="BE1164" i="31"/>
  <c r="BE1165" i="31"/>
  <c r="BE1166" i="31"/>
  <c r="BE1167" i="31"/>
  <c r="BE1168" i="31"/>
  <c r="BE1169" i="31"/>
  <c r="BE1170" i="31"/>
  <c r="BE1171" i="31"/>
  <c r="BE1172" i="31"/>
  <c r="BE1173" i="31"/>
  <c r="BE1201" i="31"/>
  <c r="BE1202" i="31"/>
  <c r="BE1218" i="31"/>
  <c r="BE1219" i="31"/>
  <c r="BE1220" i="31"/>
  <c r="BE1221" i="31"/>
  <c r="BE1222" i="31"/>
  <c r="BE1223" i="31"/>
  <c r="BE1224" i="31"/>
  <c r="BE1225" i="31"/>
  <c r="BE1226" i="31"/>
  <c r="BE1227" i="31"/>
  <c r="BE1255" i="31"/>
  <c r="BE1256" i="31"/>
  <c r="BE1272" i="31"/>
  <c r="BE1273" i="31"/>
  <c r="BE1274" i="31"/>
  <c r="BE1275" i="31"/>
  <c r="BE1276" i="31"/>
  <c r="BE1277" i="31"/>
  <c r="BE1279" i="31"/>
  <c r="BE1280" i="31"/>
  <c r="BE1281" i="31"/>
  <c r="BE1364" i="31"/>
  <c r="BE8" i="31"/>
  <c r="BE9" i="31"/>
  <c r="BE14" i="31"/>
  <c r="BE15" i="31"/>
  <c r="BE16" i="31"/>
  <c r="BE17" i="31"/>
  <c r="BE18" i="31"/>
  <c r="BE19" i="31"/>
  <c r="BE51" i="31"/>
  <c r="BE52" i="31"/>
  <c r="BE69" i="31"/>
  <c r="BE70" i="31"/>
  <c r="BE71" i="31"/>
  <c r="BE72" i="31"/>
  <c r="BE73" i="31"/>
  <c r="BE74" i="31"/>
  <c r="BE1361" i="31"/>
  <c r="BE1362" i="31"/>
  <c r="BE22" i="31"/>
  <c r="BE23" i="31"/>
  <c r="BE37" i="31"/>
  <c r="BE38" i="31"/>
  <c r="BE41" i="31"/>
  <c r="BE42" i="31"/>
  <c r="BE43" i="31"/>
  <c r="BE44" i="31"/>
  <c r="BE45" i="31"/>
  <c r="BE46" i="31"/>
  <c r="BE47" i="31"/>
  <c r="BE48" i="31"/>
  <c r="BE79" i="31"/>
  <c r="BE80" i="31"/>
  <c r="BE96" i="31"/>
  <c r="BE97" i="31"/>
  <c r="BE98" i="31"/>
  <c r="BE99" i="31"/>
  <c r="BE100" i="31"/>
  <c r="BE101" i="31"/>
  <c r="BE102" i="31"/>
  <c r="BE103" i="31"/>
  <c r="BE104" i="31"/>
  <c r="BE105" i="31"/>
  <c r="BE301" i="31"/>
  <c r="BE302" i="31"/>
  <c r="BE345" i="31"/>
  <c r="BE346" i="31"/>
  <c r="BE347" i="31"/>
  <c r="BE348" i="31"/>
  <c r="BE349" i="31"/>
  <c r="BE350" i="31"/>
  <c r="BE351" i="31"/>
  <c r="BE352" i="31"/>
  <c r="BE353" i="31"/>
  <c r="BE354" i="31"/>
  <c r="BE382" i="31"/>
  <c r="BE383" i="31"/>
  <c r="BE399" i="31"/>
  <c r="BE400" i="31"/>
  <c r="BE401" i="31"/>
  <c r="BE402" i="31"/>
  <c r="BE403" i="31"/>
  <c r="BE404" i="31"/>
  <c r="BE405" i="31"/>
  <c r="BE406" i="31"/>
  <c r="BE407" i="31"/>
  <c r="BE408" i="31"/>
  <c r="BE544" i="31"/>
  <c r="BE545" i="31"/>
  <c r="BE700" i="31"/>
  <c r="BE701" i="31"/>
  <c r="BE702" i="31"/>
  <c r="BE703" i="31"/>
  <c r="BE704" i="31"/>
  <c r="BE705" i="31"/>
  <c r="BE706" i="31"/>
  <c r="BE707" i="31"/>
  <c r="BE708" i="31"/>
  <c r="BE709" i="31"/>
  <c r="BE737" i="31"/>
  <c r="BE738" i="31"/>
  <c r="BE921" i="31"/>
  <c r="BE922" i="31"/>
  <c r="BE923" i="31"/>
  <c r="BE924" i="31"/>
  <c r="BE925" i="31"/>
  <c r="BE926" i="31"/>
  <c r="BE927" i="31"/>
  <c r="BE928" i="31"/>
  <c r="BE929" i="31"/>
  <c r="BE930" i="31"/>
  <c r="BE985" i="31"/>
  <c r="BE986" i="31"/>
  <c r="BE1002" i="31"/>
  <c r="BE1003" i="31"/>
  <c r="BE1004" i="31"/>
  <c r="BE1005" i="31"/>
  <c r="BE1006" i="31"/>
  <c r="BE1007" i="31"/>
  <c r="BE1008" i="31"/>
  <c r="BE1009" i="31"/>
  <c r="BE1010" i="31"/>
  <c r="BE1011" i="31"/>
  <c r="BE1579" i="31"/>
  <c r="BE1580" i="31"/>
  <c r="BE1760" i="31"/>
  <c r="BE1761" i="31"/>
  <c r="BE1762" i="31"/>
  <c r="BE1763" i="31"/>
  <c r="BE1764" i="31"/>
  <c r="BE1765" i="31"/>
  <c r="BE1766" i="31"/>
  <c r="BE1767" i="31"/>
  <c r="BE1768" i="31"/>
  <c r="BE1769" i="31"/>
  <c r="BE1814" i="31"/>
  <c r="BE1815" i="31"/>
  <c r="BE1816" i="31"/>
  <c r="BE1817" i="31"/>
  <c r="BE1818" i="31"/>
  <c r="BE1819" i="31"/>
  <c r="BE1820" i="31"/>
  <c r="BE1821" i="31"/>
  <c r="BE1822" i="31"/>
  <c r="BE1823" i="31"/>
  <c r="BE1907" i="31"/>
  <c r="BE1908" i="31"/>
  <c r="BE1924" i="31"/>
  <c r="BE1925" i="31"/>
  <c r="BE1926" i="31"/>
  <c r="BE1927" i="31"/>
  <c r="BE1928" i="31"/>
  <c r="BE1929" i="31"/>
  <c r="BE1930" i="31"/>
  <c r="BE1931" i="31"/>
  <c r="BE1932" i="31"/>
  <c r="BE1933" i="31"/>
  <c r="BE162" i="31"/>
  <c r="BE163" i="31"/>
  <c r="BE838" i="31"/>
  <c r="BE839" i="31"/>
  <c r="BE840" i="31"/>
  <c r="BE841" i="31"/>
  <c r="BE842" i="31"/>
  <c r="BE843" i="31"/>
  <c r="BE844" i="31"/>
  <c r="BE845" i="31"/>
  <c r="BE846" i="31"/>
  <c r="BE847" i="31"/>
  <c r="BE902" i="31"/>
  <c r="BE903" i="31"/>
  <c r="BE480" i="31"/>
  <c r="BE481" i="31"/>
  <c r="BE482" i="31"/>
  <c r="BE483" i="31"/>
  <c r="BE484" i="31"/>
  <c r="BE485" i="31"/>
  <c r="BE486" i="31"/>
  <c r="BE487" i="31"/>
  <c r="BE488" i="31"/>
  <c r="BE489" i="31"/>
  <c r="BE75" i="31"/>
  <c r="BE76" i="31"/>
  <c r="BE77" i="31"/>
  <c r="BE78" i="31"/>
  <c r="BE106" i="31"/>
  <c r="BE107" i="31"/>
  <c r="BE291" i="31"/>
  <c r="BE292" i="31"/>
  <c r="BE293" i="31"/>
  <c r="BE294" i="31"/>
  <c r="BE295" i="31"/>
  <c r="BE296" i="31"/>
  <c r="BE297" i="31"/>
  <c r="BE298" i="31"/>
  <c r="BE299" i="31"/>
  <c r="BE300" i="31"/>
  <c r="BE355" i="31"/>
  <c r="BE356" i="31"/>
  <c r="BE372" i="31"/>
  <c r="BE373" i="31"/>
  <c r="BE374" i="31"/>
  <c r="BE375" i="31"/>
  <c r="BE376" i="31"/>
  <c r="BE377" i="31"/>
  <c r="BE378" i="31"/>
  <c r="BE379" i="31"/>
  <c r="BE380" i="31"/>
  <c r="BE381" i="31"/>
  <c r="BE409" i="31"/>
  <c r="BE410" i="31"/>
  <c r="BE534" i="31"/>
  <c r="BE535" i="31"/>
  <c r="BE536" i="31"/>
  <c r="BE537" i="31"/>
  <c r="BE538" i="31"/>
  <c r="BE539" i="31"/>
  <c r="BE540" i="31"/>
  <c r="BE541" i="31"/>
  <c r="BE542" i="31"/>
  <c r="BE543" i="31"/>
  <c r="BE710" i="31"/>
  <c r="BE711" i="31"/>
  <c r="BE727" i="31"/>
  <c r="BE728" i="31"/>
  <c r="BE729" i="31"/>
  <c r="BE730" i="31"/>
  <c r="BE731" i="31"/>
  <c r="BE732" i="31"/>
  <c r="BE733" i="31"/>
  <c r="BE734" i="31"/>
  <c r="BE735" i="31"/>
  <c r="BE736" i="31"/>
  <c r="BE931" i="31"/>
  <c r="BE932" i="31"/>
  <c r="BE975" i="31"/>
  <c r="BE976" i="31"/>
  <c r="BE977" i="31"/>
  <c r="BE978" i="31"/>
  <c r="BE979" i="31"/>
  <c r="BE980" i="31"/>
  <c r="BE981" i="31"/>
  <c r="BE982" i="31"/>
  <c r="BE983" i="31"/>
  <c r="BE984" i="31"/>
  <c r="BE1012" i="31"/>
  <c r="BE1013" i="31"/>
  <c r="BE1569" i="31"/>
  <c r="BE1570" i="31"/>
  <c r="BE1571" i="31"/>
  <c r="BE1572" i="31"/>
  <c r="BE1573" i="31"/>
  <c r="BE1574" i="31"/>
  <c r="BE1575" i="31"/>
  <c r="BE1576" i="31"/>
  <c r="BE1577" i="31"/>
  <c r="BE1578" i="31"/>
  <c r="BE1770" i="31"/>
  <c r="BE1771" i="31"/>
  <c r="BE1824" i="31"/>
  <c r="BE1825" i="31"/>
  <c r="BE1897" i="31"/>
  <c r="BE1898" i="31"/>
  <c r="BE1899" i="31"/>
  <c r="BE1900" i="31"/>
  <c r="BE1901" i="31"/>
  <c r="BE1902" i="31"/>
  <c r="BE1903" i="31"/>
  <c r="BE1904" i="31"/>
  <c r="BE1905" i="31"/>
  <c r="BE1906" i="31"/>
  <c r="AQ565" i="31"/>
  <c r="BH565" i="31"/>
  <c r="E32" i="31"/>
  <c r="O1970" i="31"/>
  <c r="AQ573" i="31"/>
  <c r="Q24" i="31"/>
  <c r="E27" i="31"/>
  <c r="E1968" i="31" s="1"/>
  <c r="Q28" i="31"/>
  <c r="Q25" i="31"/>
  <c r="AD571" i="31"/>
  <c r="AD183" i="31"/>
  <c r="BE183" i="31" s="1"/>
  <c r="Q565" i="31"/>
  <c r="AQ189" i="31"/>
  <c r="Q563" i="31"/>
  <c r="Q181" i="31"/>
  <c r="BE181" i="31" s="1"/>
  <c r="AD189" i="31"/>
  <c r="AT189" i="31"/>
  <c r="AT1959" i="31" s="1"/>
  <c r="BD187" i="31"/>
  <c r="BE187" i="31" s="1"/>
  <c r="W911" i="31" l="1"/>
  <c r="AC198" i="31"/>
  <c r="AC1968" i="31" s="1"/>
  <c r="AG198" i="31"/>
  <c r="AG1968" i="31" s="1"/>
  <c r="AB198" i="31"/>
  <c r="AB1968" i="31" s="1"/>
  <c r="AF198" i="31"/>
  <c r="AF1968" i="31" s="1"/>
  <c r="AI198" i="31"/>
  <c r="AI1968" i="31" s="1"/>
  <c r="Z198" i="31"/>
  <c r="Z1968" i="31" s="1"/>
  <c r="AH198" i="31"/>
  <c r="AH1968" i="31" s="1"/>
  <c r="Y198" i="31"/>
  <c r="AQ200" i="31"/>
  <c r="AE1970" i="31"/>
  <c r="AQ1970" i="31" s="1"/>
  <c r="AT200" i="31"/>
  <c r="AD200" i="31"/>
  <c r="AJ198" i="31"/>
  <c r="AJ1968" i="31" s="1"/>
  <c r="AA198" i="31"/>
  <c r="AA1968" i="31" s="1"/>
  <c r="AM198" i="31"/>
  <c r="AM202" i="31" s="1"/>
  <c r="AE198" i="31"/>
  <c r="AE1968" i="31" s="1"/>
  <c r="AK198" i="31"/>
  <c r="AK1968" i="31" s="1"/>
  <c r="AN1286" i="31"/>
  <c r="BC202" i="31"/>
  <c r="BC1968" i="31"/>
  <c r="AU202" i="31"/>
  <c r="AU1968" i="31"/>
  <c r="AW202" i="31"/>
  <c r="AW1968" i="31"/>
  <c r="AX202" i="31"/>
  <c r="AX1968" i="31"/>
  <c r="AN202" i="31"/>
  <c r="BA202" i="31"/>
  <c r="Y146" i="31"/>
  <c r="AD146" i="31" s="1"/>
  <c r="AD142" i="31"/>
  <c r="AQ139" i="31"/>
  <c r="BE139" i="31" s="1"/>
  <c r="AV202" i="31"/>
  <c r="AV1968" i="31"/>
  <c r="AM146" i="31"/>
  <c r="AD195" i="31"/>
  <c r="AE202" i="31"/>
  <c r="AP202" i="31"/>
  <c r="AY202" i="31"/>
  <c r="AY1968" i="31"/>
  <c r="AO202" i="31"/>
  <c r="AO1968" i="31"/>
  <c r="BB202" i="31"/>
  <c r="BB1968" i="31"/>
  <c r="AS202" i="31"/>
  <c r="AS1968" i="31"/>
  <c r="AP1370" i="31"/>
  <c r="AP1968" i="31" s="1"/>
  <c r="AQ1367" i="31"/>
  <c r="BE1367" i="31" s="1"/>
  <c r="AQ195" i="31"/>
  <c r="AZ202" i="31"/>
  <c r="AZ1968" i="31"/>
  <c r="W906" i="31"/>
  <c r="AE146" i="31"/>
  <c r="AQ142" i="31"/>
  <c r="AL202" i="31"/>
  <c r="AL1968" i="31"/>
  <c r="AT195" i="31"/>
  <c r="V1968" i="31"/>
  <c r="Q1965" i="31"/>
  <c r="BE563" i="31"/>
  <c r="W1965" i="31"/>
  <c r="AD1965" i="31" s="1"/>
  <c r="AW1973" i="31"/>
  <c r="AF1973" i="31"/>
  <c r="AZ1973" i="31"/>
  <c r="AI1973" i="31"/>
  <c r="AY1973" i="31"/>
  <c r="AH1973" i="31"/>
  <c r="AT1973" i="31"/>
  <c r="AB1973" i="31"/>
  <c r="AS1973" i="31"/>
  <c r="AA1973" i="31"/>
  <c r="AV1973" i="31"/>
  <c r="AU1973" i="31"/>
  <c r="AC1973" i="31"/>
  <c r="AO1973" i="31"/>
  <c r="X1973" i="31"/>
  <c r="AN1973" i="31"/>
  <c r="Z1973" i="31"/>
  <c r="AP1973" i="31"/>
  <c r="BB1973" i="31"/>
  <c r="AK1973" i="31"/>
  <c r="BA1973" i="31"/>
  <c r="AJ1973" i="31"/>
  <c r="AM1973" i="31"/>
  <c r="BC1973" i="31"/>
  <c r="AL1973" i="31"/>
  <c r="AX1973" i="31"/>
  <c r="AG1973" i="31"/>
  <c r="AQ1961" i="31"/>
  <c r="AQ1282" i="31"/>
  <c r="BE1282" i="31" s="1"/>
  <c r="BH460" i="31"/>
  <c r="BH462" i="31" s="1"/>
  <c r="BI462" i="31"/>
  <c r="AD1959" i="31"/>
  <c r="AD900" i="31"/>
  <c r="BE900" i="31" s="1"/>
  <c r="AD1957" i="31"/>
  <c r="BE25" i="31"/>
  <c r="BE565" i="31"/>
  <c r="BE24" i="31"/>
  <c r="AD1953" i="31"/>
  <c r="AQ1953" i="31"/>
  <c r="Q32" i="31"/>
  <c r="V1973" i="31"/>
  <c r="BD189" i="31"/>
  <c r="AQ569" i="31"/>
  <c r="AQ1959" i="31"/>
  <c r="Q1953" i="31"/>
  <c r="Q1951" i="31"/>
  <c r="BE1951" i="31" s="1"/>
  <c r="T1973" i="31"/>
  <c r="H1973" i="31"/>
  <c r="S1973" i="31"/>
  <c r="O1968" i="31"/>
  <c r="AD1971" i="31"/>
  <c r="E31" i="31"/>
  <c r="Q31" i="31" s="1"/>
  <c r="U1968" i="31"/>
  <c r="Q27" i="31"/>
  <c r="AQ571" i="31"/>
  <c r="AT198" i="31" l="1"/>
  <c r="BD198" i="31" s="1"/>
  <c r="AI202" i="31"/>
  <c r="AM1968" i="31"/>
  <c r="AD198" i="31"/>
  <c r="AC202" i="31"/>
  <c r="AK202" i="31"/>
  <c r="AB202" i="31"/>
  <c r="W1970" i="31"/>
  <c r="AD911" i="31"/>
  <c r="BE911" i="31" s="1"/>
  <c r="AJ202" i="31"/>
  <c r="AH202" i="31"/>
  <c r="Y1968" i="31"/>
  <c r="AQ198" i="31"/>
  <c r="AA202" i="31"/>
  <c r="AT1970" i="31"/>
  <c r="BD200" i="31"/>
  <c r="BE200" i="31" s="1"/>
  <c r="Y202" i="31"/>
  <c r="Z202" i="31"/>
  <c r="AF202" i="31"/>
  <c r="AG202" i="31"/>
  <c r="AQ146" i="31"/>
  <c r="BE146" i="31" s="1"/>
  <c r="BD195" i="31"/>
  <c r="BE195" i="31" s="1"/>
  <c r="W909" i="31"/>
  <c r="AD906" i="31"/>
  <c r="BE906" i="31" s="1"/>
  <c r="BE142" i="31"/>
  <c r="AP1374" i="31"/>
  <c r="AQ1374" i="31" s="1"/>
  <c r="BE1374" i="31" s="1"/>
  <c r="AQ1370" i="31"/>
  <c r="BE1370" i="31" s="1"/>
  <c r="R202" i="31"/>
  <c r="R1968" i="31"/>
  <c r="AR1968" i="31"/>
  <c r="AR1972" i="31" s="1"/>
  <c r="AR202" i="31"/>
  <c r="AN1289" i="31"/>
  <c r="AQ1286" i="31"/>
  <c r="BE1286" i="31" s="1"/>
  <c r="AL1972" i="31"/>
  <c r="AM1972" i="31"/>
  <c r="AQ1965" i="31"/>
  <c r="BA571" i="31"/>
  <c r="BA1959" i="31" s="1"/>
  <c r="BA569" i="31"/>
  <c r="P1972" i="31"/>
  <c r="T1972" i="31"/>
  <c r="BE1953" i="31"/>
  <c r="BE189" i="31"/>
  <c r="BI191" i="31" s="1"/>
  <c r="U1972" i="31"/>
  <c r="Y1973" i="31"/>
  <c r="AQ1957" i="31"/>
  <c r="S1972" i="31"/>
  <c r="Q1970" i="31"/>
  <c r="I1972" i="31"/>
  <c r="L1972" i="31"/>
  <c r="F1972" i="31"/>
  <c r="BB1972" i="31"/>
  <c r="AY1972" i="31"/>
  <c r="AH1972" i="31"/>
  <c r="AJ1972" i="31"/>
  <c r="H1972" i="31"/>
  <c r="AS1972" i="31"/>
  <c r="M1972" i="31"/>
  <c r="AX1972" i="31"/>
  <c r="AU1972" i="31"/>
  <c r="N1972" i="31"/>
  <c r="AI1972" i="31"/>
  <c r="AF1972" i="31"/>
  <c r="AZ1972" i="31"/>
  <c r="AK1972" i="31"/>
  <c r="J1972" i="31"/>
  <c r="G1972" i="31"/>
  <c r="AW1972" i="31"/>
  <c r="AV1972" i="31"/>
  <c r="O1972" i="31"/>
  <c r="K1972" i="31"/>
  <c r="AG1972" i="31"/>
  <c r="E1973" i="31"/>
  <c r="Q1973" i="31" s="1"/>
  <c r="Q1969" i="31"/>
  <c r="AR1973" i="31"/>
  <c r="BD1973" i="31" s="1"/>
  <c r="AE1973" i="31"/>
  <c r="AQ1973" i="31" s="1"/>
  <c r="AT202" i="31" l="1"/>
  <c r="BD202" i="31" s="1"/>
  <c r="AQ202" i="31"/>
  <c r="AT1968" i="31"/>
  <c r="AT1972" i="31" s="1"/>
  <c r="AD202" i="31"/>
  <c r="BE198" i="31"/>
  <c r="AN1293" i="31"/>
  <c r="AQ1293" i="31" s="1"/>
  <c r="BE1293" i="31" s="1"/>
  <c r="AQ1289" i="31"/>
  <c r="BE1289" i="31" s="1"/>
  <c r="AN1968" i="31"/>
  <c r="AQ1968" i="31" s="1"/>
  <c r="BA1957" i="31"/>
  <c r="W913" i="31"/>
  <c r="AD913" i="31" s="1"/>
  <c r="BE913" i="31" s="1"/>
  <c r="AD909" i="31"/>
  <c r="BE909" i="31" s="1"/>
  <c r="W1968" i="31"/>
  <c r="BD571" i="31"/>
  <c r="BE571" i="31" s="1"/>
  <c r="BD1959" i="31"/>
  <c r="BE1959" i="31" s="1"/>
  <c r="BD569" i="31"/>
  <c r="BE569" i="31" s="1"/>
  <c r="AP1972" i="31"/>
  <c r="BC1972" i="31"/>
  <c r="AD1970" i="31"/>
  <c r="BI195" i="31"/>
  <c r="BI198" i="31" s="1"/>
  <c r="BH191" i="31"/>
  <c r="BH195" i="31" s="1"/>
  <c r="BH198" i="31" s="1"/>
  <c r="R1973" i="31"/>
  <c r="AD1973" i="31" s="1"/>
  <c r="AD1969" i="31"/>
  <c r="AE1972" i="31"/>
  <c r="BE202" i="31" l="1"/>
  <c r="AN1972" i="31"/>
  <c r="BD1957" i="31"/>
  <c r="BE1957" i="31" s="1"/>
  <c r="V1972" i="31"/>
  <c r="W1972" i="31"/>
  <c r="X1972" i="31" l="1"/>
  <c r="AO1972" i="31"/>
  <c r="AQ1972" i="31" s="1"/>
  <c r="Y1972" i="31" l="1"/>
  <c r="Z1972" i="31" l="1"/>
  <c r="AA1972" i="31" l="1"/>
  <c r="AB1972" i="31" l="1"/>
  <c r="AC1972" i="31" l="1"/>
  <c r="R1972" i="31" l="1"/>
  <c r="AD1972" i="31" s="1"/>
  <c r="AD1968" i="31"/>
  <c r="E1972" i="31"/>
  <c r="Q1972" i="31" s="1"/>
  <c r="Q1968" i="31"/>
  <c r="BI572" i="31"/>
  <c r="BI577" i="31" s="1"/>
  <c r="BH571" i="31"/>
  <c r="BH572" i="31" s="1"/>
  <c r="BA573" i="31"/>
  <c r="BA582" i="31" s="1"/>
  <c r="BD582" i="31" l="1"/>
  <c r="BE582" i="31" s="1"/>
  <c r="BA1970" i="31"/>
  <c r="BD1970" i="31" s="1"/>
  <c r="BA1961" i="31"/>
  <c r="BA577" i="31"/>
  <c r="BI578" i="31"/>
  <c r="BI579" i="31" s="1"/>
  <c r="BH577" i="31"/>
  <c r="BD1965" i="31"/>
  <c r="BE1965" i="31" s="1"/>
  <c r="BD573" i="31"/>
  <c r="BE573" i="31" s="1"/>
  <c r="BA580" i="31" l="1"/>
  <c r="BD577" i="31"/>
  <c r="BE577" i="31" s="1"/>
  <c r="BH579" i="31"/>
  <c r="BJ579" i="31"/>
  <c r="BJ577" i="31"/>
  <c r="BD1961" i="31"/>
  <c r="BE1961" i="31" s="1"/>
  <c r="BJ578" i="31"/>
  <c r="BH578" i="31"/>
  <c r="BA584" i="31" l="1"/>
  <c r="BD584" i="31" s="1"/>
  <c r="BE584" i="31" s="1"/>
  <c r="BD580" i="31"/>
  <c r="BE580" i="31" s="1"/>
  <c r="BA1968" i="31"/>
  <c r="BD1968" i="31" s="1"/>
  <c r="BE30" i="31"/>
  <c r="D1971" i="31"/>
  <c r="BE1971" i="31" s="1"/>
  <c r="BE29" i="31"/>
  <c r="D1970" i="31"/>
  <c r="BE1970" i="31" s="1"/>
  <c r="D28" i="31"/>
  <c r="BE28" i="31" s="1"/>
  <c r="D27" i="31"/>
  <c r="BE27" i="31" s="1"/>
  <c r="D1968" i="31" l="1"/>
  <c r="D1972" i="31" s="1"/>
  <c r="D32" i="31"/>
  <c r="BE32" i="31" s="1"/>
  <c r="D1969" i="31"/>
  <c r="BE1969" i="31" s="1"/>
  <c r="BA1972" i="31"/>
  <c r="BD1972" i="31" s="1"/>
  <c r="D31" i="31"/>
  <c r="BE31" i="31" s="1"/>
  <c r="BE1972" i="31" l="1"/>
  <c r="BE1968" i="31"/>
  <c r="D1973" i="31"/>
  <c r="BE1973" i="31" s="1"/>
  <c r="H4" i="36"/>
  <c r="M4" i="36" s="1"/>
  <c r="G10" i="36"/>
  <c r="F10" i="36"/>
  <c r="F8" i="36"/>
  <c r="F9" i="36"/>
  <c r="G9" i="36"/>
  <c r="G8" i="36"/>
  <c r="H2" i="36" l="1"/>
  <c r="F16" i="36"/>
  <c r="G14" i="36"/>
  <c r="G16" i="36"/>
  <c r="F15" i="36"/>
  <c r="F14" i="36"/>
  <c r="H3" i="36" l="1"/>
  <c r="M3" i="36" s="1"/>
  <c r="M2" i="36"/>
  <c r="G15" i="36"/>
  <c r="E16" i="36"/>
  <c r="E14" i="36"/>
  <c r="E15" i="36"/>
  <c r="H16" i="36" l="1"/>
  <c r="M16" i="36"/>
  <c r="H15" i="36"/>
  <c r="M15" i="36"/>
  <c r="H14" i="36"/>
  <c r="M14" i="36"/>
  <c r="H34" i="36"/>
  <c r="H32" i="36" l="1"/>
  <c r="M34" i="36"/>
  <c r="E37" i="36"/>
  <c r="F37" i="36"/>
  <c r="E36" i="36"/>
  <c r="G37" i="36"/>
  <c r="G35" i="36"/>
  <c r="H33" i="36" l="1"/>
  <c r="M33" i="36" s="1"/>
  <c r="M32" i="36"/>
  <c r="E35" i="36"/>
  <c r="G36" i="36"/>
  <c r="F35" i="36"/>
  <c r="F36" i="36"/>
  <c r="F100" i="36" l="1"/>
  <c r="F98" i="36"/>
  <c r="G100" i="36"/>
  <c r="G98" i="36"/>
  <c r="G99" i="36" l="1"/>
  <c r="F99" i="36"/>
  <c r="E43" i="36"/>
  <c r="F43" i="36"/>
  <c r="F42" i="36"/>
  <c r="F41" i="36" l="1"/>
  <c r="E41" i="36"/>
  <c r="E42" i="36" l="1"/>
  <c r="H46" i="36"/>
  <c r="M46" i="36" s="1"/>
  <c r="H45" i="36" l="1"/>
  <c r="M45" i="36" s="1"/>
  <c r="H44" i="36"/>
  <c r="M44" i="36" s="1"/>
  <c r="F51" i="36"/>
  <c r="E51" i="36" l="1"/>
  <c r="G51" i="36"/>
  <c r="H51" i="36" l="1"/>
  <c r="M51" i="36" s="1"/>
  <c r="G58" i="36"/>
  <c r="F58" i="36"/>
  <c r="G56" i="36"/>
  <c r="F57" i="36"/>
  <c r="F56" i="36"/>
  <c r="G57" i="36" l="1"/>
  <c r="H61" i="36" l="1"/>
  <c r="M61" i="36" s="1"/>
  <c r="H59" i="36"/>
  <c r="M59" i="36" s="1"/>
  <c r="H60" i="36" l="1"/>
  <c r="M60" i="36" s="1"/>
  <c r="H64" i="36"/>
  <c r="M64" i="36" s="1"/>
  <c r="H63" i="36" l="1"/>
  <c r="M63" i="36" s="1"/>
  <c r="H62" i="36"/>
  <c r="M62" i="36" s="1"/>
  <c r="G70" i="36"/>
  <c r="G69" i="36"/>
  <c r="G68" i="36"/>
  <c r="F68" i="36"/>
  <c r="E69" i="36" l="1"/>
  <c r="H76" i="36" l="1"/>
  <c r="M76" i="36" s="1"/>
  <c r="H75" i="36" l="1"/>
  <c r="M75" i="36" s="1"/>
  <c r="H74" i="36"/>
  <c r="M74" i="36" s="1"/>
  <c r="H82" i="36"/>
  <c r="M82" i="36" s="1"/>
  <c r="H80" i="36"/>
  <c r="M80" i="36" s="1"/>
  <c r="H81" i="36" l="1"/>
  <c r="M81" i="36" s="1"/>
  <c r="E88" i="36"/>
  <c r="E86" i="36"/>
  <c r="E87" i="36" l="1"/>
  <c r="G106" i="36"/>
  <c r="H103" i="36"/>
  <c r="M103" i="36" s="1"/>
  <c r="F104" i="36"/>
  <c r="G105" i="36"/>
  <c r="G104" i="36"/>
  <c r="F106" i="36"/>
  <c r="H101" i="36"/>
  <c r="M101" i="36" s="1"/>
  <c r="E106" i="36"/>
  <c r="F105" i="36"/>
  <c r="E104" i="36" l="1"/>
  <c r="H106" i="36"/>
  <c r="M106" i="36" s="1"/>
  <c r="H104" i="36" l="1"/>
  <c r="M104" i="36"/>
  <c r="H102" i="36"/>
  <c r="M102" i="36" s="1"/>
  <c r="E105" i="36"/>
  <c r="E8" i="36"/>
  <c r="E10" i="36"/>
  <c r="E9" i="36"/>
  <c r="H71" i="36"/>
  <c r="M71" i="36" s="1"/>
  <c r="F78" i="36"/>
  <c r="H72" i="36"/>
  <c r="M72" i="36" s="1"/>
  <c r="E77" i="36"/>
  <c r="G77" i="36"/>
  <c r="G73" i="36"/>
  <c r="G79" i="36" s="1"/>
  <c r="G78" i="36"/>
  <c r="F73" i="36"/>
  <c r="F79" i="36" s="1"/>
  <c r="F77" i="36"/>
  <c r="E73" i="36"/>
  <c r="E78" i="36"/>
  <c r="H105" i="36" l="1"/>
  <c r="M105" i="36" s="1"/>
  <c r="M77" i="36"/>
  <c r="H9" i="36"/>
  <c r="M9" i="36" s="1"/>
  <c r="H10" i="36"/>
  <c r="M10" i="36"/>
  <c r="H78" i="36"/>
  <c r="M78" i="36" s="1"/>
  <c r="H8" i="36"/>
  <c r="M8" i="36"/>
  <c r="H73" i="36"/>
  <c r="M73" i="36" s="1"/>
  <c r="H77" i="36"/>
  <c r="E79" i="36"/>
  <c r="M79" i="36" l="1"/>
  <c r="H79" i="36"/>
  <c r="H83" i="36"/>
  <c r="M83" i="36" s="1"/>
  <c r="F86" i="36"/>
  <c r="H84" i="36"/>
  <c r="M84" i="36" s="1"/>
  <c r="F85" i="36"/>
  <c r="F87" i="36"/>
  <c r="G86" i="36"/>
  <c r="G87" i="36"/>
  <c r="G85" i="36"/>
  <c r="G88" i="36"/>
  <c r="H85" i="36" l="1"/>
  <c r="M85" i="36" s="1"/>
  <c r="F88" i="36"/>
  <c r="H86" i="36"/>
  <c r="M86" i="36" s="1"/>
  <c r="H87" i="36"/>
  <c r="M87" i="36" s="1"/>
  <c r="M88" i="36" l="1"/>
  <c r="H88" i="36"/>
  <c r="H38" i="36"/>
  <c r="M38" i="36" s="1"/>
  <c r="H39" i="36"/>
  <c r="M39" i="36" s="1"/>
  <c r="G42" i="36"/>
  <c r="G40" i="36"/>
  <c r="G41" i="36"/>
  <c r="G43" i="36" l="1"/>
  <c r="H42" i="36"/>
  <c r="M42" i="36" s="1"/>
  <c r="H40" i="36"/>
  <c r="M40" i="36" s="1"/>
  <c r="G108" i="36"/>
  <c r="H41" i="36"/>
  <c r="M41" i="36" s="1"/>
  <c r="H53" i="36"/>
  <c r="M53" i="36" s="1"/>
  <c r="E56" i="36"/>
  <c r="H43" i="36" l="1"/>
  <c r="M43" i="36" s="1"/>
  <c r="H56" i="36"/>
  <c r="M56" i="36" s="1"/>
  <c r="H54" i="36"/>
  <c r="M54" i="36" s="1"/>
  <c r="E58" i="36"/>
  <c r="E55" i="36"/>
  <c r="E57" i="36"/>
  <c r="M58" i="36" l="1"/>
  <c r="H55" i="36"/>
  <c r="M55" i="36"/>
  <c r="H57" i="36"/>
  <c r="M57" i="36" s="1"/>
  <c r="H58" i="36"/>
  <c r="H65" i="36"/>
  <c r="M65" i="36" s="1"/>
  <c r="E68" i="36"/>
  <c r="E67" i="36"/>
  <c r="E70" i="36"/>
  <c r="H68" i="36" l="1"/>
  <c r="M68" i="36" s="1"/>
  <c r="D69" i="36"/>
  <c r="D66" i="36"/>
  <c r="F69" i="36"/>
  <c r="F108" i="36" s="1"/>
  <c r="F67" i="36"/>
  <c r="H67" i="36" s="1"/>
  <c r="F70" i="36"/>
  <c r="H70" i="36" s="1"/>
  <c r="M67" i="36" l="1"/>
  <c r="M70" i="36"/>
  <c r="H66" i="36"/>
  <c r="M66" i="36"/>
  <c r="M69" i="36"/>
  <c r="H69" i="36"/>
  <c r="D30" i="36" l="1"/>
  <c r="H29" i="36"/>
  <c r="M29" i="36" l="1"/>
  <c r="H30" i="36"/>
  <c r="H31" i="36" s="1"/>
  <c r="M31" i="36" s="1"/>
  <c r="M30" i="36"/>
  <c r="G49" i="36"/>
  <c r="G52" i="36" s="1"/>
  <c r="G109" i="36" s="1"/>
  <c r="E50" i="36"/>
  <c r="E49" i="36"/>
  <c r="G50" i="36"/>
  <c r="G107" i="36" s="1"/>
  <c r="G112" i="36" l="1"/>
  <c r="F49" i="36"/>
  <c r="F52" i="36" s="1"/>
  <c r="F109" i="36" s="1"/>
  <c r="F112" i="36" s="1"/>
  <c r="F50" i="36"/>
  <c r="F107" i="36" s="1"/>
  <c r="E52" i="36"/>
  <c r="D35" i="36" l="1"/>
  <c r="D17" i="36"/>
  <c r="D18" i="36"/>
  <c r="M18" i="36" s="1"/>
  <c r="D36" i="36"/>
  <c r="H36" i="36" l="1"/>
  <c r="M36" i="36" s="1"/>
  <c r="D19" i="36"/>
  <c r="M19" i="36" s="1"/>
  <c r="M17" i="36"/>
  <c r="H35" i="36"/>
  <c r="M35" i="36" s="1"/>
  <c r="D37" i="36"/>
  <c r="D108" i="36"/>
  <c r="H37" i="36" l="1"/>
  <c r="M37" i="36" s="1"/>
  <c r="E100" i="36"/>
  <c r="E98" i="36"/>
  <c r="E91" i="36"/>
  <c r="E99" i="36"/>
  <c r="E108" i="36" l="1"/>
  <c r="H91" i="36"/>
  <c r="M91" i="36" s="1"/>
  <c r="E107" i="36"/>
  <c r="H100" i="36"/>
  <c r="M100" i="36" s="1"/>
  <c r="E109" i="36"/>
  <c r="E112" i="36" s="1"/>
  <c r="H94" i="36"/>
  <c r="M94" i="36" s="1"/>
  <c r="H89" i="36" l="1"/>
  <c r="M89" i="36" s="1"/>
  <c r="H108" i="36"/>
  <c r="M108" i="36"/>
  <c r="H90" i="36"/>
  <c r="H98" i="36"/>
  <c r="M98" i="36" s="1"/>
  <c r="D47" i="36"/>
  <c r="M47" i="36" s="1"/>
  <c r="D50" i="36"/>
  <c r="H99" i="36" l="1"/>
  <c r="M99" i="36" s="1"/>
  <c r="M90" i="36"/>
  <c r="D107" i="36"/>
  <c r="H50" i="36"/>
  <c r="M50" i="36" s="1"/>
  <c r="D49" i="36"/>
  <c r="H107" i="36" l="1"/>
  <c r="M107" i="36"/>
  <c r="H49" i="36"/>
  <c r="M49" i="36" s="1"/>
  <c r="D52" i="36"/>
  <c r="H52" i="36" l="1"/>
  <c r="M52" i="36" s="1"/>
  <c r="D109" i="36"/>
  <c r="D41" i="37"/>
  <c r="H109" i="36" l="1"/>
  <c r="H112" i="36" s="1"/>
  <c r="D112" i="36"/>
  <c r="D42" i="37"/>
  <c r="M38" i="37"/>
  <c r="H41" i="37"/>
  <c r="M41" i="37" s="1"/>
  <c r="D107" i="37"/>
  <c r="M109" i="36" l="1"/>
  <c r="H42" i="37"/>
  <c r="M42" i="37" s="1"/>
  <c r="D108" i="37"/>
  <c r="H107" i="37"/>
  <c r="M107" i="37" s="1"/>
  <c r="D112" i="37"/>
  <c r="M39" i="37"/>
  <c r="H108" i="37" l="1"/>
  <c r="H112" i="37" s="1"/>
  <c r="M108" i="37" l="1"/>
</calcChain>
</file>

<file path=xl/comments1.xml><?xml version="1.0" encoding="utf-8"?>
<comments xmlns="http://schemas.openxmlformats.org/spreadsheetml/2006/main">
  <authors>
    <author>Daniel Vukelja</author>
    <author>Sanja Maravic</author>
  </authors>
  <commentList>
    <comment ref="Z125" authorId="0" shapeId="0">
      <text>
        <r>
          <rPr>
            <b/>
            <sz val="8"/>
            <color indexed="81"/>
            <rFont val="Tahoma"/>
            <family val="2"/>
            <charset val="238"/>
          </rPr>
          <t>Daniel Vukelja:</t>
        </r>
        <r>
          <rPr>
            <sz val="8"/>
            <color indexed="81"/>
            <rFont val="Tahoma"/>
            <family val="2"/>
            <charset val="238"/>
          </rPr>
          <t xml:space="preserve">
Projektantski nadzor</t>
        </r>
      </text>
    </comment>
    <comment ref="M127" authorId="0" shapeId="0">
      <text>
        <r>
          <rPr>
            <b/>
            <sz val="9"/>
            <color indexed="81"/>
            <rFont val="Tahoma"/>
            <family val="2"/>
            <charset val="238"/>
          </rPr>
          <t>Daniel Vukelja:</t>
        </r>
        <r>
          <rPr>
            <sz val="9"/>
            <color indexed="81"/>
            <rFont val="Tahoma"/>
            <family val="2"/>
            <charset val="238"/>
          </rPr>
          <t xml:space="preserve">
Rok za prijavu na mjeru 7.4.1. je 14.09.2018.</t>
        </r>
      </text>
    </comment>
    <comment ref="N127" authorId="0" shapeId="0">
      <text>
        <r>
          <rPr>
            <b/>
            <sz val="8"/>
            <color indexed="81"/>
            <rFont val="Tahoma"/>
            <family val="2"/>
            <charset val="238"/>
          </rPr>
          <t>Daniel Vukelja:</t>
        </r>
        <r>
          <rPr>
            <sz val="8"/>
            <color indexed="81"/>
            <rFont val="Tahoma"/>
            <family val="2"/>
            <charset val="238"/>
          </rPr>
          <t xml:space="preserve">
Konzultantske usluge oko prijave
I. dio</t>
        </r>
      </text>
    </comment>
    <comment ref="V127" authorId="0" shapeId="0">
      <text>
        <r>
          <rPr>
            <b/>
            <sz val="9"/>
            <color indexed="81"/>
            <rFont val="Tahoma"/>
            <family val="2"/>
            <charset val="238"/>
          </rPr>
          <t>Daniel Vukelja:</t>
        </r>
        <r>
          <rPr>
            <sz val="9"/>
            <color indexed="81"/>
            <rFont val="Tahoma"/>
            <family val="2"/>
            <charset val="238"/>
          </rPr>
          <t xml:space="preserve">
Pretpostavka je da će evlucija trajati oko 6 mjeseci</t>
        </r>
      </text>
    </comment>
    <comment ref="U129" authorId="0" shapeId="0">
      <text>
        <r>
          <rPr>
            <b/>
            <sz val="8"/>
            <color indexed="81"/>
            <rFont val="Tahoma"/>
            <family val="2"/>
            <charset val="238"/>
          </rPr>
          <t>Daniel Vukelja:</t>
        </r>
        <r>
          <rPr>
            <sz val="8"/>
            <color indexed="81"/>
            <rFont val="Tahoma"/>
            <family val="2"/>
            <charset val="238"/>
          </rPr>
          <t xml:space="preserve">
građenje, nadzor, voditelja projekta</t>
        </r>
      </text>
    </comment>
    <comment ref="W135" authorId="0" shapeId="0">
      <text>
        <r>
          <rPr>
            <b/>
            <sz val="8"/>
            <color indexed="81"/>
            <rFont val="Tahoma"/>
            <family val="2"/>
            <charset val="238"/>
          </rPr>
          <t>Daniel Vukelja:</t>
        </r>
        <r>
          <rPr>
            <sz val="8"/>
            <color indexed="81"/>
            <rFont val="Tahoma"/>
            <family val="2"/>
            <charset val="238"/>
          </rPr>
          <t xml:space="preserve">
voditelj projekta</t>
        </r>
      </text>
    </comment>
    <comment ref="Z181" authorId="0" shapeId="0">
      <text>
        <r>
          <rPr>
            <b/>
            <sz val="8"/>
            <color indexed="81"/>
            <rFont val="Tahoma"/>
            <family val="2"/>
            <charset val="238"/>
          </rPr>
          <t>Daniel Vukelja:</t>
        </r>
        <r>
          <rPr>
            <sz val="8"/>
            <color indexed="81"/>
            <rFont val="Tahoma"/>
            <family val="2"/>
            <charset val="238"/>
          </rPr>
          <t xml:space="preserve">
Projektantski nadzor</t>
        </r>
      </text>
    </comment>
    <comment ref="M183" authorId="0" shapeId="0">
      <text>
        <r>
          <rPr>
            <b/>
            <sz val="9"/>
            <color indexed="81"/>
            <rFont val="Tahoma"/>
            <family val="2"/>
            <charset val="238"/>
          </rPr>
          <t>Daniel Vukelja:</t>
        </r>
        <r>
          <rPr>
            <sz val="9"/>
            <color indexed="81"/>
            <rFont val="Tahoma"/>
            <family val="2"/>
            <charset val="238"/>
          </rPr>
          <t xml:space="preserve">
Rok za prijavu na mjeru 7.4.1. je 14.09.2018.</t>
        </r>
      </text>
    </comment>
    <comment ref="N183" authorId="0" shapeId="0">
      <text>
        <r>
          <rPr>
            <b/>
            <sz val="8"/>
            <color indexed="81"/>
            <rFont val="Tahoma"/>
            <family val="2"/>
            <charset val="238"/>
          </rPr>
          <t>Daniel Vukelja:</t>
        </r>
        <r>
          <rPr>
            <sz val="8"/>
            <color indexed="81"/>
            <rFont val="Tahoma"/>
            <family val="2"/>
            <charset val="238"/>
          </rPr>
          <t xml:space="preserve">
Konzultantske usluge oko prijave
I. dio</t>
        </r>
      </text>
    </comment>
    <comment ref="R183" authorId="0" shapeId="0">
      <text>
        <r>
          <rPr>
            <b/>
            <sz val="8"/>
            <color indexed="81"/>
            <rFont val="Tahoma"/>
            <family val="2"/>
            <charset val="238"/>
          </rPr>
          <t>Daniel Vukelja:</t>
        </r>
        <r>
          <rPr>
            <sz val="8"/>
            <color indexed="81"/>
            <rFont val="Tahoma"/>
            <family val="2"/>
            <charset val="238"/>
          </rPr>
          <t xml:space="preserve">
- GEODETSKI PROJEKT
- ISPITIVANJE Q/H LINIJE
- GEOMEHANIČKI RADOVI
- PROCJEMBENI ELABORAT</t>
        </r>
      </text>
    </comment>
    <comment ref="V183" authorId="0" shapeId="0">
      <text>
        <r>
          <rPr>
            <b/>
            <sz val="9"/>
            <color indexed="81"/>
            <rFont val="Tahoma"/>
            <family val="2"/>
            <charset val="238"/>
          </rPr>
          <t>Daniel Vukelja:</t>
        </r>
        <r>
          <rPr>
            <sz val="9"/>
            <color indexed="81"/>
            <rFont val="Tahoma"/>
            <family val="2"/>
            <charset val="238"/>
          </rPr>
          <t xml:space="preserve">
Pretpostavka je da će evlucija trajati oko 6 mjeseci</t>
        </r>
      </text>
    </comment>
    <comment ref="W183" authorId="0" shapeId="0">
      <text>
        <r>
          <rPr>
            <b/>
            <sz val="8"/>
            <color indexed="81"/>
            <rFont val="Tahoma"/>
            <family val="2"/>
            <charset val="238"/>
          </rPr>
          <t>Daniel Vukelja:</t>
        </r>
        <r>
          <rPr>
            <sz val="8"/>
            <color indexed="81"/>
            <rFont val="Tahoma"/>
            <family val="2"/>
            <charset val="238"/>
          </rPr>
          <t xml:space="preserve">
Konzultantske usluge oko prijave
II. dio</t>
        </r>
      </text>
    </comment>
    <comment ref="U185" authorId="0" shapeId="0">
      <text>
        <r>
          <rPr>
            <b/>
            <sz val="8"/>
            <color indexed="81"/>
            <rFont val="Tahoma"/>
            <family val="2"/>
            <charset val="238"/>
          </rPr>
          <t>Daniel Vukelja:</t>
        </r>
        <r>
          <rPr>
            <sz val="8"/>
            <color indexed="81"/>
            <rFont val="Tahoma"/>
            <family val="2"/>
            <charset val="238"/>
          </rPr>
          <t xml:space="preserve">
građenje, nadzor, voditelja projekta</t>
        </r>
      </text>
    </comment>
    <comment ref="AT187" authorId="0" shapeId="0">
      <text>
        <r>
          <rPr>
            <b/>
            <sz val="8"/>
            <color indexed="81"/>
            <rFont val="Tahoma"/>
            <family val="2"/>
            <charset val="238"/>
          </rPr>
          <t>Daniel Vukelja:</t>
        </r>
        <r>
          <rPr>
            <sz val="8"/>
            <color indexed="81"/>
            <rFont val="Tahoma"/>
            <family val="2"/>
            <charset val="238"/>
          </rPr>
          <t xml:space="preserve">
Okončana</t>
        </r>
      </text>
    </comment>
    <comment ref="W191" authorId="0" shapeId="0">
      <text>
        <r>
          <rPr>
            <b/>
            <sz val="8"/>
            <color indexed="81"/>
            <rFont val="Tahoma"/>
            <family val="2"/>
            <charset val="238"/>
          </rPr>
          <t>Daniel Vukelja:</t>
        </r>
        <r>
          <rPr>
            <sz val="8"/>
            <color indexed="81"/>
            <rFont val="Tahoma"/>
            <family val="2"/>
            <charset val="238"/>
          </rPr>
          <t xml:space="preserve">
voditelj projekta</t>
        </r>
      </text>
    </comment>
    <comment ref="M460" authorId="0" shapeId="0">
      <text>
        <r>
          <rPr>
            <b/>
            <sz val="8"/>
            <color indexed="81"/>
            <rFont val="Tahoma"/>
            <family val="2"/>
            <charset val="238"/>
          </rPr>
          <t>Daniel Vukelja:</t>
        </r>
        <r>
          <rPr>
            <sz val="8"/>
            <color indexed="81"/>
            <rFont val="Tahoma"/>
            <family val="2"/>
            <charset val="238"/>
          </rPr>
          <t xml:space="preserve">
Suhomont r. 115/1/2 112 tisuća
TINA r. 01/01/63 23.510,00 kn</t>
        </r>
      </text>
    </comment>
    <comment ref="BI569" authorId="0" shapeId="0">
      <text>
        <r>
          <rPr>
            <b/>
            <sz val="8"/>
            <color indexed="81"/>
            <rFont val="Tahoma"/>
            <family val="2"/>
            <charset val="238"/>
          </rPr>
          <t>Daniel Vukelja:</t>
        </r>
        <r>
          <rPr>
            <sz val="8"/>
            <color indexed="81"/>
            <rFont val="Tahoma"/>
            <family val="2"/>
            <charset val="238"/>
          </rPr>
          <t xml:space="preserve">
Građevinsko-obrtnički
Elektro
Strojarski</t>
        </r>
      </text>
    </comment>
    <comment ref="P865" authorId="1" shapeId="0">
      <text>
        <r>
          <rPr>
            <b/>
            <sz val="9"/>
            <color indexed="81"/>
            <rFont val="Tahoma"/>
            <family val="2"/>
            <charset val="238"/>
          </rPr>
          <t>Sanja Maravic:</t>
        </r>
        <r>
          <rPr>
            <sz val="9"/>
            <color indexed="81"/>
            <rFont val="Tahoma"/>
            <family val="2"/>
            <charset val="238"/>
          </rPr>
          <t xml:space="preserve">
Izrada glavnog projekta - krovište na zgradi u A.Stepinca i B.Frankopana</t>
        </r>
      </text>
    </comment>
    <comment ref="P877" authorId="1" shapeId="0">
      <text>
        <r>
          <rPr>
            <b/>
            <sz val="9"/>
            <color indexed="81"/>
            <rFont val="Tahoma"/>
            <family val="2"/>
            <charset val="238"/>
          </rPr>
          <t>Sanja Maravic:</t>
        </r>
        <r>
          <rPr>
            <sz val="9"/>
            <color indexed="81"/>
            <rFont val="Tahoma"/>
            <family val="2"/>
            <charset val="238"/>
          </rPr>
          <t xml:space="preserve">
Obeštećenje Miki Magdić - prostor na Stadionu</t>
        </r>
      </text>
    </comment>
    <comment ref="BI898" authorId="0" shapeId="0">
      <text>
        <r>
          <rPr>
            <b/>
            <sz val="8"/>
            <color indexed="81"/>
            <rFont val="Tahoma"/>
            <family val="2"/>
            <charset val="238"/>
          </rPr>
          <t>Daniel Vukelja:</t>
        </r>
        <r>
          <rPr>
            <sz val="8"/>
            <color indexed="81"/>
            <rFont val="Tahoma"/>
            <family val="2"/>
            <charset val="238"/>
          </rPr>
          <t xml:space="preserve">
radovi
gromobran
intepret. centar</t>
        </r>
      </text>
    </comment>
    <comment ref="T1112" authorId="0" shapeId="0">
      <text>
        <r>
          <rPr>
            <b/>
            <sz val="8"/>
            <color indexed="81"/>
            <rFont val="Tahoma"/>
            <family val="2"/>
            <charset val="238"/>
          </rPr>
          <t>Daniel Vukelja:</t>
        </r>
        <r>
          <rPr>
            <sz val="8"/>
            <color indexed="81"/>
            <rFont val="Tahoma"/>
            <family val="2"/>
            <charset val="238"/>
          </rPr>
          <t xml:space="preserve">
evaluacija</t>
        </r>
      </text>
    </comment>
    <comment ref="AL1143" authorId="0" shapeId="0">
      <text>
        <r>
          <rPr>
            <b/>
            <sz val="8"/>
            <color indexed="81"/>
            <rFont val="Tahoma"/>
            <family val="2"/>
            <charset val="238"/>
          </rPr>
          <t>Daniel Vukelja:</t>
        </r>
        <r>
          <rPr>
            <sz val="8"/>
            <color indexed="81"/>
            <rFont val="Tahoma"/>
            <family val="2"/>
            <charset val="238"/>
          </rPr>
          <t xml:space="preserve">
nema troška</t>
        </r>
      </text>
    </comment>
    <comment ref="AL1145" authorId="0" shapeId="0">
      <text>
        <r>
          <rPr>
            <b/>
            <sz val="8"/>
            <color indexed="81"/>
            <rFont val="Tahoma"/>
            <family val="2"/>
            <charset val="238"/>
          </rPr>
          <t>Daniel Vukelja:</t>
        </r>
        <r>
          <rPr>
            <sz val="8"/>
            <color indexed="81"/>
            <rFont val="Tahoma"/>
            <family val="2"/>
            <charset val="238"/>
          </rPr>
          <t xml:space="preserve">
nema troška</t>
        </r>
      </text>
    </comment>
    <comment ref="AL1147" authorId="0" shapeId="0">
      <text>
        <r>
          <rPr>
            <b/>
            <sz val="8"/>
            <color indexed="81"/>
            <rFont val="Tahoma"/>
            <family val="2"/>
            <charset val="238"/>
          </rPr>
          <t>Daniel Vukelja:</t>
        </r>
        <r>
          <rPr>
            <sz val="8"/>
            <color indexed="81"/>
            <rFont val="Tahoma"/>
            <family val="2"/>
            <charset val="238"/>
          </rPr>
          <t xml:space="preserve">
nema troška</t>
        </r>
      </text>
    </comment>
    <comment ref="Y1440" authorId="0" shapeId="0">
      <text>
        <r>
          <rPr>
            <b/>
            <sz val="8"/>
            <color indexed="81"/>
            <rFont val="Tahoma"/>
            <family val="2"/>
            <charset val="238"/>
          </rPr>
          <t>Daniel Vukelja:</t>
        </r>
        <r>
          <rPr>
            <sz val="8"/>
            <color indexed="81"/>
            <rFont val="Tahoma"/>
            <family val="2"/>
            <charset val="238"/>
          </rPr>
          <t xml:space="preserve">
sufinanciranje radova ŽUC-a</t>
        </r>
      </text>
    </comment>
    <comment ref="P1651" authorId="0" shapeId="0">
      <text>
        <r>
          <rPr>
            <b/>
            <sz val="8"/>
            <color indexed="81"/>
            <rFont val="Tahoma"/>
            <family val="2"/>
            <charset val="238"/>
          </rPr>
          <t>Daniel Vukelja:</t>
        </r>
        <r>
          <rPr>
            <sz val="8"/>
            <color indexed="81"/>
            <rFont val="Tahoma"/>
            <family val="2"/>
            <charset val="238"/>
          </rPr>
          <t xml:space="preserve">
idejni</t>
        </r>
      </text>
    </comment>
    <comment ref="U1653" authorId="0" shapeId="0">
      <text>
        <r>
          <rPr>
            <b/>
            <sz val="8"/>
            <color indexed="81"/>
            <rFont val="Tahoma"/>
            <family val="2"/>
            <charset val="238"/>
          </rPr>
          <t>Daniel Vukelja:</t>
        </r>
        <r>
          <rPr>
            <sz val="8"/>
            <color indexed="81"/>
            <rFont val="Tahoma"/>
            <family val="2"/>
            <charset val="238"/>
          </rPr>
          <t xml:space="preserve">
građevinska</t>
        </r>
      </text>
    </comment>
    <comment ref="P1705" authorId="0" shapeId="0">
      <text>
        <r>
          <rPr>
            <b/>
            <sz val="8"/>
            <color indexed="81"/>
            <rFont val="Tahoma"/>
            <family val="2"/>
            <charset val="238"/>
          </rPr>
          <t>Daniel Vukelja:</t>
        </r>
        <r>
          <rPr>
            <sz val="8"/>
            <color indexed="81"/>
            <rFont val="Tahoma"/>
            <family val="2"/>
            <charset val="238"/>
          </rPr>
          <t xml:space="preserve">
165 Hidroplan + ostalo</t>
        </r>
      </text>
    </comment>
    <comment ref="X1868" authorId="0" shapeId="0">
      <text>
        <r>
          <rPr>
            <b/>
            <sz val="8"/>
            <color indexed="81"/>
            <rFont val="Tahoma"/>
            <family val="2"/>
            <charset val="238"/>
          </rPr>
          <t>Daniel Vukelja:</t>
        </r>
        <r>
          <rPr>
            <sz val="8"/>
            <color indexed="81"/>
            <rFont val="Tahoma"/>
            <family val="2"/>
            <charset val="238"/>
          </rPr>
          <t xml:space="preserve">
Građevinska dozvola</t>
        </r>
      </text>
    </comment>
  </commentList>
</comments>
</file>

<file path=xl/sharedStrings.xml><?xml version="1.0" encoding="utf-8"?>
<sst xmlns="http://schemas.openxmlformats.org/spreadsheetml/2006/main" count="5095" uniqueCount="708">
  <si>
    <t>Naziv Mjere</t>
  </si>
  <si>
    <t>Naslov natječaja</t>
  </si>
  <si>
    <t>Rok od</t>
  </si>
  <si>
    <r>
      <rPr>
        <b/>
        <sz val="11"/>
        <rFont val="Arial"/>
        <family val="2"/>
        <charset val="238"/>
      </rPr>
      <t xml:space="preserve">08.5.2. - </t>
    </r>
    <r>
      <rPr>
        <sz val="11"/>
        <rFont val="Arial"/>
        <family val="2"/>
        <charset val="238"/>
      </rPr>
      <t>Uspostava i uređenje poučnih staza, vidikovaca i ostale manje infrastrukture</t>
    </r>
  </si>
  <si>
    <t>Intezitet potpore</t>
  </si>
  <si>
    <t>Udio vlastitih sredstava</t>
  </si>
  <si>
    <t>Voditelj projekta</t>
  </si>
  <si>
    <t>Koordinator projekta</t>
  </si>
  <si>
    <t>Fond</t>
  </si>
  <si>
    <t>Operativni program</t>
  </si>
  <si>
    <t xml:space="preserve"> Europski poljoprivredni fond za ruralni razvoj</t>
  </si>
  <si>
    <r>
      <rPr>
        <b/>
        <sz val="11"/>
        <rFont val="Arial"/>
        <family val="2"/>
        <charset val="238"/>
      </rPr>
      <t>Mjera 08</t>
    </r>
    <r>
      <rPr>
        <sz val="11"/>
        <rFont val="Arial"/>
        <family val="2"/>
        <charset val="238"/>
      </rPr>
      <t xml:space="preserve"> - Ulaganje u razvoj šumskih područja i poboljšanje održivosti šuma</t>
    </r>
  </si>
  <si>
    <t>Tip natječaja</t>
  </si>
  <si>
    <t>Otvoreni poziv na dostavu projektnih prijedloga (bespovratna sredstva)</t>
  </si>
  <si>
    <t>Nadležno tijelo</t>
  </si>
  <si>
    <t>Agencija za plaćanja u poljoprivredi, ribarstvu i ruralnom razvoju i Ministarstvo poljoprivrede</t>
  </si>
  <si>
    <t>U NAJAVI</t>
  </si>
  <si>
    <t>Zdenko Trninić dipl. ing .građ.</t>
  </si>
  <si>
    <t>Projektant</t>
  </si>
  <si>
    <t>KREATIVNI KRAJOBRAZI</t>
  </si>
  <si>
    <t>Uređenje planinarske šetnice Ogulin - Klek</t>
  </si>
  <si>
    <t>Ministarstvo regionalnoga razvoja i fondova Europske unije i Razvojna agencija Karlovačke županije</t>
  </si>
  <si>
    <t>Europski strukturni i investicijski fond</t>
  </si>
  <si>
    <t>Poziv za iskaz interesa - za sufinanciranje projekta</t>
  </si>
  <si>
    <t>Program pripreme lokalnih razvojnih projekata prihvatljivih za financiranje iz ESI fondova</t>
  </si>
  <si>
    <t>Stambeno komunalno gospodarstvo d.o.o. Ogulin</t>
  </si>
  <si>
    <t>Uljanik d.o.o.</t>
  </si>
  <si>
    <t>Iznos projekta sa pdv-om</t>
  </si>
  <si>
    <t>Rok do</t>
  </si>
  <si>
    <t>Športska zajednica Grada Ogulina</t>
  </si>
  <si>
    <t>ARHI-PLUS d.o.o.</t>
  </si>
  <si>
    <t>KAŽU-Pedala</t>
  </si>
  <si>
    <t>Komentar</t>
  </si>
  <si>
    <t>ZATVOREN - prosljeđen je na daljnu proceduru i bodovanje</t>
  </si>
  <si>
    <t>REALIZIRAN</t>
  </si>
  <si>
    <t>Ministarstvo turizma i Karlovačka županija</t>
  </si>
  <si>
    <t>Program razvoja cikloturizma</t>
  </si>
  <si>
    <t>Central Europe Program - transnacionalna suradnja</t>
  </si>
  <si>
    <t>Susret civilizacija - utvrde i dvorci Karlovačke županije</t>
  </si>
  <si>
    <t>25.01.2018.</t>
  </si>
  <si>
    <t>21.09.2017.</t>
  </si>
  <si>
    <t>Razvojna agencija KARLA</t>
  </si>
  <si>
    <t>OTVOREN</t>
  </si>
  <si>
    <t>Sonja Drašković</t>
  </si>
  <si>
    <t>Projekt je uspješno završen, postavljene su tri servisne stanice za bicikle.</t>
  </si>
  <si>
    <t>Najmanje tri partnera iz tri države</t>
  </si>
  <si>
    <t>Visina potpore</t>
  </si>
  <si>
    <t>od         100.000,00 kn           do         1.000.000,00 kn    (sa PDV-om)</t>
  </si>
  <si>
    <t>od             5.000,00 €                          do         700.000,00 €</t>
  </si>
  <si>
    <t>Održivo korištenje kanjona Dobre, Đulinog ponora i Medvedice</t>
  </si>
  <si>
    <t>Vrijednost 
projekta</t>
  </si>
  <si>
    <t>Naziv 
projekta</t>
  </si>
  <si>
    <t>Prirodna raznolikost Kleka</t>
  </si>
  <si>
    <t>Dogradnja dječjeg vrtića Bistrac</t>
  </si>
  <si>
    <t>Ministarstvo znanosti i obrazovanja</t>
  </si>
  <si>
    <t>Opremanje multifunkcionalne dvorane Ogulin</t>
  </si>
  <si>
    <t>Hrvatske vode</t>
  </si>
  <si>
    <t>Agencija za energetsku učinkovitost i zaštitu okoliša</t>
  </si>
  <si>
    <t>Nositelj projekta</t>
  </si>
  <si>
    <t>Grad Ogulin</t>
  </si>
  <si>
    <t>Karlovačka županija</t>
  </si>
  <si>
    <t>KARLA</t>
  </si>
  <si>
    <t>Turistička zajednica Ogulin</t>
  </si>
  <si>
    <t>Pučko otvoreno učilište Ogulin</t>
  </si>
  <si>
    <t>Djećji vrtić Bistrac Ogulin</t>
  </si>
  <si>
    <t>Stambeno komunalno gospodarstvo Ogulin</t>
  </si>
  <si>
    <t>Reciklažno dvorište Ogulin</t>
  </si>
  <si>
    <t>Gradnja sabirne ulice na Sabljacima - I. i II. Etapa</t>
  </si>
  <si>
    <t>Izgradnja 
"Eko kampa Jelenić"</t>
  </si>
  <si>
    <t>Izgradnja sportsko rekreacisjkog centra "Kranjčevka"</t>
  </si>
  <si>
    <t>Poduzetnička zona Ogulin</t>
  </si>
  <si>
    <t>n/p</t>
  </si>
  <si>
    <t>Poduzetnička zona Ogulin d.o.o.</t>
  </si>
  <si>
    <t>Status
natječaja</t>
  </si>
  <si>
    <t>Status
projekta</t>
  </si>
  <si>
    <t>U pripremi</t>
  </si>
  <si>
    <t>Izveden</t>
  </si>
  <si>
    <t>Na čekanju</t>
  </si>
  <si>
    <t>U izvedbi</t>
  </si>
  <si>
    <t>Izmena projekta</t>
  </si>
  <si>
    <t>Energetski učinkovita rasvjeta se uvodi po ESCO modelu</t>
  </si>
  <si>
    <t>Izvedeno</t>
  </si>
  <si>
    <t>Podaci o projektu</t>
  </si>
  <si>
    <t>R.br.</t>
  </si>
  <si>
    <t>Partner u projektu</t>
  </si>
  <si>
    <t>Prijedlog za prijavu projekta je upućen u KARLA-u.</t>
  </si>
  <si>
    <t>Izvedba radova je u tijeku, 
planirani dovršetak radova je u 2020. godini.</t>
  </si>
  <si>
    <t>Na čekanju, u realizaciju ide nakon izvedbe građevinskih i obrtničkih radova.</t>
  </si>
  <si>
    <t>Na čekanju zbog nedostatka financijskih sredstava i zbog nerješenih imovinsko pravnih odnosa.</t>
  </si>
  <si>
    <t>Za ruralni razvoj</t>
  </si>
  <si>
    <t>Izgradnja i uređenje infrastruklture je u tijeku od 2002. godine kad je Zona osnovana.</t>
  </si>
  <si>
    <t>Hrvatske ceste</t>
  </si>
  <si>
    <t>nije procijenjena vrijednost</t>
  </si>
  <si>
    <t>Nepoznato</t>
  </si>
  <si>
    <t>Radi je o dionici buduće obilaznice Ogulina (izmještanje D42). Hrvatske ceste su načelno, temeljem usmenog očitovanja, pristale biti nositelj projekta. Trenutni status projekta je nepoznat.</t>
  </si>
  <si>
    <t>Planinarsko društvo 
Klek</t>
  </si>
  <si>
    <t>Implementacija GIS-a</t>
  </si>
  <si>
    <t>Implementacija GIS-a se već provodi više godina, a ukupni uloženi iznos ovisi o raspoloživim sredstvima i o razini tehnoloških mogućnosti koje se žele implementirati.</t>
  </si>
  <si>
    <t>Sredstva za izvedbu planirana su proračunom za 2018. godinu</t>
  </si>
  <si>
    <t>Rekonstrukcija dijela ulice Šetalište Krlenac</t>
  </si>
  <si>
    <t>Projekt je uvršten u katalog projekata Karlovačke županije</t>
  </si>
  <si>
    <t>Na čekanju, nema dodatnih informacija.</t>
  </si>
  <si>
    <t>Nema informacija.</t>
  </si>
  <si>
    <t>Obilaznica Ogulina 
(izmještanje D42)</t>
  </si>
  <si>
    <t>Utvrde i Dvorci 
Karlovačke županije</t>
  </si>
  <si>
    <t>Uređenje zgrade 
Pučkog otvorenog učilišta</t>
  </si>
  <si>
    <t>Izgradnja sustava obrana od poplava rijeke Dobre 
Retencija "Ogulin"</t>
  </si>
  <si>
    <t>Sanacija odlagališta 
komunalnog otpada Sodol</t>
  </si>
  <si>
    <t>Izgradnja rekreativnog puta 
duž obalne linije jezera Sabljaci</t>
  </si>
  <si>
    <t>Uvođenje energetski 
učinkovite rasvjete</t>
  </si>
  <si>
    <t>Rekonstrukcija ulica 
I. G. Kovačića - A. Šenoe 
(prvi prsten)</t>
  </si>
  <si>
    <t>Spoj ulice Šetalište Krlenac 
na kružni tok</t>
  </si>
  <si>
    <t>Projekt je predan i prošao je administrativnu provjeru (15.11.2017.), upućen je na daljnju proceduru i bodovanje        27.12.2017. - dopis od Karle da je projekt upućen u Ministarstvo na konačnu odluku o odabiru projekta</t>
  </si>
  <si>
    <t>Rekonstrukcija 
nerazvrstane ceste K355 - DOKUMENTACIJA</t>
  </si>
  <si>
    <t>Energetska obnova 
Gradske sportske dvorane - DOKUMENTACIJA</t>
  </si>
  <si>
    <t>Dovršetak radova i opremanje prostorija za športaše u prizemlju teniske dvorane</t>
  </si>
  <si>
    <t>Zdravko Salopek</t>
  </si>
  <si>
    <t>Planum d.o.o.
Atest inženjering d.o.o.</t>
  </si>
  <si>
    <t xml:space="preserve">Radi se o I fazi rekonstrukcije predmetnih prometnica. </t>
  </si>
  <si>
    <t>Ministarstvo graditeljstva i prostornog uređenja</t>
  </si>
  <si>
    <t>Javni poziv</t>
  </si>
  <si>
    <t>Razvoj komunalnog gospodarstva i ujednačavanje komunalnog standarda u 2018. godini</t>
  </si>
  <si>
    <t>Zatvoren
Prijava izvršena 27.3.2018.</t>
  </si>
  <si>
    <t>26.2.2018.</t>
  </si>
  <si>
    <t>28.3.2018.</t>
  </si>
  <si>
    <t>TURIZAM</t>
  </si>
  <si>
    <t>Sortirnica</t>
  </si>
  <si>
    <t>ZBRINJAVANJE OTPADA</t>
  </si>
  <si>
    <r>
      <t>Idejni projekt naručen. Nakon toga će biti upućen zahtjev za lokacijsku dozvolu, a nakon toga zahtjev Ministarstvu imovine za dozvolu za gradnju na državnoj čestici. Ako se dobije suglasnost ide se na Glavni projekt i građevinsku dozvolu, a nakon toga na natječaj niže.
Krunoslav Kralj: 
Poštovani,
dana 19. travnja došlo je do četvrte izmjene indikativnog godišnjeg plana Poziva za sufinanciranje projekata kroz Operativni program "Konkurentnost i kohezija".
Najvažnija izmjena je dodavanje Poziva:</t>
    </r>
    <r>
      <rPr>
        <b/>
        <sz val="11"/>
        <rFont val="Arial"/>
        <family val="2"/>
        <charset val="238"/>
      </rPr>
      <t xml:space="preserve"> Izgradnja i opremanje postrojenja za sortiranje i odvojeno prikupljanje otpada</t>
    </r>
    <r>
      <rPr>
        <sz val="11"/>
        <rFont val="Arial"/>
        <family val="2"/>
        <charset val="238"/>
      </rPr>
      <t xml:space="preserve">
Predviđen datum raspisivanja Poziva na dostavu projektnih prijedloga je </t>
    </r>
    <r>
      <rPr>
        <b/>
        <sz val="11"/>
        <rFont val="Arial"/>
        <family val="2"/>
        <charset val="238"/>
      </rPr>
      <t>rujan 2018,</t>
    </r>
    <r>
      <rPr>
        <sz val="11"/>
        <rFont val="Arial"/>
        <family val="2"/>
        <charset val="238"/>
      </rPr>
      <t xml:space="preserve"> prihvatljivi prijavitelji su JLS (gradovi i općine), najveća vrijednost bespovratnih sredstava koja se može dodijeliti je 15 milijuna kuna.
Prihvatljive su aktivnosti građenja i opremanja postrojenja za sortiranje (svi radovi i oprema/strojevi za sortiranje, nadzor gradnje), sve do aktivnosti priključenja na komunalnu infrastrukturu i osiguranje pristupne ceste (isključivo za potrebe sortirnice)
Iako je raspis poziva predviđen za rujan/2018, šaljem ovu obavijest  u cilju pravovremene pripreme projektno-tehničke dokumentacije za izgradnju i opremanje sortirnice, sve do pravomoćnog akta na temelju kojeg se može započeti gradnja - obzirom da će to biti uvijet za prijavu projekta.
Za sva eventualna pitanja stojim na raspolaganju.
S poštovanjem.
</t>
    </r>
  </si>
  <si>
    <t>Temeljem informacije sa sastanka gradonačelnika s ministrom, županom i drugima u županiji Sodol ostaje. Pokrenuti hitno proceduru usuglašenja projekta i nabave radova.</t>
  </si>
  <si>
    <t>INFRASTRUKTURA</t>
  </si>
  <si>
    <r>
      <t xml:space="preserve">Projekt </t>
    </r>
    <r>
      <rPr>
        <i/>
        <sz val="11"/>
        <rFont val="Arial"/>
        <family val="2"/>
        <charset val="238"/>
      </rPr>
      <t>Obilaznica Ogulina - za gospodarski razvoj i radna mjesta</t>
    </r>
    <r>
      <rPr>
        <sz val="11"/>
        <rFont val="Arial"/>
        <family val="2"/>
        <charset val="238"/>
      </rPr>
      <t xml:space="preserve"> se nalazi u bazi projekata Ministarstva, u bazi projekata Razvojne agencije Karlovačke županije, u Studiji prometa Karlovačke županiji (Masterplanu) te prostorno planskim dokumentima grada Ogulina. Uvršten je u financijski plan Hrvatskih cesta za 2018. godinu (III. i IV. kvartal): izrada studije isplativosti, idejnih i glavnih projekata. Dana 20.04. upućen je dopis resornom ministarstvu kojim se traži sastanak kako bi im se obrazložila nužnost provedbe ovog projekta.</t>
    </r>
  </si>
  <si>
    <t>OSTALO</t>
  </si>
  <si>
    <t>Hrvatske vode pripremaju projekt. U tijeku je otkup zemljišta i priprema za I. fazu projekta. Projekt uključuje izgradnju sustava monitoringa spiljskog sustava i čišćenja radi vraćanja u prirodno stanje i povećanja kapaciteta.</t>
  </si>
  <si>
    <t>Vladimir Turković</t>
  </si>
  <si>
    <t>Uređenje DVD-a Jasenak</t>
  </si>
  <si>
    <t>Uređenje DVD-a Turkovići</t>
  </si>
  <si>
    <t>Vjekoslav Bitunjac</t>
  </si>
  <si>
    <t>Spojna cesta za poduzetničku zonu u Otoku Oštarijskom</t>
  </si>
  <si>
    <t>Kompostana</t>
  </si>
  <si>
    <t>Vladimir Kubelka</t>
  </si>
  <si>
    <t>Rekonstrukcija prometnica nakon zime</t>
  </si>
  <si>
    <t>Prijavljeno na Program podrške brdsko-planinskim područjima u sanaciji infrastrukture</t>
  </si>
  <si>
    <t>Recikliraj za bolje sutra</t>
  </si>
  <si>
    <t>Grad Ogulin      Općina Plaški</t>
  </si>
  <si>
    <t>Općina Plaški</t>
  </si>
  <si>
    <t>Ministarstvo regionalnog razvoja i fondova Europske unije</t>
  </si>
  <si>
    <t>Konkurentnost i kohezija</t>
  </si>
  <si>
    <t>Smanjenj količine otpada koji se odlaže na odlagališta</t>
  </si>
  <si>
    <t>PRODUŽETAK ULICE P. PRERADOVIĆA 
IZMEĐU ULICE B. FRANKOPANA 
I BOLNIČKE ULICE U OGULINU</t>
  </si>
  <si>
    <t>Program podrške regionalnom razvoju</t>
  </si>
  <si>
    <t>1.6.2018</t>
  </si>
  <si>
    <t>Radi se o I fazi rekonstrukcije predmetnih prometnica. Upućeni smo na postupak vrednovanja - referentni broj -PPRR143. Odobreno sufinanciranje MRRFEU u iznosi 200 tisuća kuna.</t>
  </si>
  <si>
    <t>Prijava za financiranje je predana, gradonačelnik potpisao.</t>
  </si>
  <si>
    <t>Ministarstvo za demografiju, obitelj, mlade kao Posredničko tijelo razine 1 objavilo je 14. svibnja  2. Izmjenu natječajne dokumentacije u okviru ESF Poziva ”Širenje mreže socijalnih usluga u zajednici – faza I” na relevantnim web-stranicama za strukturne fondove.  Prema posljednjim izmjenama, novi rok za dostavu projektnih prijedloga je 15. lipnja 2018.</t>
  </si>
  <si>
    <t>Širenje mreže socijalnih usluga u zajednici – faza I</t>
  </si>
  <si>
    <t>7.4.1 izgradnja</t>
  </si>
  <si>
    <t>7.2.1 izgradnja</t>
  </si>
  <si>
    <t>Novi vrtić</t>
  </si>
  <si>
    <t>plan</t>
  </si>
  <si>
    <t>I.</t>
  </si>
  <si>
    <t>IV.</t>
  </si>
  <si>
    <t>2018.</t>
  </si>
  <si>
    <t>2019.</t>
  </si>
  <si>
    <t>izvršenje</t>
  </si>
  <si>
    <t>II.</t>
  </si>
  <si>
    <t>III.</t>
  </si>
  <si>
    <t>V.</t>
  </si>
  <si>
    <t>VI.</t>
  </si>
  <si>
    <t>VII.</t>
  </si>
  <si>
    <t>VIII.</t>
  </si>
  <si>
    <t>IX.</t>
  </si>
  <si>
    <t>X.</t>
  </si>
  <si>
    <t>XI.</t>
  </si>
  <si>
    <t>XII.</t>
  </si>
  <si>
    <t>20.06.2018. - projekt je prijavljen</t>
  </si>
  <si>
    <t>Prijavljen</t>
  </si>
  <si>
    <t>Dobiveni su Idejni projekti, koji su predani sa zahtjevom za Lokacijsku dozvolu u graditeljstvu - 3.7.2018.</t>
  </si>
  <si>
    <t>Novi natječaj za mjeru 7.4.1. otvara se 2.8.2018. i traje do 14.9.2018. godine. U planu je da se za ovaj natječaj odustaje od ovog DVD-a zbog  
Projekt na prvom natječaju nije prošao. U tijeku je priprema prijave za ponovljeni natječaj. Vjekoslav Bitunjac zadužen za imovinsko-pravne 17.03.2018.</t>
  </si>
  <si>
    <t>Novi natječaj za mjeru 7.4.1. otvara se 2.8.2018. i traje do 14.9.2018. godine. Trenutno je u fazi izmjena natječajne dokumentacije.
Projekt na prvom natječaju nije prošao. U tijeku je priprema prijave za ponovljeni natječaj. Vjekoslav Bitunjac zadužen za imovinsko-pravne 17.03.2018.</t>
  </si>
  <si>
    <t>Obnova i sanacija nerazvrstanih cesta i pratećih infrastrukturnih građevina oštećenih uslijed vremenskih nepogoda</t>
  </si>
  <si>
    <t>Vladimiri Kubelka</t>
  </si>
  <si>
    <t>Dobiveno</t>
  </si>
  <si>
    <t>Program podrške brdsko-planinskim područjima u sanaciji infrastrukturnih projekata</t>
  </si>
  <si>
    <t>Provedena je JN i odabrana najpovoljnija ponuda u iznosu od 148.750,00 kn sa PDV-om. Ugovor sa izvođačem biti će uskoro sklopljen. 
Potpisan Ugovor o sufinancrianju 18.5.2018. sa Ministarstvom.
U Ministarstvo je poslana Bjanko zadužnica od 10.000,00kn</t>
  </si>
  <si>
    <t>Obnovi interpretacijskog sustava Ogulin</t>
  </si>
  <si>
    <t>Javljam da su TZGO prošla dva projekta koja su bila prijavljena na natječaju HTZ-a u siječnju 2018., a riječ je o Obnovi interpretacijskog sustava Ogulin - obnovi tabli na Ruti bajke (pleksi table koje su nam uništene radi vremenskih i drugih uvjeta na nekoliko lokacija) – za to imamo odobrenje od Grada, tu možda nećemo trebati Vašu pomoć, tu smo dobili 25.000 kn i moramo ga provesti do početka listopada.</t>
  </si>
  <si>
    <t>I drugi projekt je Unaprjeđenje cikloturističke rute – postavljanje pametne klupe u Parku kralja Tomislava s besplatnim pristupom internetu svim korisnicima. Tu ću trebati Vašu pomoć oko lokacije za klupu, dozvole za postavljanje i interneta, te pomoći oko odabira najbolje klupe s obzirom na njene karakteristike (imamo nekoliko ponuda i sve su slične), dobili smo 24.000 kn i trebali bismo projekt provesti do kraja kolovoza.</t>
  </si>
  <si>
    <t>Unaprjeđenje cikloturističke rute</t>
  </si>
  <si>
    <t>TZ OG</t>
  </si>
  <si>
    <t>Kranjčevka</t>
  </si>
  <si>
    <t>Upućen dopis MIDI prije godinu i pola, nije zaprimljen odgovor niti bilo kakcva reakcija.</t>
  </si>
  <si>
    <t>5.7.2018 - potpisan Ugovor o sufinanciranju
13.7.2018. - poslan dopis u Ministarstvo sa bjanko zadužnicom od 65.000 kn</t>
  </si>
  <si>
    <t>Projekt je gotov. Sakupljene potvrde na projekt. U izradi je aplikacija za prijavu na natječaj (V. Kubelka i Z. Trninić). Plan je do kraja srpnja predati prijavu. Do tada treba građevinsku dozvolu ishoditi.
13.7. dobili smo troškovnike od Hidroplana. 
6.7. poslan zahtjev za izdavanje GD
Čekamo još ovjerene geodetske elaborate iz katastra
Čekamo potvrdu HAKOMA-a koju na treba dostaviti Hidroplan</t>
  </si>
  <si>
    <t>Ukupno</t>
  </si>
  <si>
    <t>Predan zahtjev za lokacijsku dozvolu. Projekt vraćen iz Ureda na doradu, projekt ispravljen i kod Dubravke i Zdravka. Treba ga ponovno predati, osobno. Moramo dokazati pravni interes i donjeti parcelacijski elaborat kojeg jos uvijek Furic radi</t>
  </si>
  <si>
    <t>OBNOVA I SANACIJA NERAZVRSTANIH CESTA I PRATEĆIH INFRASTRUKTURNIH GRAĐEVINA OŠTEĆENIH USLIJED VREMENSKIH NEPOGODA</t>
  </si>
  <si>
    <t>U četvrtak 5. srpnja 2018. godine, ministrica regionalnoga razvoja i fondova Europske unije Gabrijela Žalac potpisala je zajedno s korisnicima, ugovore za 28 projekata ukupne vrijednosti 10 milijuna kuna prema Programu podrške brdsko-planinskim područjima u sanaciji infrastrukturnih projekata. Ogulin je dobio 650 tisuća kiuna.</t>
  </si>
  <si>
    <t>UKUPNO:</t>
  </si>
  <si>
    <t>PROJEKTIRANJE</t>
  </si>
  <si>
    <t xml:space="preserve">Pravomoćna građevinska dozvola </t>
  </si>
  <si>
    <t>2020.</t>
  </si>
  <si>
    <t>RASHODI</t>
  </si>
  <si>
    <t>IZVORI FINANCIRANJA</t>
  </si>
  <si>
    <t>Javna nabava</t>
  </si>
  <si>
    <t>2021.</t>
  </si>
  <si>
    <t>Br.</t>
  </si>
  <si>
    <t>PROJEKT / AKTIVNOST</t>
  </si>
  <si>
    <t>GRAD OGULIN</t>
  </si>
  <si>
    <t>Stručni nadzor</t>
  </si>
  <si>
    <t>STRUČNI NADZOR</t>
  </si>
  <si>
    <t>stavka</t>
  </si>
  <si>
    <t>iznos</t>
  </si>
  <si>
    <t>s PDV-om</t>
  </si>
  <si>
    <t>ZAVRŠNI CERTIFIKAT</t>
  </si>
  <si>
    <t>VODITELJ PROJEKTA</t>
  </si>
  <si>
    <t>SVEUKUPNO</t>
  </si>
  <si>
    <t>Projektiranje</t>
  </si>
  <si>
    <t>PROJEKTANTSKI NADZOR</t>
  </si>
  <si>
    <t>Maksimalna vrijednost</t>
  </si>
  <si>
    <t>razlika</t>
  </si>
  <si>
    <t>Građenje i opremanje</t>
  </si>
  <si>
    <t>PRIJAVA NA NATJEČAJ</t>
  </si>
  <si>
    <t>JAVNA NABAVA</t>
  </si>
  <si>
    <t>GRAĐENJE I OPREMANJE</t>
  </si>
  <si>
    <t>GEODETSKI PROJEKT</t>
  </si>
  <si>
    <t>ISPITIVANJE Q/H LINIJE</t>
  </si>
  <si>
    <t>GEOMEHANIČKI RADOVI</t>
  </si>
  <si>
    <t>PROCJEMBENI ELABORAT</t>
  </si>
  <si>
    <t>Oslobođeno PDV-a po clanku 90.st.2. Zakona o PDV-u.</t>
  </si>
  <si>
    <t>K100005   ENERGETSKA OBNOVA GRADSKE SPORTSKE DVORANE</t>
  </si>
  <si>
    <t>K100006   UREĐENJE SVLAČIONICA U GRADSKOJ SPORTSKOJ DVORANI</t>
  </si>
  <si>
    <t>K100008   UREĐENJE PROSTORIJA ZA SPORTAŠE U TENISKOJ DVORANI</t>
  </si>
  <si>
    <t>K100005   IZGRADNJA SPOMEN OBILJEŽJA "PITOMI JAVOR"</t>
  </si>
  <si>
    <t>K100004   ULAGANJE U RAZVOJ PODUZETNIČKE ZONE</t>
  </si>
  <si>
    <t>K100010   IZGRADNJA BEŽIČNE INFRASTRUKTURE U UŽEM CENTRU GRADA (Wi-Fi MREŽA)</t>
  </si>
  <si>
    <t>K100005   IZGRADNJA I UREĐENJE REKREATIVNOG PUTA DUŽ OBALE JEZERA SABLJACI</t>
  </si>
  <si>
    <t>K100007   REKONSTRUKCIJA DIJELA ULICE STRUGA "HAČKO-BOLNIČKA"</t>
  </si>
  <si>
    <t>K100008   UREĐENJE PLANINARSKE ŠETNICE OGULIN - KLEK</t>
  </si>
  <si>
    <t>K100009   UVOĐENJE ENERGETSKI UČINKOVITE RASVJETE</t>
  </si>
  <si>
    <t>K100012   REKONSTRUKCIJA PROPUSTA - MOSTA NA POTOKU "RATKOVIĆ" U ZAGORJU NA ŽC 3219</t>
  </si>
  <si>
    <t>K100013   PROMETNA OBILAZNICA GRADA SA SPOJNOM CESTOM (IZMJEŠTANJE DRŽAVNE CESTE D-42)</t>
  </si>
  <si>
    <t>K100014   REKONSTRUKCIJA I. G. KOVAČIĆA - A. ŠENOE (PRVI PRSTEN)</t>
  </si>
  <si>
    <t>K100015   REKONSTRUKCIJA DIJELA ULICE ŠETALIŠTE KRLENAC</t>
  </si>
  <si>
    <t>K100009   IZGRADNJA RECIKLAŽNIH DVORIŠTA</t>
  </si>
  <si>
    <t>K100011   IZGRADNJA SORTIRNICE KORISNOG OTPADA</t>
  </si>
  <si>
    <t>K100006   IZRADA WEB STRANICE GRADA OGULINA</t>
  </si>
  <si>
    <t>K100008   OPREMANJE I INFORMATIZACIJA MJESNIH ODBORA</t>
  </si>
  <si>
    <t>K100004   UVOĐENJE I IMPLEMENTACIJA "GEOGRAFSKOG INFORMACIJSKOG SUSTAVA"</t>
  </si>
  <si>
    <t>K100005   OPREMANJE I INFORMATIZACIJA UPRAVNIH TIJELA</t>
  </si>
  <si>
    <t>K100007   REKONSTRUKCIJA VATROGASNOG I DRUŠTVENOG DOMA TURKOVIĆI</t>
  </si>
  <si>
    <t>K100005   SANACIJA ODLAGALIŠTA "SODOL"</t>
  </si>
  <si>
    <t>K100002   DOGRADNJA ZGRADE DJEČJEG VRTIĆA</t>
  </si>
  <si>
    <t>K100001   OBNOVA I IZGRADNJA SAKRALNIH OBJEKATA NA PODRUČJU GRADA OGULINA</t>
  </si>
  <si>
    <t>K100010   OČUVANJE OBJEKATA ZAŠTIĆENE KULTURNE BAŠTINE</t>
  </si>
  <si>
    <t>K100011   IZRADA STRATEGIJE RAZVOJA KULTURE I POLOŽAJA MLADIH U KULTURI</t>
  </si>
  <si>
    <t>K100006   NABAVA KNJIŽNJIČNE GRAĐE</t>
  </si>
  <si>
    <t>K100007   REKONSTRUKCIJA I UREĐENJE ZGRADE POU</t>
  </si>
  <si>
    <t>K100008   OBNOVA FRANKOPANSKOG KAŠTELA</t>
  </si>
  <si>
    <t>K100007   ENERGETSKA OBNOVA GRADSKE KUGLANE "KLEK"</t>
  </si>
  <si>
    <t>K100003   KAPITALNA POMOĆ ZA NABAVU OPREME RADIO OGULINU</t>
  </si>
  <si>
    <t>K100004   KAPITALNE POMOĆI ZDRAVSTVENIM USTANOVAMA</t>
  </si>
  <si>
    <t>K100001   IZGRADNJA I UREĐENJE GRADSKIH PARKIRALIŠTA</t>
  </si>
  <si>
    <t>K100003   IZGRADNJA I UREĐENJE IGRALIŠTA U MJESNIM ODBORIMA</t>
  </si>
  <si>
    <t>K100004   IZGRADNJA I UREĐENJE MRTVAČNICA U MJESNIM ODBORIMA</t>
  </si>
  <si>
    <t>K100010   UREĐENJE GROBLJA U MJESNIM ODBORIMA</t>
  </si>
  <si>
    <t>K100016   OTKUPI I PARCELACIJE ZEMLJIŠTA ZA GRADSKE PROJEKTE</t>
  </si>
  <si>
    <t>K100001   IZGRADNJA SUSTAVA ODVODNJE OTPADNIH VODA</t>
  </si>
  <si>
    <t>K100002   IZRADA IDEJNOG I GLAVNOG PROJEKTA ODVODNJE U PODUZETNIČKOJ ZONI</t>
  </si>
  <si>
    <t>K100002   IZGRADNJA I REKONSTRUKCIJA VODOOPSKRBNOG SUSTAVA</t>
  </si>
  <si>
    <t>K100001   IZRADA KATASTRA NEKRETNINA NA PODRUČJU GRADA OGULINA</t>
  </si>
  <si>
    <t>K100002   IZRADA PROSTORNIH PLANOVA I STUDIJA</t>
  </si>
  <si>
    <t>PROGRAM 1000   OSNOVNE DJELATNOSTI IZ DJELOKRUGA IZVRŠNOG TIJELA</t>
  </si>
  <si>
    <t>K100003   IZGRADNJA NOVE ZGRADE DJEČJEG VRTIĆA "BISTRAC"</t>
  </si>
  <si>
    <t>RAZDJEL 001   GRADSKA IZVRŠNA I PREDSTAVNIČKA TIJELA</t>
  </si>
  <si>
    <t>PROGRAM 1001   OSNOVNE DJELATNOSTI IZ DJELOKRUGA PREDSTAVNIČKOG TIJELA</t>
  </si>
  <si>
    <t>PROGRAM 2001   PROGRAM ZAŠTITE I SPAŠAVANJA</t>
  </si>
  <si>
    <t>GLAVA 00202   VATROGASTVO I CIVILNA ZAŠTITA</t>
  </si>
  <si>
    <t>GLAVA 00103   MJESNA I MANJINSKA SAMOUPRAVA</t>
  </si>
  <si>
    <t>GLAVA 00101   GRADONAČELNIK</t>
  </si>
  <si>
    <t>K100005   OPREMA ZA ODRŽAVANJE I ZAŠTITU IZNAD MINIMALNOG STANDARDA</t>
  </si>
  <si>
    <t>PROGRAM 2002   PROGRAM JAVNIH POTREBA U PREDŠKOLSKOM ODGOJU</t>
  </si>
  <si>
    <t>GLAVA 00203   PREDŠKOLSKI ODGOJ</t>
  </si>
  <si>
    <t>GLAVA 00204   KULTURA</t>
  </si>
  <si>
    <t>PROGRAM 2003   PROGRAM JAVNIH POTREBA U KULTURI I TEHNIČKOJ KULTURI</t>
  </si>
  <si>
    <t>GLAVA 00206   SPORT</t>
  </si>
  <si>
    <t>PROGRAM 2005   PROGRAM JAVNIH POTREBA U SPORTU</t>
  </si>
  <si>
    <t>GLAVA 00208   OSTALE JAVNE USLUGE</t>
  </si>
  <si>
    <t>PROGRAM 2007   PROGRAM OSTALIH JAVNIH POTREBA</t>
  </si>
  <si>
    <t>RAZDJEL 003   UPRAVNI ODJEL ZA GOSPODARSTVO, KOMUNALNI SUSTAV I PROSTORNO UREĐENJE</t>
  </si>
  <si>
    <t>GLAVA 00301   GOSPODARSTVO</t>
  </si>
  <si>
    <t>PROGRAM 3000   POTICANJE RAZVOJA GOSPODARSTVA NA PODRUČJU GRADA OGULINA</t>
  </si>
  <si>
    <t>K100002   ULAGANJE U STAMBENI FOND GRADA OGULINA</t>
  </si>
  <si>
    <t>K100003   ULAGANJE U ZGRADE POSLOVNE NAMJENE</t>
  </si>
  <si>
    <t>GLAVA 00302   KOMUNALNI SUSTAV</t>
  </si>
  <si>
    <t>KXXXXN   NABAVKA OPREME ZA ZBRINJAVANJE OTPADA</t>
  </si>
  <si>
    <t>GLAVA 00303   PROSTORNO UREĐENJE</t>
  </si>
  <si>
    <t>PROGRAM 3005   PROGRAM MJERA ZA UNAPREĐENJE STANJA U PROSTORU</t>
  </si>
  <si>
    <t>RAZDJEL 002   STRUČNA SLUŽBA GRADA OGULINA</t>
  </si>
  <si>
    <t>GLAVA 00101   STRUČNA SLUŽBA GRADA OGULINA</t>
  </si>
  <si>
    <t>PROGRAM 2000   OPĆE JAVNE USLUGE UPRAVNIH TIJELA GRADA OGULINA</t>
  </si>
  <si>
    <t>K100009   OPREMANJE I INFORMATIZACIJA USTANOVA U KULTURI (IVANINA KUĆA BAJKE)</t>
  </si>
  <si>
    <t>K100009   OPREMANJE I INFORMATIZACIJA USTANOVA U KULTURI (ZAVIČAJNI MUZEJ OGULIN)</t>
  </si>
  <si>
    <t>PROGRAM 3003   IZGRADNJA OBJEKATA I UREĐAJA KOMUNALNE INFRASTRUKTURE</t>
  </si>
  <si>
    <t>PROGRAM 3004   OČUVANJE PRIRODE I ZAŠTITA OKOLIŠA</t>
  </si>
  <si>
    <t>INFORMATIVNE PLOČE</t>
  </si>
  <si>
    <t>proračun Grada</t>
  </si>
  <si>
    <t>RH i EU</t>
  </si>
  <si>
    <t>NAPOMENA:</t>
  </si>
  <si>
    <t>Treba predvidjeti sredstva za tri nova zaposlena!</t>
  </si>
  <si>
    <t>izvori financiranja</t>
  </si>
  <si>
    <t>SVEUKUPNO:</t>
  </si>
  <si>
    <t>prihvatljivi troškovi</t>
  </si>
  <si>
    <t>bespovratna sredstva</t>
  </si>
  <si>
    <t>vlastita sredstva</t>
  </si>
  <si>
    <t>NIAS</t>
  </si>
  <si>
    <t>REKAPITULACIJA</t>
  </si>
  <si>
    <t>KXXXXN   UREĐENJE PROMETNICE ZA STRUGU IZMEĐU AMBULANTE I PRAVOSLAVNE CRKVE</t>
  </si>
  <si>
    <t>Preth. razdoblje</t>
  </si>
  <si>
    <t>UKUPNO</t>
  </si>
  <si>
    <t>MARKETING</t>
  </si>
  <si>
    <t>KXXXXX   REKONSTRUKCIJA MOLINARIJEVOG MOSTA</t>
  </si>
  <si>
    <t>K100011   IZGRADNJA KOMPOSTANE</t>
  </si>
  <si>
    <t>?</t>
  </si>
  <si>
    <t>cca</t>
  </si>
  <si>
    <t>Kxxxxxx   ŠRC DANCI</t>
  </si>
  <si>
    <t>PROGRAM 3006   ULAGANJE U RAZVOJ VODNIH GRAĐEVINA</t>
  </si>
  <si>
    <t>KXXXXX   SABIRNA ULICA NA JEZERU SABLJACI II RED</t>
  </si>
  <si>
    <t>KXXXXX   SPOJ ŠETALIŠTA KRLENAC NA KRUŽNO RASKRŠĆE</t>
  </si>
  <si>
    <t>KXXXXX   REKONSTRUKCIJA ULAZA U SVETI PETAR PREKO "TUNELA"</t>
  </si>
  <si>
    <t>KXXXXX   NASTAVAK REKONSTRUKCIJE BUKOVNIČKE CESTE</t>
  </si>
  <si>
    <t>KXXXXXX   UREĐENJE PRISTUPA ZA KLEK NA BJELSKOM</t>
  </si>
  <si>
    <t>KXXXXX   REKONSTRUKCIJA PROMETNICE KUČINIĆ SELO - BRANA SABLJACI</t>
  </si>
  <si>
    <t>KXXXXX   REKONSTRUKCIJA PROMETNICE BOŠT - D42 (SPOJ NA A1)</t>
  </si>
  <si>
    <t>Zemljište</t>
  </si>
  <si>
    <t>Ostalo</t>
  </si>
  <si>
    <t>KXXXXX   CENTAR ZA GOSPODARENJE OTPADOM BABINA GORA</t>
  </si>
  <si>
    <t>K100010   REKONSTRUKCIJE ZGRADE U DVORIŠTU FRANKOPANSKE KULE (BIVŠI AFŽ)</t>
  </si>
  <si>
    <t>FAZA 1</t>
  </si>
  <si>
    <t>FAZA 2</t>
  </si>
  <si>
    <t>FAZA 3</t>
  </si>
  <si>
    <t>FAZA 4</t>
  </si>
  <si>
    <t>K100016   REKONSTRUKCIJA NERAZVRSTANE CESTE K-355 (DUJMIĆ SELO - DESMERICE)</t>
  </si>
  <si>
    <t>KXXXXX   REKONSTRUKCIJA ULICE IVANE BRLIĆ MAŽURANIĆ</t>
  </si>
  <si>
    <t>KXXXXX   REKONSTRUKCIJA ULICE AUGUSTA STEPINCA</t>
  </si>
  <si>
    <t>Intelektualne usluge</t>
  </si>
  <si>
    <t>T100012  RECIKLIRAJ ZA BOLJE SUTRA</t>
  </si>
  <si>
    <t>K100015   SUSRET S RIJEKOM</t>
  </si>
  <si>
    <t>EDUKACIJA I PROMOCIJA</t>
  </si>
  <si>
    <t>(GRADSKE SLUŽBE)</t>
  </si>
  <si>
    <t>(UKLJUČENO U CIJENU GRAĐENJA)</t>
  </si>
  <si>
    <t>K100002   IZGRADNJA I UREĐENJE AUTOBUSNIH STAJALIŠTA I UGIBALIŠTA</t>
  </si>
  <si>
    <t>K100009   OPREMANJE I INFORMATIZACIJA USTANOVA U KULTURI (GRADKSA KNJIŽNICA I ČITAONICA)</t>
  </si>
  <si>
    <t>KXXXXX   SPOJNA CESTA ZA VRTIĆ U SVETOM PETRU</t>
  </si>
  <si>
    <t>KXXXXX   PRODULJENI BORAVAK U DJEČJEM VRTIĆU</t>
  </si>
  <si>
    <t>Naziv projekta</t>
  </si>
  <si>
    <t>Sektor</t>
  </si>
  <si>
    <t>Sanacija divljih odlagališta na području grada Ogulina</t>
  </si>
  <si>
    <t>U provedbi</t>
  </si>
  <si>
    <t>Ne treba dozvola</t>
  </si>
  <si>
    <t>Modernizacija, asfaltiranje i pojačano održavanje nerazvrstanih cesta na području grada Ogulina</t>
  </si>
  <si>
    <t>Modernizacija i poboljšanje energetske učinkovitosti javne rasvjete grada Ogulin</t>
  </si>
  <si>
    <t xml:space="preserve">Dogradnja zgrade Dječjeg vrtića "Bistrac" Ogulin </t>
  </si>
  <si>
    <t>Građenje zgrade mrtvačnice u Donjim Dubravama</t>
  </si>
  <si>
    <t>Rekonstrukcija ulice Žegar I u Ogulinu</t>
  </si>
  <si>
    <t>Rekreativni put duž obalne linije jezera Sabljaci</t>
  </si>
  <si>
    <t>Rekonstrukcija vatrogasnog i društvenog doma u Jasenku</t>
  </si>
  <si>
    <t>Ne treba GD</t>
  </si>
  <si>
    <t>Rekonstrukcija i obnova dijela Frankopanskog kaštela</t>
  </si>
  <si>
    <t>Gradnja sportsko rekreacijskog centra Danci</t>
  </si>
  <si>
    <t>Izgradnja i uređenje pristupa za Klek na Bjelskom</t>
  </si>
  <si>
    <t>Rekonstrukcija ulice Ivane Brlić Mažuranić</t>
  </si>
  <si>
    <t>Rekonstrukcija ulice Alojzija Stepinca</t>
  </si>
  <si>
    <t>Rekonstrukcija ulaza u Sveti Petar preko "tunela"</t>
  </si>
  <si>
    <t>Sanacija odlagališta otpada Sodol</t>
  </si>
  <si>
    <t>Izgradnja reciklažnih dvorišta</t>
  </si>
  <si>
    <t>Izgradnja sortirnice korisnog otpada</t>
  </si>
  <si>
    <t>Izgradnja postrojenja za bioreaktorsko kompostiranje</t>
  </si>
  <si>
    <t xml:space="preserve">Vrijednost </t>
  </si>
  <si>
    <t>Napomena</t>
  </si>
  <si>
    <t>Ne treba</t>
  </si>
  <si>
    <t>Izgradnja sportsko–rekreacijskog centra Kranjčevka</t>
  </si>
  <si>
    <t>Adaptacija postojeće zgrade kotlovnice za uvođenje novog energenta – zemnog plina</t>
  </si>
  <si>
    <t>Građevinska dozvola je aktivirana</t>
  </si>
  <si>
    <t>Ishođena potvrda glavnog projekta, građevinska dozvola aktivirana</t>
  </si>
  <si>
    <t>Produžetak ulice Petra Preradovića između ul. B. Frankopana i Bolničke ulice u Ogulinu (Hačko)</t>
  </si>
  <si>
    <t>Ishođena potvrda glavnog projekta, dozvola aktivirana, za nastavak treba riješiti imovinsko-pravne i napraviti parcelacijski elaborat</t>
  </si>
  <si>
    <t>Građevinska dozvola aktivirana</t>
  </si>
  <si>
    <t>Gradnja sabirne ulice na Sabljacima – II etapa</t>
  </si>
  <si>
    <t>Građevinska dozvola aktivirana, treba riješiti imovinsko-pravne odnose</t>
  </si>
  <si>
    <t>Rekonstrukcija dijela Šenoine ulice i dijela ulice I.G.Kovačića u Ogulinu – I prsten</t>
  </si>
  <si>
    <t>Ishođena potvrda glavnog projekta, treba riješiti imovinsko-pravne s RH</t>
  </si>
  <si>
    <t>Treba napraviti izmjenu lokacijske dozvole radi jedne parcele</t>
  </si>
  <si>
    <t>Pripremljeno</t>
  </si>
  <si>
    <t>U tijeku je evidentiranje prema Zakonu o cestama kao nerazvrstana cesta</t>
  </si>
  <si>
    <t>Treba GD</t>
  </si>
  <si>
    <t>Zaprimljena ponuda za idejni, glavni i izvedbeni projekt te geomehanička ispitivanja, cca.300 tisuća kuna</t>
  </si>
  <si>
    <t>Izrađen idejni projekt, treba na lokacijsku dozvolu i riješiti imovinsko-pravne (uskladiti katastar i gruntovnicu)</t>
  </si>
  <si>
    <t>Čeka se potpisivanje ugovora</t>
  </si>
  <si>
    <t>Čeka se rezultat natječaja</t>
  </si>
  <si>
    <t>Rekonstrukcija propusta – mosta na potoku Ratković</t>
  </si>
  <si>
    <t>Zatražene potvrde na glavni projekt</t>
  </si>
  <si>
    <t>Zatražena lokacijska dozvola</t>
  </si>
  <si>
    <t>Treba izraditi projektnu dokumentaciju</t>
  </si>
  <si>
    <t>Ishođena građevinska dozvola</t>
  </si>
  <si>
    <t>Odobreno financiranje iz EU fondova</t>
  </si>
  <si>
    <t>Vodovod i kanalizacija</t>
  </si>
  <si>
    <t>Podnesen zahtjev za građevinsku dozvolu</t>
  </si>
  <si>
    <t>Izgradnja i rekonstrukcija vodnogospodarskog sustava – kanalizacija i prepumpna stanica na Svetom Petru</t>
  </si>
  <si>
    <t>Građevinska dozvola ishođena i aktivirana</t>
  </si>
  <si>
    <t>Izgradnja vodovod za Popovo Selo</t>
  </si>
  <si>
    <t>Koncepcijsko rješenje vodoopskrbnog sustava Ogulin (sanacija gubitaka na vodoopskrbnog sustava)</t>
  </si>
  <si>
    <t>Dokumentacija u izradi (trebala bi biti gotova do ožujka)</t>
  </si>
  <si>
    <t>Studija izvedivosti je pri kraju ( traženo je da se sustav dopuni sa zonom D i Desmericama)</t>
  </si>
  <si>
    <t>U izradi glavni projekt</t>
  </si>
  <si>
    <t>U pripremi dokumentacija</t>
  </si>
  <si>
    <t>Gospodarenje otpadom</t>
  </si>
  <si>
    <t>Komunalna infrastruktura</t>
  </si>
  <si>
    <t>Sport</t>
  </si>
  <si>
    <t>Odgoj i obrazovanje</t>
  </si>
  <si>
    <t>Rekonstrukcija ulice Nova cesta – II etapa</t>
  </si>
  <si>
    <t>Gradnja parkirališta i pristupne ceste na Sabljacima u Ogulinu (od restorana do ŽC 3218)</t>
  </si>
  <si>
    <t>Rekonstrukcija vatrogasnog i društvenog doma u Turkovićima (mjera 7.4.1)</t>
  </si>
  <si>
    <t>Ne treba GD, prema pravilniku o jed. građ.</t>
  </si>
  <si>
    <t>Energetska obnova gradske sportske dvorane</t>
  </si>
  <si>
    <t>Rekonstrukcija i uređenje zgrade POU</t>
  </si>
  <si>
    <t>Prijavljeno na natječaj</t>
  </si>
  <si>
    <t xml:space="preserve">Izgradnja spojne ceste za obilaznicu Ogulin </t>
  </si>
  <si>
    <t>Spoj Šetališta Krlenac na kružno raskršće</t>
  </si>
  <si>
    <t>Treba napraviti projektnu dokumentaciju</t>
  </si>
  <si>
    <t>Nastavak rekonstrukcije Bukovničke ulice</t>
  </si>
  <si>
    <t>Rekonstrukcija prometnice Bošt – D–42 (spoj na A1)</t>
  </si>
  <si>
    <t>Energetska učinkovitost</t>
  </si>
  <si>
    <t>Vatrogastvo</t>
  </si>
  <si>
    <t>Vodoopskrba</t>
  </si>
  <si>
    <t>Projekt regulacije neizravnog ispuštanja pročišćenih otpadnih voda sa UPOV</t>
  </si>
  <si>
    <t>Ceste</t>
  </si>
  <si>
    <t>Turizam</t>
  </si>
  <si>
    <t>Status 
projekta</t>
  </si>
  <si>
    <t>Nositelj 
projekta</t>
  </si>
  <si>
    <t>Građevinska dozvola, preostaje fasada za izvedbu</t>
  </si>
  <si>
    <t>Rekonstrukcija nerazvrstane ceste oznake K–355 (mjera 7.4.1)</t>
  </si>
  <si>
    <t>Rekonstrukcija dvorišne zgrade Frankopanskog kaštela</t>
  </si>
  <si>
    <t xml:space="preserve">Izrađen idejni projekt, zatražena lokacijska dozvola, sakupljeni su svi posebni uvjeti </t>
  </si>
  <si>
    <t xml:space="preserve">Izgradnja vodovoda za naselje Ponikve </t>
  </si>
  <si>
    <t>Imamo lokacijsku dozvolu, glavni projekt je u izradi</t>
  </si>
  <si>
    <t>Grad Ogulin Zbroj</t>
  </si>
  <si>
    <t>Vodovod i kanalizacija Zbroj</t>
  </si>
  <si>
    <t>Ukupni zbroj</t>
  </si>
  <si>
    <t>Ceste Zbroj</t>
  </si>
  <si>
    <t>Energetska učinkovitost Zbroj</t>
  </si>
  <si>
    <t>Gospodarenje otpadom Zbroj</t>
  </si>
  <si>
    <t>Komunalna infrastruktura Zbroj</t>
  </si>
  <si>
    <t>Kulturna baština Zbroj</t>
  </si>
  <si>
    <t>Odgoj i obrazovanje Zbroj</t>
  </si>
  <si>
    <t>Sport Zbroj</t>
  </si>
  <si>
    <t>Turizam Zbroj</t>
  </si>
  <si>
    <t>Vatrogastvo Zbroj</t>
  </si>
  <si>
    <t>Vodoopskrba Zbroj</t>
  </si>
  <si>
    <t>Rekonstrukcija spojne ceste 
za novi dječji vrtić u Svetom Petru</t>
  </si>
  <si>
    <t>Rekonstrukcija prometnice 
Kučinić selo – Brana Sabljaci</t>
  </si>
  <si>
    <t>Uređenje prometnice u Strugi 
između Doma zdravlja i pravoslavne crkve</t>
  </si>
  <si>
    <t xml:space="preserve">Izgradnja prometnica u 
poduzetničkoj zoni Otok Oštarijski </t>
  </si>
  <si>
    <t>Gradnja nove zgrade Dječjeg vrtića "Bistrac" 
u Svetom Petru (mjera 7.4.1)</t>
  </si>
  <si>
    <t>Izgradnja vodovoda za naselja 
Bartolovići-Lipošćaki-Meštrovići</t>
  </si>
  <si>
    <t xml:space="preserve">Izgradnja magistralnog vodovoda 
Tounj - Generalski Stol </t>
  </si>
  <si>
    <t>EU</t>
  </si>
  <si>
    <t>INTERREG</t>
  </si>
  <si>
    <t>Udio Ogulina 5 milijuna kuna, ukupno projekt vrijedan 12,2 milijuna kuna</t>
  </si>
  <si>
    <t>Nabavka posuda za razvrstavanje za kućanstva</t>
  </si>
  <si>
    <t>Dokumentacija pripremljena, čeka se novi natječaj energetske obnove</t>
  </si>
  <si>
    <t>Naziv</t>
  </si>
  <si>
    <t>K100006</t>
  </si>
  <si>
    <t>K100008</t>
  </si>
  <si>
    <t>K100004</t>
  </si>
  <si>
    <t>K100005</t>
  </si>
  <si>
    <t>K100007</t>
  </si>
  <si>
    <t>K100003</t>
  </si>
  <si>
    <t>KXXXXX</t>
  </si>
  <si>
    <t>K100002</t>
  </si>
  <si>
    <t>K100001</t>
  </si>
  <si>
    <t>K100010</t>
  </si>
  <si>
    <t>K100011</t>
  </si>
  <si>
    <t>K100009</t>
  </si>
  <si>
    <t>K100015</t>
  </si>
  <si>
    <t>K100012</t>
  </si>
  <si>
    <t>K100013</t>
  </si>
  <si>
    <t>K100014</t>
  </si>
  <si>
    <t>K100016</t>
  </si>
  <si>
    <t>T100012</t>
  </si>
  <si>
    <t>Izgradnja nove zgrade dječjeg vrtića Bistrac</t>
  </si>
  <si>
    <t xml:space="preserve">Opremanje i informatizacija ustanova u kulturi (gradksa knjižnica i čitaonica) </t>
  </si>
  <si>
    <t xml:space="preserve">Prometna obilaznica grada sa spojnom cestom (izmještanje državne ceste d-42) </t>
  </si>
  <si>
    <t xml:space="preserve">Oprema za održavanje i zaštitu iznad minimalnog standarda </t>
  </si>
  <si>
    <t xml:space="preserve">Program javnih potreba u kulturi i tehničkoj kulturi </t>
  </si>
  <si>
    <t xml:space="preserve">Obnova i izgradnja sakralnih objekata na području grada Ogulina </t>
  </si>
  <si>
    <t xml:space="preserve">Izrada strategije razvoja kulture i položaja mladih u kulturi </t>
  </si>
  <si>
    <t xml:space="preserve">Upravni odjel za gospodarstvo, komunalni sustav i prostorno uređenje </t>
  </si>
  <si>
    <t xml:space="preserve">Izgradnja bežične infrastrukture u užem centru grada (wi-fi mreža) </t>
  </si>
  <si>
    <t xml:space="preserve">Uređenje prometnice za strugu između ambulante i pravoslavne crkve </t>
  </si>
  <si>
    <t xml:space="preserve">Gradska izvršna i predstavnička tijela </t>
  </si>
  <si>
    <t xml:space="preserve">Osnovne djelatnosti iz djelokruga izvršnog tijela </t>
  </si>
  <si>
    <t xml:space="preserve">Izrada web stranice grada Ogulina </t>
  </si>
  <si>
    <t xml:space="preserve">Mjesna i manjinska samouprava </t>
  </si>
  <si>
    <t xml:space="preserve">Osnovne djelatnosti iz djelokruga predstavničkog tijela </t>
  </si>
  <si>
    <t xml:space="preserve">Opremanje i informatizacija mjesnih odbora </t>
  </si>
  <si>
    <t xml:space="preserve">Stručna služba grada Ogulina </t>
  </si>
  <si>
    <t xml:space="preserve">Opće javne usluge upravnih tijela grada Ogulina </t>
  </si>
  <si>
    <t xml:space="preserve">Uvođenje i implementacija geografskog informacijskog sustava </t>
  </si>
  <si>
    <t xml:space="preserve">Opremanje i informatizacija upravnih tijela </t>
  </si>
  <si>
    <t xml:space="preserve">Vatrogastvo i civilna zaštita </t>
  </si>
  <si>
    <t xml:space="preserve">Program zaštite i spašavanja </t>
  </si>
  <si>
    <t xml:space="preserve">Rekonstrukcija vatrogasnog i društvenog doma Turkovići </t>
  </si>
  <si>
    <t xml:space="preserve">Program javnih potreba u predškolskom odgoju </t>
  </si>
  <si>
    <t xml:space="preserve">Produljeni boravak u dječjem vrtiću </t>
  </si>
  <si>
    <t xml:space="preserve">Očuvanje objekata zaštićene kulturne baštine </t>
  </si>
  <si>
    <t xml:space="preserve">Program javnih potreba u sportu </t>
  </si>
  <si>
    <t xml:space="preserve">Energetska obnova gradske sportske dvorane </t>
  </si>
  <si>
    <t xml:space="preserve">Uređenje svlačionica u gradskoj sportskoj dvorani </t>
  </si>
  <si>
    <t xml:space="preserve">Uređenje prostorija za sportaše u teniskoj dvorani </t>
  </si>
  <si>
    <t xml:space="preserve">Program ostalih javnih potreba </t>
  </si>
  <si>
    <t xml:space="preserve">Kapitalne pomoći zdravstvenim ustanovama </t>
  </si>
  <si>
    <t xml:space="preserve">Poticanje razvoja gospodarstva na području grada Ogulina </t>
  </si>
  <si>
    <t xml:space="preserve">Ulaganje u stambeni fond grada Ogulina </t>
  </si>
  <si>
    <t xml:space="preserve">Ulaganje u zgrade poslovne namjene </t>
  </si>
  <si>
    <t xml:space="preserve">Izgradnja objekata i uređaja komunalne infrastrukture </t>
  </si>
  <si>
    <t xml:space="preserve">Izgradnja i uređenje gradskih parkirališta </t>
  </si>
  <si>
    <t xml:space="preserve">Izgradnja i uređenje autobusnih stajališta i ugibališta </t>
  </si>
  <si>
    <t xml:space="preserve">Izgradnja i uređenje igrališta u mjesnim odborima </t>
  </si>
  <si>
    <t xml:space="preserve">Izgradnja i uređenje mrtvačnica u mjesnim odborima </t>
  </si>
  <si>
    <t xml:space="preserve">Uvođenje energetski učinkovite rasvjete </t>
  </si>
  <si>
    <t xml:space="preserve">Uređenje groblja u mjesnim odborima </t>
  </si>
  <si>
    <t xml:space="preserve">Otkupi i parcelacije zemljišta za gradske projekte </t>
  </si>
  <si>
    <t xml:space="preserve">Očuvanje prirode i zaštita okoliša </t>
  </si>
  <si>
    <t xml:space="preserve">Izgradnja sortirnice korisnog otpada </t>
  </si>
  <si>
    <t xml:space="preserve">Recikliraj za bolje sutra </t>
  </si>
  <si>
    <t xml:space="preserve">Ulaganje u razvoj vodnih građevina </t>
  </si>
  <si>
    <t xml:space="preserve">Izgradnja sustava odvodnje otpadnih voda </t>
  </si>
  <si>
    <t xml:space="preserve">Izgradnja i rekonstrukcija vodoopskrbnog sustava </t>
  </si>
  <si>
    <t xml:space="preserve">Nabavka opreme za zbrinjavanje otpada </t>
  </si>
  <si>
    <t xml:space="preserve">Program mjera za unapređenje stanja u prostoru </t>
  </si>
  <si>
    <t xml:space="preserve">Izrada katastra nekretnina na području grada Ogulina </t>
  </si>
  <si>
    <t xml:space="preserve">Izrada prostornih planova i studija </t>
  </si>
  <si>
    <t xml:space="preserve">Gradonačelnik </t>
  </si>
  <si>
    <t xml:space="preserve">Predškolski odgoj </t>
  </si>
  <si>
    <t xml:space="preserve">Kultura </t>
  </si>
  <si>
    <t xml:space="preserve">Nabava knjižnjične građe </t>
  </si>
  <si>
    <t xml:space="preserve">Sport </t>
  </si>
  <si>
    <t xml:space="preserve">Ostale javne usluge </t>
  </si>
  <si>
    <t xml:space="preserve">Gospodarstvo </t>
  </si>
  <si>
    <t xml:space="preserve">Susret s rijekom </t>
  </si>
  <si>
    <t xml:space="preserve">Komunalni sustav </t>
  </si>
  <si>
    <t xml:space="preserve">Izgradnja reciklažnih dvorišta </t>
  </si>
  <si>
    <t xml:space="preserve">Izgradnja kompostane </t>
  </si>
  <si>
    <t xml:space="preserve">Prostorno uređenje </t>
  </si>
  <si>
    <t xml:space="preserve">Spojna cesta za vrtić u Svetom Petru </t>
  </si>
  <si>
    <t>Dogradnja zgrade dječjeg vrtića Bistrac</t>
  </si>
  <si>
    <t>Rekonstrukcije zgrade u dvorištu Frankopanske kule (bivši afž)</t>
  </si>
  <si>
    <t>Opremanje i informatizacija ustanova u kulturi (Ivanina kuća bajke)</t>
  </si>
  <si>
    <t>Obnova Frankopanskog kaštela</t>
  </si>
  <si>
    <t xml:space="preserve">Opremanje i informatizacija ustanova u kulturi (Zavičajni muzej Ogulin) </t>
  </si>
  <si>
    <t xml:space="preserve">Energetska obnova gradske kuglane Klek </t>
  </si>
  <si>
    <t>ŠRC Danci</t>
  </si>
  <si>
    <t>Kapitalna pomoć za nabavu opreme Radio Ogulinu</t>
  </si>
  <si>
    <t>Izgradnja spomen obilježja Pitomi Javor</t>
  </si>
  <si>
    <t>Ulaganje u razvoj Poduzetničke zone</t>
  </si>
  <si>
    <t>Izgradnja i uređenje rekreativnog puta duž obale jezera Sabljaci</t>
  </si>
  <si>
    <t>Uređenje pristupa za Klek na Bjelskom</t>
  </si>
  <si>
    <t>Rekonstrukcija dijela ulice Struga Hačko-Bolnička</t>
  </si>
  <si>
    <t>Rekonstrukcija propusta - mosta na potoku Ratković u Zagorju na žc 3219</t>
  </si>
  <si>
    <t xml:space="preserve">Rekonstrukcija I. G. Kovačića - A. Šenoe (prvi prsten) </t>
  </si>
  <si>
    <t xml:space="preserve">Rekonstrukcija dijela ulice Šetalište Krlenac </t>
  </si>
  <si>
    <t xml:space="preserve">Spoj Šetališta Krlenac na kružno raskršće </t>
  </si>
  <si>
    <t xml:space="preserve">Sabirna ulica na jezeru Sabljaci II red </t>
  </si>
  <si>
    <t xml:space="preserve">Rekonstrukcija nerazvrstane ceste K-355 (Dujmić selo - Desmerice) </t>
  </si>
  <si>
    <t xml:space="preserve">Rekonstrukcija ulice Ivane Brlić Mažuranić </t>
  </si>
  <si>
    <t xml:space="preserve">Rekonstrukcija ulice Augusta Stepinca </t>
  </si>
  <si>
    <t xml:space="preserve">Rekonstrukcija Molinarijevog mosta </t>
  </si>
  <si>
    <t xml:space="preserve">Rekonstrukcija ulaza u Sveti Petar preko tunela </t>
  </si>
  <si>
    <t xml:space="preserve">Nastavak rekonstrukcije Bukovničke ceste </t>
  </si>
  <si>
    <t>Rekonstrukcija prometnice Kučinić selo - brana Sabljaci</t>
  </si>
  <si>
    <t>Rekonstrukcija prometnice Bošt - D42 (spoj na A1)</t>
  </si>
  <si>
    <t>Sanacija odlagališta Sodol</t>
  </si>
  <si>
    <t xml:space="preserve">Centar za gospodarenje otpadom Babina Gora </t>
  </si>
  <si>
    <t xml:space="preserve">Izrada idejnog i glavnog projekta odvodnje u Poduzetničkoj zoni </t>
  </si>
  <si>
    <t>Glava 00101</t>
  </si>
  <si>
    <t>Glava 00103</t>
  </si>
  <si>
    <t>Glava 00202</t>
  </si>
  <si>
    <t>Glava 00203</t>
  </si>
  <si>
    <t>Glava 00204</t>
  </si>
  <si>
    <t>Glava 00206</t>
  </si>
  <si>
    <t>Glava 00208</t>
  </si>
  <si>
    <t>Glava 00301</t>
  </si>
  <si>
    <t>Glava 00302</t>
  </si>
  <si>
    <t>Glava 00303</t>
  </si>
  <si>
    <t>Program 1000</t>
  </si>
  <si>
    <t>Program 1001</t>
  </si>
  <si>
    <t>Program 2000</t>
  </si>
  <si>
    <t>Program 2001</t>
  </si>
  <si>
    <t>Program 2002</t>
  </si>
  <si>
    <t>Program 2003</t>
  </si>
  <si>
    <t>Program 2005</t>
  </si>
  <si>
    <t>Program 2007</t>
  </si>
  <si>
    <t>Program 3000</t>
  </si>
  <si>
    <t>Program 3003</t>
  </si>
  <si>
    <t>Program 3004</t>
  </si>
  <si>
    <t>Program 3006</t>
  </si>
  <si>
    <t>Program 3005</t>
  </si>
  <si>
    <t>Razdjel 001</t>
  </si>
  <si>
    <t>Razdjel 002</t>
  </si>
  <si>
    <t>Razdjel 003</t>
  </si>
  <si>
    <t>Klasifikacija</t>
  </si>
  <si>
    <t>Projekti Grada Ogulina sufinanciranje iz fondova EU po sektorima</t>
  </si>
  <si>
    <r>
      <rPr>
        <sz val="11"/>
        <color rgb="FFFF0000"/>
        <rFont val="Calibri"/>
        <family val="2"/>
        <charset val="238"/>
        <scheme val="minor"/>
      </rPr>
      <t>Ishođena građevinska dozvola</t>
    </r>
    <r>
      <rPr>
        <sz val="11"/>
        <rFont val="Calibri"/>
        <family val="2"/>
        <charset val="238"/>
        <scheme val="minor"/>
      </rPr>
      <t>, čeka se rezultat natječaja 7.4.1</t>
    </r>
  </si>
  <si>
    <r>
      <t xml:space="preserve">Dokumentacija kompletirana, zatražena građevinska dozvola i proveden je postupak, treba riješiti imovinsko-pravne odnose </t>
    </r>
    <r>
      <rPr>
        <sz val="11"/>
        <color rgb="FFFF0000"/>
        <rFont val="Calibri"/>
        <family val="2"/>
        <charset val="238"/>
        <scheme val="minor"/>
      </rPr>
      <t>sa RH</t>
    </r>
  </si>
  <si>
    <t>Ishođena građevinska dozvola, riješeni imovinski odnosi i odobreno sufinanciranje projekta od strane Agencije za plaćanje u poljoprivredi.</t>
  </si>
  <si>
    <t>Radovi su na objektu završeni, 28.03. je primopredaja radova i treba ishoditi uporabnu dozvolu</t>
  </si>
  <si>
    <t xml:space="preserve">Ugovor o nastavku izvođenja radova broj 5/2019. potpisan je 25. ožujka i po njegovoj realizaciji se planira završiti i ishoditi uporabna dozvola za dio objekta. U Ministarstvu kultura zatražen je sastanak s ciljem bržeg dovršenja radova na objektu u skladu s Okvirnim sporazumom. </t>
  </si>
  <si>
    <t>Izrađen je Glavni projekt i u tijeku je sakupljanje potvrda na isti. S HEP-om treba potpisati ugovor za izgradnju nove trafostanice. Po sakupljenim potvrdama na glavni projekt treba ishoditi građevinsku dozvolu.</t>
  </si>
  <si>
    <r>
      <t xml:space="preserve">Izrađen idejni projekt, zatraženi su posebni uvjeti. </t>
    </r>
    <r>
      <rPr>
        <sz val="11"/>
        <color rgb="FFFF0000"/>
        <rFont val="Calibri"/>
        <family val="2"/>
        <charset val="238"/>
        <scheme val="minor"/>
      </rPr>
      <t>S MIDI je dogovoreno da idemo direktno na građevinsku dozvolu, možemo pripremati dokumentaciju i naručena je procjena vrijednosti zemljišta</t>
    </r>
  </si>
  <si>
    <t>Odobreno do fonda, dali smo im jamstvo i čekamo posude</t>
  </si>
  <si>
    <t>Izdana građevinska dozvola, izvršena geomehanička ispitivanja, čeka se elaborat zaštite okoliša i dogovor oko nastavka radova</t>
  </si>
  <si>
    <r>
      <t>Idejno rješenje obilaznice je u izradi,</t>
    </r>
    <r>
      <rPr>
        <sz val="11"/>
        <color rgb="FFFF0000"/>
        <rFont val="Calibri"/>
        <family val="2"/>
        <charset val="238"/>
        <scheme val="minor"/>
      </rPr>
      <t xml:space="preserve"> bit će gotovo do 01.04. </t>
    </r>
  </si>
  <si>
    <t>Sukladno zakonu o cestama cesta jke upisana u katastru i gruntovnici na Grad. Izrađen je glavni projekt rekonstrukcije nerazvrstane ceste K-355.</t>
  </si>
  <si>
    <r>
      <t>Izdana lokacijska dozvola – rješavaju se imovinski odnosi (</t>
    </r>
    <r>
      <rPr>
        <sz val="11"/>
        <color rgb="FFFF0000"/>
        <rFont val="Calibri"/>
        <family val="2"/>
        <charset val="238"/>
        <scheme val="minor"/>
      </rPr>
      <t>sa HEP-om). U veljači 2019. zatražena suglasnost od HEP-a.</t>
    </r>
  </si>
  <si>
    <r>
      <rPr>
        <sz val="11"/>
        <color rgb="FFFF0000"/>
        <rFont val="Calibri"/>
        <family val="2"/>
        <charset val="238"/>
        <scheme val="minor"/>
      </rPr>
      <t xml:space="preserve">Izrađeni su glavni i izvedbeni projekti i zatražene su potvrde na projekte. </t>
    </r>
    <r>
      <rPr>
        <sz val="11"/>
        <rFont val="Calibri"/>
        <family val="2"/>
        <charset val="238"/>
        <scheme val="minor"/>
      </rPr>
      <t>Čeka se geodetski projekt (Furić) i treba riješiti imovinsko-pravne</t>
    </r>
  </si>
  <si>
    <r>
      <t xml:space="preserve">Ishođena potvrda glavnog projekta. </t>
    </r>
    <r>
      <rPr>
        <sz val="11"/>
        <color rgb="FFFF0000"/>
        <rFont val="Calibri"/>
        <family val="2"/>
        <charset val="238"/>
        <scheme val="minor"/>
      </rPr>
      <t>Radovi na dovršenju III faze su pri kraju. Kolnik će biti asfaltiran do 15.04. IV faza obuhvaća parkiralište kod nebodera i nastavak gradnje kolnika do Bolničke ( rješenje imovinskih sa Kopšivom )</t>
    </r>
  </si>
  <si>
    <t>Ceste uklj. PZOG</t>
  </si>
  <si>
    <t>Uređenje planinarske šetnice Ogulin – Klek 
(mjera 8.5.2)</t>
  </si>
  <si>
    <t>Retencija</t>
  </si>
  <si>
    <t>Obilaznica</t>
  </si>
  <si>
    <t>Ukupno:</t>
  </si>
  <si>
    <t>ePunionica</t>
  </si>
  <si>
    <t>Pijava na FZOEU u pripremi</t>
  </si>
  <si>
    <t>Susret s rijekom</t>
  </si>
  <si>
    <t>Unaprjeđenje usluga za djecu u sustavu ranog i predškolskog odgoja i obrazovanja</t>
  </si>
  <si>
    <t>Dječji vrtić Bistrac</t>
  </si>
  <si>
    <t>U evaluaciji</t>
  </si>
  <si>
    <t>Nabava mobilnog reciklažnog dvorišta</t>
  </si>
  <si>
    <t>Grad Ogulin i 
Općina Plaški</t>
  </si>
  <si>
    <t>Mladi u kulturi (MUK)</t>
  </si>
  <si>
    <t>Kultura</t>
  </si>
  <si>
    <t>POU</t>
  </si>
  <si>
    <t>1 čhv =</t>
  </si>
  <si>
    <t>m²</t>
  </si>
  <si>
    <t>čhv</t>
  </si>
  <si>
    <t>kn</t>
  </si>
  <si>
    <t>Max. udio sufinanciranja</t>
  </si>
  <si>
    <t>Ostatak</t>
  </si>
  <si>
    <t>Odvodnja</t>
  </si>
  <si>
    <t>Odvodnja Zbroj</t>
  </si>
  <si>
    <t>Izgradnja tlačnog cjevovoda u podzetničkoj zoni</t>
  </si>
  <si>
    <t>Predan zahtjev za građevinsku dozvolu</t>
  </si>
  <si>
    <t>Izgradnja sustava odvodnje i rekonstrukcija vodovoda - Aglomeracija Ogulin</t>
  </si>
  <si>
    <t>Tlačni kanalizacijski cjevovod</t>
  </si>
  <si>
    <t>Vodovod Kukača - Kamenica</t>
  </si>
  <si>
    <t>Izgradnja kompostane</t>
  </si>
  <si>
    <t>Rekonstrukcija nerazvrstane ceste K–355</t>
  </si>
  <si>
    <t>Izgradnja prometnica u poduzetničkoj zoni</t>
  </si>
  <si>
    <t>Unaprjeđenje usluga predškolskog odgoja</t>
  </si>
  <si>
    <t xml:space="preserve">Uređenje planinarske šetnice Ogulin – Klek </t>
  </si>
  <si>
    <t>DVD Jasenak</t>
  </si>
  <si>
    <t>DVD Turkovići</t>
  </si>
  <si>
    <t>Sanacija gubitaka vodoopskrbnog sustava</t>
  </si>
  <si>
    <t>Zaštita od poplava</t>
  </si>
  <si>
    <t>Kanalizacija</t>
  </si>
  <si>
    <t>Izvor financiranja</t>
  </si>
  <si>
    <t>EU fondovi:</t>
  </si>
  <si>
    <t>Ceste UKUPNO:</t>
  </si>
  <si>
    <t>Energetska učinkovitost UKUPNO:</t>
  </si>
  <si>
    <t>Gospodarenje otpadom UKUPNO:</t>
  </si>
  <si>
    <t>Kanalizacija UKUPNO:</t>
  </si>
  <si>
    <t>Kultura UKUPNO:</t>
  </si>
  <si>
    <t>Odgoj i obrazovanje UKUPNO:</t>
  </si>
  <si>
    <t>Sport UKUPNO:</t>
  </si>
  <si>
    <t>Turizam UKUPNO:</t>
  </si>
  <si>
    <t>Vatrogastvo UKUPNO:</t>
  </si>
  <si>
    <t>Vodoopskrba UKUPNO:</t>
  </si>
  <si>
    <t>Zaštita od poplava UKUPNO:</t>
  </si>
  <si>
    <t>Procijenjena vrijednost</t>
  </si>
  <si>
    <t>Ostali izvori:</t>
  </si>
  <si>
    <t>Zahtjev za građevinsku dozvolu predan 31.05.2019. godine.</t>
  </si>
  <si>
    <t>Dokumentacija pripremljena, čeka se natječaj za energetsku obnovu.</t>
  </si>
  <si>
    <t>Sustav odvodnje i vodoopskrbe 
aglomeracije Ogulin</t>
  </si>
  <si>
    <t>Regulacija ispuštanja 
pročišćenih otpadnih voda</t>
  </si>
  <si>
    <t>Izgradnja tlačnog cjevovoda 
u podzetničkoj zoni</t>
  </si>
  <si>
    <t>Rekreativni put duž 
obalne linije jezera Sabljaci</t>
  </si>
  <si>
    <t>Gradnja novog dječjeg vrtića u Sv. Petru</t>
  </si>
  <si>
    <t>U tijeku je javna nabava za radove i usluge</t>
  </si>
  <si>
    <t>U provedbi. Pod "Ostali izvori" uključeno je 210.000 kn iz proračuna RH.</t>
  </si>
  <si>
    <t>Izmjena lokacijske dozvole je dobivena 3.6.2019. godine. Glavni projekt je pripremljen, u pripremi je zahtjev za građevinsku dozvolu.</t>
  </si>
  <si>
    <t>U tijeku su postupci javne nabave.</t>
  </si>
  <si>
    <t>Projekt je u provedbi.</t>
  </si>
  <si>
    <t>Projekt je u provedbi, traje 30 mjeseci, od listopada 2018. do ožujka 2021. godine.</t>
  </si>
  <si>
    <t>Udio Ogulina 5 milijuna kuna. Ukupno je projekt vrijedan 12,2 milijuna kuna.</t>
  </si>
  <si>
    <t>Natječaj je raspisan, u tijeku je priprema prijave na natječaj.</t>
  </si>
  <si>
    <t>U tijeku je izrada projektne dokumentacije.</t>
  </si>
  <si>
    <t>U tijeku je žalbeni postupak.</t>
  </si>
  <si>
    <t>U provedbi.</t>
  </si>
  <si>
    <t>Postupak javne nabave provodi FZOEU.</t>
  </si>
  <si>
    <t>Studija izvedivosti je pri kraju (traženo je da se sustav dopuni sa zonom D i Desmericama).</t>
  </si>
  <si>
    <t>U pripremi dokumentacija.</t>
  </si>
  <si>
    <t>Predan zahtjev za građevinsku dozvolu.</t>
  </si>
  <si>
    <t>Izrađen idejni projekt, treba na lokacijsku dozvolu i riješiti imovinsko-pravne (uskladiti katastar i gruntovnicu).</t>
  </si>
  <si>
    <t>Čeka se rezultat natječaja.</t>
  </si>
  <si>
    <t>Čeka se natječaj.</t>
  </si>
  <si>
    <t>Ugovoreno financiranje, u tijeku je javna nabava za radove i usluge.</t>
  </si>
  <si>
    <t>Dokumentacija u izradi.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</si>
</sst>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yyyy/;@"/>
    <numFmt numFmtId="165" formatCode="#,##0.00\ &quot;kn&quot;"/>
    <numFmt numFmtId="166" formatCode="#,##0\ [$€-1]"/>
    <numFmt numFmtId="167" formatCode="#,##0\ &quot;kn&quot;"/>
    <numFmt numFmtId="168" formatCode="0&quot;.&quot;"/>
    <numFmt numFmtId="169" formatCode="#,##0;\-#,##0;&quot;&quot;"/>
    <numFmt numFmtId="170" formatCode="0.0%"/>
  </numFmts>
  <fonts count="35" x14ac:knownFonts="1">
    <font>
      <sz val="10"/>
      <name val="Arial"/>
      <charset val="238"/>
    </font>
    <font>
      <sz val="10"/>
      <name val="Arial"/>
      <family val="2"/>
      <charset val="238"/>
    </font>
    <font>
      <b/>
      <sz val="10"/>
      <name val="Arial"/>
      <family val="2"/>
      <charset val="238"/>
    </font>
    <font>
      <sz val="12"/>
      <name val="Arial"/>
      <family val="2"/>
      <charset val="238"/>
    </font>
    <font>
      <b/>
      <sz val="11"/>
      <name val="Arial"/>
      <family val="2"/>
      <charset val="238"/>
    </font>
    <font>
      <b/>
      <sz val="12"/>
      <name val="Arial"/>
      <family val="2"/>
      <charset val="238"/>
    </font>
    <font>
      <sz val="11"/>
      <name val="Arial"/>
      <family val="2"/>
      <charset val="238"/>
    </font>
    <font>
      <b/>
      <sz val="18"/>
      <name val="Arial"/>
      <family val="2"/>
      <charset val="238"/>
    </font>
    <font>
      <i/>
      <sz val="11"/>
      <name val="Arial"/>
      <family val="2"/>
      <charset val="238"/>
    </font>
    <font>
      <b/>
      <sz val="10"/>
      <name val="Symbol"/>
      <family val="1"/>
      <charset val="238"/>
    </font>
    <font>
      <sz val="9"/>
      <color indexed="81"/>
      <name val="Tahoma"/>
      <family val="2"/>
      <charset val="238"/>
    </font>
    <font>
      <b/>
      <sz val="9"/>
      <color indexed="81"/>
      <name val="Tahoma"/>
      <family val="2"/>
      <charset val="238"/>
    </font>
    <font>
      <sz val="8"/>
      <name val="Arial"/>
      <family val="2"/>
      <charset val="238"/>
    </font>
    <font>
      <sz val="8"/>
      <color indexed="81"/>
      <name val="Tahoma"/>
      <family val="2"/>
      <charset val="238"/>
    </font>
    <font>
      <b/>
      <sz val="8"/>
      <color indexed="81"/>
      <name val="Tahoma"/>
      <family val="2"/>
      <charset val="238"/>
    </font>
    <font>
      <sz val="11"/>
      <color rgb="FFFF0000"/>
      <name val="Arial"/>
      <family val="2"/>
      <charset val="238"/>
    </font>
    <font>
      <sz val="10"/>
      <name val="Calibri"/>
      <family val="2"/>
      <charset val="238"/>
      <scheme val="minor"/>
    </font>
    <font>
      <b/>
      <sz val="9"/>
      <name val="Calibri"/>
      <family val="2"/>
      <charset val="238"/>
      <scheme val="minor"/>
    </font>
    <font>
      <sz val="8"/>
      <name val="Calibri"/>
      <family val="2"/>
      <charset val="238"/>
      <scheme val="minor"/>
    </font>
    <font>
      <sz val="8"/>
      <color theme="0"/>
      <name val="Calibri"/>
      <family val="2"/>
      <charset val="238"/>
      <scheme val="minor"/>
    </font>
    <font>
      <b/>
      <sz val="8"/>
      <name val="Calibri"/>
      <family val="2"/>
      <charset val="238"/>
      <scheme val="minor"/>
    </font>
    <font>
      <b/>
      <sz val="10"/>
      <name val="Calibri"/>
      <family val="2"/>
      <charset val="238"/>
      <scheme val="minor"/>
    </font>
    <font>
      <sz val="8"/>
      <color rgb="FFFF0000"/>
      <name val="Arial"/>
      <family val="2"/>
      <charset val="238"/>
    </font>
    <font>
      <b/>
      <sz val="10"/>
      <color theme="0" tint="-0.499984740745262"/>
      <name val="Arial"/>
      <family val="2"/>
      <charset val="238"/>
    </font>
    <font>
      <sz val="10"/>
      <color theme="0" tint="-0.499984740745262"/>
      <name val="Arial"/>
      <family val="2"/>
      <charset val="238"/>
    </font>
    <font>
      <b/>
      <sz val="10"/>
      <color theme="0"/>
      <name val="Calibri"/>
      <family val="2"/>
      <charset val="238"/>
      <scheme val="minor"/>
    </font>
    <font>
      <b/>
      <sz val="8"/>
      <color theme="0"/>
      <name val="Calibri"/>
      <family val="2"/>
      <charset val="238"/>
      <scheme val="minor"/>
    </font>
    <font>
      <sz val="10"/>
      <name val="Arial"/>
      <family val="2"/>
      <charset val="238"/>
    </font>
    <font>
      <sz val="10"/>
      <color rgb="FFC00000"/>
      <name val="Arial"/>
      <family val="2"/>
      <charset val="238"/>
    </font>
    <font>
      <b/>
      <sz val="14"/>
      <color theme="0"/>
      <name val="Calibri"/>
      <family val="2"/>
      <charset val="238"/>
      <scheme val="minor"/>
    </font>
    <font>
      <sz val="11"/>
      <name val="Calibri"/>
      <family val="2"/>
      <charset val="238"/>
      <scheme val="minor"/>
    </font>
    <font>
      <b/>
      <sz val="11"/>
      <name val="Calibri"/>
      <family val="2"/>
      <charset val="238"/>
      <scheme val="minor"/>
    </font>
    <font>
      <sz val="11"/>
      <color rgb="FFFF0000"/>
      <name val="Calibri"/>
      <family val="2"/>
      <charset val="238"/>
      <scheme val="minor"/>
    </font>
    <font>
      <sz val="12"/>
      <name val="Calibri"/>
      <family val="2"/>
      <charset val="238"/>
      <scheme val="minor"/>
    </font>
    <font>
      <b/>
      <sz val="12"/>
      <name val="Calibri"/>
      <family val="2"/>
      <charset val="238"/>
      <scheme val="minor"/>
    </font>
  </fonts>
  <fills count="25">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249977111117893"/>
        <bgColor theme="5" tint="-0.24994659260841701"/>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5" tint="-0.249977111117893"/>
        <bgColor indexed="64"/>
      </patternFill>
    </fill>
    <fill>
      <patternFill patternType="solid">
        <fgColor theme="1" tint="0.14999847407452621"/>
        <bgColor indexed="64"/>
      </patternFill>
    </fill>
    <fill>
      <patternFill patternType="solid">
        <fgColor rgb="FFC00000"/>
        <bgColor indexed="64"/>
      </patternFill>
    </fill>
    <fill>
      <patternFill patternType="solid">
        <fgColor theme="5" tint="0.79998168889431442"/>
        <bgColor indexed="64"/>
      </patternFill>
    </fill>
    <fill>
      <patternFill patternType="solid">
        <fgColor rgb="FFC00000"/>
        <bgColor theme="5" tint="-0.24994659260841701"/>
      </patternFill>
    </fill>
    <fill>
      <patternFill patternType="solid">
        <fgColor rgb="FF0070C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399975585192419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thin">
        <color indexed="64"/>
      </right>
      <top style="hair">
        <color indexed="64"/>
      </top>
      <bottom style="thin">
        <color theme="1"/>
      </bottom>
      <diagonal/>
    </border>
    <border>
      <left style="hair">
        <color indexed="64"/>
      </left>
      <right style="thin">
        <color indexed="64"/>
      </right>
      <top style="thin">
        <color theme="1"/>
      </top>
      <bottom style="hair">
        <color indexed="64"/>
      </bottom>
      <diagonal/>
    </border>
    <border>
      <left/>
      <right style="hair">
        <color indexed="64"/>
      </right>
      <top style="thin">
        <color theme="1"/>
      </top>
      <bottom style="hair">
        <color indexed="64"/>
      </bottom>
      <diagonal/>
    </border>
    <border>
      <left style="hair">
        <color indexed="64"/>
      </left>
      <right style="hair">
        <color indexed="64"/>
      </right>
      <top style="thin">
        <color theme="1"/>
      </top>
      <bottom style="hair">
        <color indexed="64"/>
      </bottom>
      <diagonal/>
    </border>
    <border>
      <left style="hair">
        <color indexed="64"/>
      </left>
      <right/>
      <top style="thin">
        <color theme="1"/>
      </top>
      <bottom style="hair">
        <color indexed="64"/>
      </bottom>
      <diagonal/>
    </border>
    <border>
      <left style="thin">
        <color indexed="64"/>
      </left>
      <right style="hair">
        <color indexed="64"/>
      </right>
      <top style="thin">
        <color theme="1"/>
      </top>
      <bottom style="hair">
        <color indexed="64"/>
      </bottom>
      <diagonal/>
    </border>
    <border>
      <left/>
      <right style="hair">
        <color indexed="64"/>
      </right>
      <top style="hair">
        <color indexed="64"/>
      </top>
      <bottom style="thin">
        <color theme="1"/>
      </bottom>
      <diagonal/>
    </border>
    <border>
      <left style="hair">
        <color indexed="64"/>
      </left>
      <right style="hair">
        <color indexed="64"/>
      </right>
      <top style="hair">
        <color indexed="64"/>
      </top>
      <bottom style="thin">
        <color theme="1"/>
      </bottom>
      <diagonal/>
    </border>
    <border>
      <left style="hair">
        <color indexed="64"/>
      </left>
      <right/>
      <top style="hair">
        <color indexed="64"/>
      </top>
      <bottom style="thin">
        <color theme="1"/>
      </bottom>
      <diagonal/>
    </border>
    <border>
      <left style="thin">
        <color indexed="64"/>
      </left>
      <right style="hair">
        <color indexed="64"/>
      </right>
      <top style="hair">
        <color indexed="64"/>
      </top>
      <bottom style="thin">
        <color theme="1"/>
      </bottom>
      <diagonal/>
    </border>
    <border>
      <left style="thin">
        <color theme="1"/>
      </left>
      <right style="thin">
        <color theme="1"/>
      </right>
      <top style="thin">
        <color theme="1"/>
      </top>
      <bottom style="hair">
        <color indexed="64"/>
      </bottom>
      <diagonal/>
    </border>
    <border>
      <left style="thin">
        <color theme="1"/>
      </left>
      <right style="thin">
        <color theme="1"/>
      </right>
      <top style="hair">
        <color indexed="64"/>
      </top>
      <bottom style="thin">
        <color theme="1"/>
      </bottom>
      <diagonal/>
    </border>
    <border>
      <left style="thin">
        <color theme="1"/>
      </left>
      <right style="thin">
        <color theme="1"/>
      </right>
      <top style="hair">
        <color indexed="64"/>
      </top>
      <bottom/>
      <diagonal/>
    </border>
    <border>
      <left style="thin">
        <color theme="1"/>
      </left>
      <right style="thin">
        <color theme="1"/>
      </right>
      <top style="thin">
        <color indexed="64"/>
      </top>
      <bottom style="hair">
        <color indexed="64"/>
      </bottom>
      <diagonal/>
    </border>
    <border>
      <left style="thin">
        <color theme="1"/>
      </left>
      <right style="thin">
        <color indexed="64"/>
      </right>
      <top style="thin">
        <color indexed="64"/>
      </top>
      <bottom style="hair">
        <color indexed="64"/>
      </bottom>
      <diagonal/>
    </border>
    <border>
      <left style="thin">
        <color theme="1"/>
      </left>
      <right style="thin">
        <color theme="1"/>
      </right>
      <top style="hair">
        <color indexed="64"/>
      </top>
      <bottom style="thin">
        <color indexed="64"/>
      </bottom>
      <diagonal/>
    </border>
    <border>
      <left style="thin">
        <color theme="1"/>
      </left>
      <right style="thin">
        <color indexed="64"/>
      </right>
      <top style="hair">
        <color indexed="64"/>
      </top>
      <bottom style="thin">
        <color indexed="64"/>
      </bottom>
      <diagonal/>
    </border>
    <border>
      <left style="thin">
        <color theme="1"/>
      </left>
      <right style="thin">
        <color indexed="64"/>
      </right>
      <top style="hair">
        <color indexed="64"/>
      </top>
      <bottom/>
      <diagonal/>
    </border>
    <border>
      <left style="thin">
        <color theme="1"/>
      </left>
      <right style="thin">
        <color theme="1"/>
      </right>
      <top/>
      <bottom style="hair">
        <color indexed="64"/>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style="hair">
        <color indexed="64"/>
      </bottom>
      <diagonal/>
    </border>
    <border>
      <left style="thin">
        <color theme="1"/>
      </left>
      <right style="thin">
        <color theme="1"/>
      </right>
      <top style="hair">
        <color indexed="64"/>
      </top>
      <bottom style="medium">
        <color indexed="64"/>
      </bottom>
      <diagonal/>
    </border>
    <border>
      <left style="thin">
        <color theme="1"/>
      </left>
      <right style="thin">
        <color indexed="64"/>
      </right>
      <top style="hair">
        <color indexed="64"/>
      </top>
      <bottom style="medium">
        <color indexed="64"/>
      </bottom>
      <diagonal/>
    </border>
    <border>
      <left style="thin">
        <color indexed="64"/>
      </left>
      <right style="thin">
        <color indexed="64"/>
      </right>
      <top style="hair">
        <color indexed="64"/>
      </top>
      <bottom style="thin">
        <color theme="1"/>
      </bottom>
      <diagonal/>
    </border>
    <border>
      <left style="thin">
        <color indexed="64"/>
      </left>
      <right style="hair">
        <color indexed="64"/>
      </right>
      <top/>
      <bottom style="thin">
        <color theme="1"/>
      </bottom>
      <diagonal/>
    </border>
    <border>
      <left/>
      <right style="thin">
        <color theme="1"/>
      </right>
      <top style="thin">
        <color theme="1"/>
      </top>
      <bottom style="hair">
        <color indexed="64"/>
      </bottom>
      <diagonal/>
    </border>
    <border>
      <left/>
      <right style="thin">
        <color theme="1"/>
      </right>
      <top style="hair">
        <color indexed="64"/>
      </top>
      <bottom style="thin">
        <color theme="1"/>
      </bottom>
      <diagonal/>
    </border>
    <border>
      <left style="hair">
        <color indexed="64"/>
      </left>
      <right/>
      <top/>
      <bottom style="thin">
        <color theme="1"/>
      </bottom>
      <diagonal/>
    </border>
    <border>
      <left/>
      <right style="thin">
        <color indexed="64"/>
      </right>
      <top/>
      <bottom style="thin">
        <color theme="1"/>
      </bottom>
      <diagonal/>
    </border>
    <border>
      <left style="hair">
        <color indexed="64"/>
      </left>
      <right style="hair">
        <color indexed="64"/>
      </right>
      <top style="thin">
        <color theme="1"/>
      </top>
      <bottom/>
      <diagonal/>
    </border>
    <border>
      <left style="thin">
        <color indexed="64"/>
      </left>
      <right style="hair">
        <color indexed="64"/>
      </right>
      <top style="thin">
        <color theme="1"/>
      </top>
      <bottom/>
      <diagonal/>
    </border>
    <border>
      <left style="hair">
        <color indexed="64"/>
      </left>
      <right style="hair">
        <color indexed="64"/>
      </right>
      <top/>
      <bottom/>
      <diagonal/>
    </border>
    <border>
      <left style="hair">
        <color indexed="64"/>
      </left>
      <right style="thin">
        <color theme="1"/>
      </right>
      <top style="hair">
        <color indexed="64"/>
      </top>
      <bottom/>
      <diagonal/>
    </border>
    <border>
      <left style="thin">
        <color theme="1"/>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auto="1"/>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3">
    <xf numFmtId="0" fontId="0" fillId="0" borderId="0"/>
    <xf numFmtId="9" fontId="27" fillId="0" borderId="0" applyFont="0" applyFill="0" applyBorder="0" applyAlignment="0" applyProtection="0"/>
    <xf numFmtId="0" fontId="1" fillId="0" borderId="0"/>
  </cellStyleXfs>
  <cellXfs count="451">
    <xf numFmtId="0" fontId="0" fillId="0" borderId="0" xfId="0"/>
    <xf numFmtId="49" fontId="0" fillId="0" borderId="0" xfId="0" applyNumberFormat="1"/>
    <xf numFmtId="49" fontId="0" fillId="0" borderId="0" xfId="0" applyNumberFormat="1" applyAlignment="1">
      <alignment horizontal="center" vertical="center" wrapText="1"/>
    </xf>
    <xf numFmtId="164" fontId="0" fillId="0" borderId="0" xfId="0" applyNumberFormat="1" applyAlignment="1">
      <alignment horizontal="right"/>
    </xf>
    <xf numFmtId="4" fontId="0" fillId="0" borderId="0" xfId="0" applyNumberFormat="1"/>
    <xf numFmtId="1" fontId="2" fillId="0" borderId="0" xfId="0" applyNumberFormat="1" applyFont="1"/>
    <xf numFmtId="1"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6"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3" fillId="4" borderId="0" xfId="0" applyNumberFormat="1" applyFont="1" applyFill="1"/>
    <xf numFmtId="1" fontId="4" fillId="5" borderId="1"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166" fontId="4"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9" fontId="4" fillId="5" borderId="1" xfId="0" applyNumberFormat="1" applyFont="1" applyFill="1" applyBorder="1" applyAlignment="1">
      <alignment horizontal="center" vertical="center" wrapText="1"/>
    </xf>
    <xf numFmtId="165" fontId="6" fillId="0" borderId="1" xfId="0" applyNumberFormat="1" applyFont="1" applyFill="1" applyBorder="1" applyAlignment="1">
      <alignment horizontal="left" vertical="center" wrapText="1"/>
    </xf>
    <xf numFmtId="49" fontId="7" fillId="5" borderId="1" xfId="0" applyNumberFormat="1" applyFont="1" applyFill="1" applyBorder="1" applyAlignment="1">
      <alignment horizontal="left" vertical="center"/>
    </xf>
    <xf numFmtId="165" fontId="6" fillId="6"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66" fontId="4" fillId="6" borderId="1" xfId="0" applyNumberFormat="1" applyFont="1" applyFill="1" applyBorder="1" applyAlignment="1">
      <alignment horizontal="center" vertical="center" wrapText="1"/>
    </xf>
    <xf numFmtId="167" fontId="4"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3" fontId="0" fillId="0" borderId="0" xfId="0" applyNumberFormat="1"/>
    <xf numFmtId="0" fontId="0" fillId="0" borderId="0" xfId="0" applyAlignment="1">
      <alignment horizontal="center"/>
    </xf>
    <xf numFmtId="3" fontId="18" fillId="6" borderId="12" xfId="0" applyNumberFormat="1" applyFont="1" applyFill="1" applyBorder="1" applyAlignment="1">
      <alignment horizontal="center" vertical="center"/>
    </xf>
    <xf numFmtId="3" fontId="18" fillId="6" borderId="13" xfId="0" applyNumberFormat="1" applyFont="1" applyFill="1" applyBorder="1" applyAlignment="1">
      <alignment horizontal="center" vertical="center"/>
    </xf>
    <xf numFmtId="3" fontId="18" fillId="6" borderId="37" xfId="0" applyNumberFormat="1" applyFont="1" applyFill="1" applyBorder="1" applyAlignment="1">
      <alignment horizontal="center" vertical="center"/>
    </xf>
    <xf numFmtId="3" fontId="18" fillId="6" borderId="38" xfId="0" applyNumberFormat="1" applyFont="1" applyFill="1" applyBorder="1" applyAlignment="1">
      <alignment horizontal="center" vertical="center"/>
    </xf>
    <xf numFmtId="3" fontId="18" fillId="6" borderId="14" xfId="0" applyNumberFormat="1" applyFont="1" applyFill="1" applyBorder="1" applyAlignment="1">
      <alignment horizontal="center" vertical="center"/>
    </xf>
    <xf numFmtId="3" fontId="18" fillId="6" borderId="15" xfId="0" applyNumberFormat="1" applyFont="1" applyFill="1" applyBorder="1" applyAlignment="1">
      <alignment horizontal="center" vertical="center"/>
    </xf>
    <xf numFmtId="3" fontId="20" fillId="6" borderId="12" xfId="0" applyNumberFormat="1" applyFont="1" applyFill="1" applyBorder="1" applyAlignment="1">
      <alignment horizontal="center" vertical="center"/>
    </xf>
    <xf numFmtId="3" fontId="20" fillId="6" borderId="13" xfId="0" applyNumberFormat="1" applyFont="1" applyFill="1" applyBorder="1" applyAlignment="1">
      <alignment horizontal="center" vertical="center"/>
    </xf>
    <xf numFmtId="169" fontId="18" fillId="0" borderId="39" xfId="0" applyNumberFormat="1" applyFont="1" applyFill="1" applyBorder="1" applyAlignment="1">
      <alignment horizontal="center" vertical="center" shrinkToFit="1"/>
    </xf>
    <xf numFmtId="169" fontId="18" fillId="0" borderId="40" xfId="0" applyNumberFormat="1" applyFont="1" applyFill="1" applyBorder="1" applyAlignment="1">
      <alignment horizontal="center" vertical="center" shrinkToFit="1"/>
    </xf>
    <xf numFmtId="169" fontId="19" fillId="8" borderId="40" xfId="0" applyNumberFormat="1" applyFont="1" applyFill="1" applyBorder="1" applyAlignment="1">
      <alignment horizontal="center" vertical="center" shrinkToFit="1"/>
    </xf>
    <xf numFmtId="169" fontId="18" fillId="6" borderId="41" xfId="0" applyNumberFormat="1" applyFont="1" applyFill="1" applyBorder="1" applyAlignment="1">
      <alignment horizontal="center" vertical="center" shrinkToFit="1"/>
    </xf>
    <xf numFmtId="169" fontId="18" fillId="0" borderId="43" xfId="0" applyNumberFormat="1" applyFont="1" applyFill="1" applyBorder="1" applyAlignment="1">
      <alignment horizontal="center" vertical="center" shrinkToFit="1"/>
    </xf>
    <xf numFmtId="169" fontId="18" fillId="0" borderId="44" xfId="0" applyNumberFormat="1" applyFont="1" applyFill="1" applyBorder="1" applyAlignment="1">
      <alignment horizontal="center" vertical="center" shrinkToFit="1"/>
    </xf>
    <xf numFmtId="169" fontId="18" fillId="0" borderId="45" xfId="0" applyNumberFormat="1" applyFont="1" applyFill="1" applyBorder="1" applyAlignment="1">
      <alignment horizontal="center" vertical="center" shrinkToFit="1"/>
    </xf>
    <xf numFmtId="169" fontId="18" fillId="6" borderId="45" xfId="0" applyNumberFormat="1" applyFont="1" applyFill="1" applyBorder="1" applyAlignment="1">
      <alignment horizontal="center" vertical="center" shrinkToFit="1"/>
    </xf>
    <xf numFmtId="169" fontId="18" fillId="0" borderId="46" xfId="0" applyNumberFormat="1" applyFont="1" applyFill="1" applyBorder="1" applyAlignment="1">
      <alignment horizontal="center" vertical="center" shrinkToFit="1"/>
    </xf>
    <xf numFmtId="169" fontId="18" fillId="0" borderId="37" xfId="0" applyNumberFormat="1" applyFont="1" applyFill="1" applyBorder="1" applyAlignment="1">
      <alignment horizontal="center" vertical="center" shrinkToFit="1"/>
    </xf>
    <xf numFmtId="169" fontId="18" fillId="0" borderId="7" xfId="0" applyNumberFormat="1" applyFont="1" applyFill="1" applyBorder="1" applyAlignment="1">
      <alignment horizontal="center" vertical="center" shrinkToFit="1"/>
    </xf>
    <xf numFmtId="169" fontId="18" fillId="0" borderId="5" xfId="0" applyNumberFormat="1" applyFont="1" applyFill="1" applyBorder="1" applyAlignment="1">
      <alignment horizontal="center" vertical="center" shrinkToFit="1"/>
    </xf>
    <xf numFmtId="169" fontId="18" fillId="0" borderId="16" xfId="0" applyNumberFormat="1" applyFont="1" applyFill="1" applyBorder="1" applyAlignment="1">
      <alignment horizontal="center" vertical="center" shrinkToFit="1"/>
    </xf>
    <xf numFmtId="169" fontId="18" fillId="6" borderId="16" xfId="0" applyNumberFormat="1" applyFont="1" applyFill="1" applyBorder="1" applyAlignment="1">
      <alignment horizontal="center" vertical="center" shrinkToFit="1"/>
    </xf>
    <xf numFmtId="169" fontId="18" fillId="0" borderId="4" xfId="0" applyNumberFormat="1" applyFont="1" applyFill="1" applyBorder="1" applyAlignment="1">
      <alignment horizontal="center" vertical="center" shrinkToFit="1"/>
    </xf>
    <xf numFmtId="169" fontId="18" fillId="0" borderId="14" xfId="0" applyNumberFormat="1" applyFont="1" applyFill="1" applyBorder="1" applyAlignment="1">
      <alignment horizontal="center" vertical="center" shrinkToFit="1"/>
    </xf>
    <xf numFmtId="169" fontId="18" fillId="0" borderId="17" xfId="0" applyNumberFormat="1" applyFont="1" applyFill="1" applyBorder="1" applyAlignment="1">
      <alignment horizontal="center" vertical="center" shrinkToFit="1"/>
    </xf>
    <xf numFmtId="169" fontId="18" fillId="0" borderId="18" xfId="0" applyNumberFormat="1" applyFont="1" applyFill="1" applyBorder="1" applyAlignment="1">
      <alignment horizontal="center" vertical="center" shrinkToFit="1"/>
    </xf>
    <xf numFmtId="169" fontId="18" fillId="0" borderId="19" xfId="0" applyNumberFormat="1" applyFont="1" applyFill="1" applyBorder="1" applyAlignment="1">
      <alignment horizontal="center" vertical="center" shrinkToFit="1"/>
    </xf>
    <xf numFmtId="169" fontId="18" fillId="6" borderId="19" xfId="0" applyNumberFormat="1" applyFont="1" applyFill="1" applyBorder="1" applyAlignment="1">
      <alignment horizontal="center" vertical="center" shrinkToFit="1"/>
    </xf>
    <xf numFmtId="169" fontId="18" fillId="0" borderId="20" xfId="0" applyNumberFormat="1" applyFont="1" applyFill="1" applyBorder="1" applyAlignment="1">
      <alignment horizontal="center" vertical="center" shrinkToFit="1"/>
    </xf>
    <xf numFmtId="169" fontId="18" fillId="0" borderId="15" xfId="0" applyNumberFormat="1" applyFont="1" applyFill="1" applyBorder="1" applyAlignment="1">
      <alignment horizontal="center" vertical="center" shrinkToFit="1"/>
    </xf>
    <xf numFmtId="169" fontId="18" fillId="0" borderId="11" xfId="0" applyNumberFormat="1" applyFont="1" applyFill="1" applyBorder="1" applyAlignment="1">
      <alignment horizontal="center" vertical="center" shrinkToFit="1"/>
    </xf>
    <xf numFmtId="169" fontId="18" fillId="0" borderId="10" xfId="0" applyNumberFormat="1" applyFont="1" applyFill="1" applyBorder="1" applyAlignment="1">
      <alignment horizontal="center" vertical="center" shrinkToFit="1"/>
    </xf>
    <xf numFmtId="169" fontId="18" fillId="0" borderId="21" xfId="0" applyNumberFormat="1" applyFont="1" applyFill="1" applyBorder="1" applyAlignment="1">
      <alignment horizontal="center" vertical="center" shrinkToFit="1"/>
    </xf>
    <xf numFmtId="169" fontId="18" fillId="6" borderId="21" xfId="0" applyNumberFormat="1" applyFont="1" applyFill="1" applyBorder="1" applyAlignment="1">
      <alignment horizontal="center" vertical="center" shrinkToFit="1"/>
    </xf>
    <xf numFmtId="169" fontId="18" fillId="0" borderId="9" xfId="0" applyNumberFormat="1" applyFont="1" applyFill="1" applyBorder="1" applyAlignment="1">
      <alignment horizontal="center" vertical="center" shrinkToFit="1"/>
    </xf>
    <xf numFmtId="169" fontId="18" fillId="0" borderId="13" xfId="0" applyNumberFormat="1" applyFont="1" applyFill="1" applyBorder="1" applyAlignment="1">
      <alignment horizontal="center" vertical="center" shrinkToFit="1"/>
    </xf>
    <xf numFmtId="169" fontId="20" fillId="0" borderId="11" xfId="0" applyNumberFormat="1" applyFont="1" applyFill="1" applyBorder="1" applyAlignment="1">
      <alignment horizontal="center" vertical="center" shrinkToFit="1"/>
    </xf>
    <xf numFmtId="169" fontId="20" fillId="0" borderId="10" xfId="0" applyNumberFormat="1" applyFont="1" applyFill="1" applyBorder="1" applyAlignment="1">
      <alignment horizontal="center" vertical="center" shrinkToFit="1"/>
    </xf>
    <xf numFmtId="169" fontId="18" fillId="0" borderId="6" xfId="0" applyNumberFormat="1" applyFont="1" applyFill="1" applyBorder="1" applyAlignment="1">
      <alignment horizontal="center" vertical="center" shrinkToFit="1"/>
    </xf>
    <xf numFmtId="169" fontId="18" fillId="0" borderId="3" xfId="0" applyNumberFormat="1" applyFont="1" applyFill="1" applyBorder="1" applyAlignment="1">
      <alignment horizontal="center" vertical="center" shrinkToFit="1"/>
    </xf>
    <xf numFmtId="169" fontId="18" fillId="0" borderId="22" xfId="0" applyNumberFormat="1" applyFont="1" applyFill="1" applyBorder="1" applyAlignment="1">
      <alignment horizontal="center" vertical="center" shrinkToFit="1"/>
    </xf>
    <xf numFmtId="169" fontId="18" fillId="0" borderId="12" xfId="0" applyNumberFormat="1" applyFont="1" applyFill="1" applyBorder="1" applyAlignment="1">
      <alignment horizontal="center" vertical="center" shrinkToFit="1"/>
    </xf>
    <xf numFmtId="0" fontId="20" fillId="9" borderId="43" xfId="0" applyFont="1" applyFill="1" applyBorder="1" applyAlignment="1">
      <alignment horizontal="center" vertical="center" shrinkToFit="1"/>
    </xf>
    <xf numFmtId="0" fontId="20" fillId="9" borderId="44" xfId="0" applyFont="1" applyFill="1" applyBorder="1" applyAlignment="1">
      <alignment horizontal="center" vertical="center" shrinkToFit="1"/>
    </xf>
    <xf numFmtId="0" fontId="20" fillId="9" borderId="45" xfId="0" applyFont="1" applyFill="1" applyBorder="1" applyAlignment="1">
      <alignment horizontal="center" vertical="center" shrinkToFit="1"/>
    </xf>
    <xf numFmtId="0" fontId="20" fillId="9" borderId="46" xfId="0" applyFont="1" applyFill="1" applyBorder="1" applyAlignment="1">
      <alignment horizontal="center" vertical="center" shrinkToFit="1"/>
    </xf>
    <xf numFmtId="0" fontId="20" fillId="9" borderId="37" xfId="0" applyFont="1" applyFill="1" applyBorder="1" applyAlignment="1">
      <alignment horizontal="center" vertical="center" shrinkToFit="1"/>
    </xf>
    <xf numFmtId="169" fontId="18" fillId="6" borderId="47" xfId="0" applyNumberFormat="1" applyFont="1" applyFill="1" applyBorder="1" applyAlignment="1">
      <alignment horizontal="center" vertical="center" shrinkToFit="1"/>
    </xf>
    <xf numFmtId="169" fontId="18" fillId="6" borderId="48" xfId="0" applyNumberFormat="1" applyFont="1" applyFill="1" applyBorder="1" applyAlignment="1">
      <alignment horizontal="center" vertical="center" shrinkToFit="1"/>
    </xf>
    <xf numFmtId="169" fontId="18" fillId="6" borderId="49" xfId="0" applyNumberFormat="1" applyFont="1" applyFill="1" applyBorder="1" applyAlignment="1">
      <alignment horizontal="center" vertical="center" shrinkToFit="1"/>
    </xf>
    <xf numFmtId="169" fontId="18" fillId="6" borderId="50" xfId="0" applyNumberFormat="1" applyFont="1" applyFill="1" applyBorder="1" applyAlignment="1">
      <alignment horizontal="center" vertical="center" shrinkToFit="1"/>
    </xf>
    <xf numFmtId="169" fontId="18" fillId="6" borderId="51" xfId="0" applyNumberFormat="1" applyFont="1" applyFill="1" applyBorder="1" applyAlignment="1">
      <alignment horizontal="center" vertical="center" shrinkToFit="1"/>
    </xf>
    <xf numFmtId="169" fontId="18" fillId="6" borderId="52" xfId="0" applyNumberFormat="1" applyFont="1" applyFill="1" applyBorder="1" applyAlignment="1">
      <alignment horizontal="center" vertical="center" shrinkToFit="1"/>
    </xf>
    <xf numFmtId="169" fontId="18" fillId="6" borderId="53" xfId="0" applyNumberFormat="1" applyFont="1" applyFill="1" applyBorder="1" applyAlignment="1">
      <alignment horizontal="center" vertical="center" shrinkToFit="1"/>
    </xf>
    <xf numFmtId="169" fontId="18" fillId="6" borderId="54" xfId="0" applyNumberFormat="1" applyFont="1" applyFill="1" applyBorder="1" applyAlignment="1">
      <alignment horizontal="center" vertical="center" shrinkToFit="1"/>
    </xf>
    <xf numFmtId="169" fontId="20" fillId="6" borderId="52" xfId="0" applyNumberFormat="1" applyFont="1" applyFill="1" applyBorder="1" applyAlignment="1">
      <alignment horizontal="center" vertical="center" shrinkToFit="1"/>
    </xf>
    <xf numFmtId="169" fontId="20" fillId="6" borderId="53" xfId="0" applyNumberFormat="1" applyFont="1" applyFill="1" applyBorder="1" applyAlignment="1">
      <alignment horizontal="center" vertical="center" shrinkToFit="1"/>
    </xf>
    <xf numFmtId="169" fontId="18" fillId="6" borderId="55" xfId="0" applyNumberFormat="1" applyFont="1" applyFill="1" applyBorder="1" applyAlignment="1">
      <alignment horizontal="center" vertical="center" shrinkToFit="1"/>
    </xf>
    <xf numFmtId="169" fontId="18" fillId="6" borderId="22" xfId="0" applyNumberFormat="1" applyFont="1" applyFill="1" applyBorder="1" applyAlignment="1">
      <alignment horizontal="center" vertical="center" shrinkToFit="1"/>
    </xf>
    <xf numFmtId="0" fontId="21" fillId="10" borderId="56" xfId="0" applyFont="1" applyFill="1" applyBorder="1" applyAlignment="1">
      <alignment horizontal="left" vertical="center" indent="1"/>
    </xf>
    <xf numFmtId="3" fontId="20" fillId="10" borderId="57" xfId="0" applyNumberFormat="1" applyFont="1" applyFill="1" applyBorder="1" applyAlignment="1">
      <alignment horizontal="center" vertical="center"/>
    </xf>
    <xf numFmtId="3" fontId="20" fillId="10" borderId="56" xfId="0" applyNumberFormat="1" applyFont="1" applyFill="1" applyBorder="1" applyAlignment="1">
      <alignment horizontal="center" vertical="center" shrinkToFit="1"/>
    </xf>
    <xf numFmtId="3" fontId="20" fillId="10" borderId="58" xfId="0" applyNumberFormat="1" applyFont="1" applyFill="1" applyBorder="1" applyAlignment="1">
      <alignment horizontal="center" vertical="center" shrinkToFit="1"/>
    </xf>
    <xf numFmtId="3" fontId="20" fillId="10" borderId="59" xfId="0" applyNumberFormat="1" applyFont="1" applyFill="1" applyBorder="1" applyAlignment="1">
      <alignment horizontal="center" vertical="center" shrinkToFit="1"/>
    </xf>
    <xf numFmtId="3" fontId="20" fillId="10" borderId="60" xfId="0" applyNumberFormat="1" applyFont="1" applyFill="1" applyBorder="1" applyAlignment="1">
      <alignment horizontal="center" vertical="center" shrinkToFit="1"/>
    </xf>
    <xf numFmtId="3" fontId="20" fillId="10" borderId="57" xfId="0" applyNumberFormat="1" applyFont="1" applyFill="1" applyBorder="1" applyAlignment="1">
      <alignment horizontal="center" vertical="center" shrinkToFit="1"/>
    </xf>
    <xf numFmtId="3" fontId="20" fillId="10" borderId="61" xfId="0" applyNumberFormat="1" applyFont="1" applyFill="1" applyBorder="1" applyAlignment="1">
      <alignment horizontal="center" vertical="center" shrinkToFit="1"/>
    </xf>
    <xf numFmtId="0" fontId="21" fillId="3" borderId="56" xfId="0" applyFont="1" applyFill="1" applyBorder="1" applyAlignment="1">
      <alignment horizontal="left" vertical="center" indent="1"/>
    </xf>
    <xf numFmtId="3" fontId="20" fillId="3" borderId="57" xfId="0" applyNumberFormat="1" applyFont="1" applyFill="1" applyBorder="1" applyAlignment="1">
      <alignment horizontal="center" vertical="center"/>
    </xf>
    <xf numFmtId="3" fontId="20" fillId="3" borderId="56" xfId="0" applyNumberFormat="1" applyFont="1" applyFill="1" applyBorder="1" applyAlignment="1">
      <alignment horizontal="center" vertical="center" shrinkToFit="1"/>
    </xf>
    <xf numFmtId="3" fontId="20" fillId="3" borderId="58" xfId="0" applyNumberFormat="1" applyFont="1" applyFill="1" applyBorder="1" applyAlignment="1">
      <alignment horizontal="center" vertical="center" shrinkToFit="1"/>
    </xf>
    <xf numFmtId="3" fontId="20" fillId="3" borderId="59" xfId="0" applyNumberFormat="1" applyFont="1" applyFill="1" applyBorder="1" applyAlignment="1">
      <alignment horizontal="center" vertical="center" shrinkToFit="1"/>
    </xf>
    <xf numFmtId="3" fontId="20" fillId="3" borderId="60" xfId="0" applyNumberFormat="1" applyFont="1" applyFill="1" applyBorder="1" applyAlignment="1">
      <alignment horizontal="center" vertical="center" shrinkToFit="1"/>
    </xf>
    <xf numFmtId="3" fontId="20" fillId="3" borderId="57" xfId="0" applyNumberFormat="1" applyFont="1" applyFill="1" applyBorder="1" applyAlignment="1">
      <alignment horizontal="center" vertical="center" shrinkToFit="1"/>
    </xf>
    <xf numFmtId="3" fontId="20" fillId="3" borderId="61" xfId="0" applyNumberFormat="1" applyFont="1" applyFill="1" applyBorder="1" applyAlignment="1">
      <alignment horizontal="center" vertical="center" shrinkToFit="1"/>
    </xf>
    <xf numFmtId="0" fontId="21" fillId="10" borderId="60" xfId="0" applyFont="1" applyFill="1" applyBorder="1" applyAlignment="1">
      <alignment horizontal="center" vertical="center" wrapText="1"/>
    </xf>
    <xf numFmtId="0" fontId="21" fillId="3" borderId="60" xfId="0" applyFont="1" applyFill="1" applyBorder="1" applyAlignment="1">
      <alignment horizontal="center" vertical="center" wrapText="1"/>
    </xf>
    <xf numFmtId="0" fontId="12" fillId="0" borderId="0" xfId="0" applyFont="1"/>
    <xf numFmtId="169" fontId="12" fillId="0" borderId="0" xfId="0" applyNumberFormat="1" applyFont="1"/>
    <xf numFmtId="169" fontId="18" fillId="0" borderId="18" xfId="0" applyNumberFormat="1" applyFont="1" applyFill="1" applyBorder="1" applyAlignment="1">
      <alignment horizontal="left" vertical="center"/>
    </xf>
    <xf numFmtId="169" fontId="20" fillId="0" borderId="6" xfId="0" applyNumberFormat="1" applyFont="1" applyFill="1" applyBorder="1" applyAlignment="1">
      <alignment horizontal="center" vertical="center" shrinkToFit="1"/>
    </xf>
    <xf numFmtId="169" fontId="20" fillId="0" borderId="3" xfId="0" applyNumberFormat="1" applyFont="1" applyFill="1" applyBorder="1" applyAlignment="1">
      <alignment horizontal="center" vertical="center" shrinkToFit="1"/>
    </xf>
    <xf numFmtId="169" fontId="20" fillId="6" borderId="55" xfId="0" applyNumberFormat="1" applyFont="1" applyFill="1" applyBorder="1" applyAlignment="1">
      <alignment horizontal="center" vertical="center" shrinkToFit="1"/>
    </xf>
    <xf numFmtId="169" fontId="20" fillId="6" borderId="62" xfId="0" applyNumberFormat="1" applyFont="1" applyFill="1" applyBorder="1" applyAlignment="1">
      <alignment horizontal="center" vertical="center" shrinkToFit="1"/>
    </xf>
    <xf numFmtId="3" fontId="18" fillId="6" borderId="23" xfId="0" applyNumberFormat="1" applyFont="1" applyFill="1" applyBorder="1" applyAlignment="1">
      <alignment horizontal="center" vertical="center"/>
    </xf>
    <xf numFmtId="169" fontId="18" fillId="0" borderId="24" xfId="0" applyNumberFormat="1" applyFont="1" applyFill="1" applyBorder="1" applyAlignment="1">
      <alignment horizontal="center" vertical="center" shrinkToFit="1"/>
    </xf>
    <xf numFmtId="169" fontId="18" fillId="0" borderId="25" xfId="0" applyNumberFormat="1" applyFont="1" applyFill="1" applyBorder="1" applyAlignment="1">
      <alignment horizontal="center" vertical="center" shrinkToFit="1"/>
    </xf>
    <xf numFmtId="169" fontId="18" fillId="6" borderId="63" xfId="0" applyNumberFormat="1" applyFont="1" applyFill="1" applyBorder="1" applyAlignment="1">
      <alignment horizontal="center" vertical="center" shrinkToFit="1"/>
    </xf>
    <xf numFmtId="169" fontId="18" fillId="0" borderId="26" xfId="0" applyNumberFormat="1" applyFont="1" applyFill="1" applyBorder="1" applyAlignment="1">
      <alignment horizontal="center" vertical="center" shrinkToFit="1"/>
    </xf>
    <xf numFmtId="169" fontId="18" fillId="6" borderId="64" xfId="0" applyNumberFormat="1" applyFont="1" applyFill="1" applyBorder="1" applyAlignment="1">
      <alignment horizontal="center" vertical="center" shrinkToFit="1"/>
    </xf>
    <xf numFmtId="169" fontId="18" fillId="11" borderId="3" xfId="0" applyNumberFormat="1" applyFont="1" applyFill="1" applyBorder="1" applyAlignment="1">
      <alignment horizontal="center" vertical="center" shrinkToFit="1"/>
    </xf>
    <xf numFmtId="169" fontId="18" fillId="11" borderId="3" xfId="0" applyNumberFormat="1" applyFont="1" applyFill="1" applyBorder="1" applyAlignment="1">
      <alignment horizontal="left" vertical="center"/>
    </xf>
    <xf numFmtId="0" fontId="1" fillId="0" borderId="0" xfId="0" applyFont="1"/>
    <xf numFmtId="169" fontId="19" fillId="8" borderId="3" xfId="0" applyNumberFormat="1" applyFont="1" applyFill="1" applyBorder="1" applyAlignment="1">
      <alignment horizontal="center" vertical="center" shrinkToFit="1"/>
    </xf>
    <xf numFmtId="0" fontId="2" fillId="0" borderId="0" xfId="0" applyFont="1"/>
    <xf numFmtId="4" fontId="2" fillId="0" borderId="0" xfId="0" applyNumberFormat="1" applyFont="1"/>
    <xf numFmtId="0" fontId="2" fillId="0" borderId="0" xfId="0" applyFont="1" applyAlignment="1">
      <alignment horizontal="center"/>
    </xf>
    <xf numFmtId="169" fontId="18" fillId="11" borderId="3" xfId="0" applyNumberFormat="1" applyFont="1" applyFill="1" applyBorder="1" applyAlignment="1">
      <alignment horizontal="right" vertical="center"/>
    </xf>
    <xf numFmtId="0" fontId="22" fillId="0" borderId="0" xfId="0" applyFont="1"/>
    <xf numFmtId="0" fontId="23" fillId="0" borderId="0" xfId="0" applyFont="1"/>
    <xf numFmtId="4" fontId="23" fillId="0" borderId="0" xfId="0" applyNumberFormat="1" applyFont="1"/>
    <xf numFmtId="0" fontId="24" fillId="0" borderId="0" xfId="0" applyFont="1"/>
    <xf numFmtId="4" fontId="24" fillId="0" borderId="0" xfId="0" applyNumberFormat="1" applyFont="1"/>
    <xf numFmtId="0" fontId="25" fillId="15" borderId="60" xfId="0" applyFont="1" applyFill="1" applyBorder="1" applyAlignment="1">
      <alignment horizontal="center" vertical="center" wrapText="1"/>
    </xf>
    <xf numFmtId="0" fontId="25" fillId="15" borderId="56" xfId="0" applyFont="1" applyFill="1" applyBorder="1" applyAlignment="1">
      <alignment horizontal="left" vertical="center" indent="1"/>
    </xf>
    <xf numFmtId="3" fontId="26" fillId="15" borderId="57" xfId="0" applyNumberFormat="1" applyFont="1" applyFill="1" applyBorder="1" applyAlignment="1">
      <alignment horizontal="center" vertical="center"/>
    </xf>
    <xf numFmtId="3" fontId="26" fillId="15" borderId="56" xfId="0" applyNumberFormat="1" applyFont="1" applyFill="1" applyBorder="1" applyAlignment="1">
      <alignment horizontal="center" vertical="center" shrinkToFit="1"/>
    </xf>
    <xf numFmtId="3" fontId="26" fillId="15" borderId="58" xfId="0" applyNumberFormat="1" applyFont="1" applyFill="1" applyBorder="1" applyAlignment="1">
      <alignment horizontal="center" vertical="center" shrinkToFit="1"/>
    </xf>
    <xf numFmtId="3" fontId="26" fillId="15" borderId="59" xfId="0" applyNumberFormat="1" applyFont="1" applyFill="1" applyBorder="1" applyAlignment="1">
      <alignment horizontal="center" vertical="center" shrinkToFit="1"/>
    </xf>
    <xf numFmtId="3" fontId="26" fillId="15" borderId="60" xfId="0" applyNumberFormat="1" applyFont="1" applyFill="1" applyBorder="1" applyAlignment="1">
      <alignment horizontal="center" vertical="center" shrinkToFit="1"/>
    </xf>
    <xf numFmtId="3" fontId="26" fillId="15" borderId="57" xfId="0" applyNumberFormat="1" applyFont="1" applyFill="1" applyBorder="1" applyAlignment="1">
      <alignment horizontal="center" vertical="center" shrinkToFit="1"/>
    </xf>
    <xf numFmtId="3" fontId="26" fillId="15" borderId="61" xfId="0" applyNumberFormat="1" applyFont="1" applyFill="1" applyBorder="1" applyAlignment="1">
      <alignment horizontal="center" vertical="center" shrinkToFit="1"/>
    </xf>
    <xf numFmtId="0" fontId="25" fillId="14" borderId="60" xfId="0" applyFont="1" applyFill="1" applyBorder="1" applyAlignment="1">
      <alignment horizontal="center" vertical="center" wrapText="1"/>
    </xf>
    <xf numFmtId="0" fontId="25" fillId="14" borderId="56" xfId="0" applyFont="1" applyFill="1" applyBorder="1" applyAlignment="1">
      <alignment horizontal="left" vertical="center" indent="1"/>
    </xf>
    <xf numFmtId="3" fontId="26" fillId="14" borderId="57" xfId="0" applyNumberFormat="1" applyFont="1" applyFill="1" applyBorder="1" applyAlignment="1">
      <alignment horizontal="center" vertical="center"/>
    </xf>
    <xf numFmtId="3" fontId="26" fillId="14" borderId="56" xfId="0" applyNumberFormat="1" applyFont="1" applyFill="1" applyBorder="1" applyAlignment="1">
      <alignment horizontal="center" vertical="center" shrinkToFit="1"/>
    </xf>
    <xf numFmtId="3" fontId="26" fillId="14" borderId="58" xfId="0" applyNumberFormat="1" applyFont="1" applyFill="1" applyBorder="1" applyAlignment="1">
      <alignment horizontal="center" vertical="center" shrinkToFit="1"/>
    </xf>
    <xf numFmtId="3" fontId="26" fillId="14" borderId="59" xfId="0" applyNumberFormat="1" applyFont="1" applyFill="1" applyBorder="1" applyAlignment="1">
      <alignment horizontal="center" vertical="center" shrinkToFit="1"/>
    </xf>
    <xf numFmtId="3" fontId="26" fillId="14" borderId="60" xfId="0" applyNumberFormat="1" applyFont="1" applyFill="1" applyBorder="1" applyAlignment="1">
      <alignment horizontal="center" vertical="center" shrinkToFit="1"/>
    </xf>
    <xf numFmtId="3" fontId="26" fillId="14" borderId="57" xfId="0" applyNumberFormat="1" applyFont="1" applyFill="1" applyBorder="1" applyAlignment="1">
      <alignment horizontal="center" vertical="center" shrinkToFit="1"/>
    </xf>
    <xf numFmtId="3" fontId="26" fillId="14" borderId="61" xfId="0" applyNumberFormat="1" applyFont="1" applyFill="1" applyBorder="1" applyAlignment="1">
      <alignment horizontal="center" vertical="center" shrinkToFit="1"/>
    </xf>
    <xf numFmtId="0" fontId="25" fillId="13" borderId="60" xfId="0" applyFont="1" applyFill="1" applyBorder="1" applyAlignment="1">
      <alignment horizontal="center" vertical="center" wrapText="1"/>
    </xf>
    <xf numFmtId="0" fontId="25" fillId="13" borderId="56" xfId="0" applyFont="1" applyFill="1" applyBorder="1" applyAlignment="1">
      <alignment horizontal="left" vertical="center" indent="1"/>
    </xf>
    <xf numFmtId="3" fontId="26" fillId="13" borderId="57" xfId="0" applyNumberFormat="1" applyFont="1" applyFill="1" applyBorder="1" applyAlignment="1">
      <alignment horizontal="center" vertical="center"/>
    </xf>
    <xf numFmtId="3" fontId="26" fillId="13" borderId="56" xfId="0" applyNumberFormat="1" applyFont="1" applyFill="1" applyBorder="1" applyAlignment="1">
      <alignment horizontal="center" vertical="center" shrinkToFit="1"/>
    </xf>
    <xf numFmtId="3" fontId="26" fillId="13" borderId="58" xfId="0" applyNumberFormat="1" applyFont="1" applyFill="1" applyBorder="1" applyAlignment="1">
      <alignment horizontal="center" vertical="center" shrinkToFit="1"/>
    </xf>
    <xf numFmtId="3" fontId="26" fillId="13" borderId="59" xfId="0" applyNumberFormat="1" applyFont="1" applyFill="1" applyBorder="1" applyAlignment="1">
      <alignment horizontal="center" vertical="center" shrinkToFit="1"/>
    </xf>
    <xf numFmtId="3" fontId="26" fillId="13" borderId="60" xfId="0" applyNumberFormat="1" applyFont="1" applyFill="1" applyBorder="1" applyAlignment="1">
      <alignment horizontal="center" vertical="center" shrinkToFit="1"/>
    </xf>
    <xf numFmtId="3" fontId="26" fillId="13" borderId="57" xfId="0" applyNumberFormat="1" applyFont="1" applyFill="1" applyBorder="1" applyAlignment="1">
      <alignment horizontal="center" vertical="center" shrinkToFit="1"/>
    </xf>
    <xf numFmtId="3" fontId="26" fillId="13" borderId="61" xfId="0" applyNumberFormat="1" applyFont="1" applyFill="1" applyBorder="1" applyAlignment="1">
      <alignment horizontal="center" vertical="center" shrinkToFit="1"/>
    </xf>
    <xf numFmtId="3" fontId="2" fillId="0" borderId="0" xfId="0" applyNumberFormat="1" applyFont="1"/>
    <xf numFmtId="9" fontId="0" fillId="0" borderId="0" xfId="1" applyFont="1"/>
    <xf numFmtId="9" fontId="2" fillId="0" borderId="0" xfId="1" applyFont="1"/>
    <xf numFmtId="3" fontId="28" fillId="0" borderId="0" xfId="0" applyNumberFormat="1" applyFont="1"/>
    <xf numFmtId="0" fontId="21" fillId="17" borderId="60" xfId="0" applyFont="1" applyFill="1" applyBorder="1" applyAlignment="1">
      <alignment horizontal="center" vertical="center" wrapText="1"/>
    </xf>
    <xf numFmtId="3" fontId="20" fillId="17" borderId="57" xfId="0" applyNumberFormat="1" applyFont="1" applyFill="1" applyBorder="1" applyAlignment="1">
      <alignment horizontal="center" vertical="center"/>
    </xf>
    <xf numFmtId="3" fontId="20" fillId="17" borderId="56" xfId="0" applyNumberFormat="1" applyFont="1" applyFill="1" applyBorder="1" applyAlignment="1">
      <alignment horizontal="center" vertical="center" shrinkToFit="1"/>
    </xf>
    <xf numFmtId="3" fontId="20" fillId="17" borderId="58" xfId="0" applyNumberFormat="1" applyFont="1" applyFill="1" applyBorder="1" applyAlignment="1">
      <alignment horizontal="center" vertical="center" shrinkToFit="1"/>
    </xf>
    <xf numFmtId="3" fontId="20" fillId="17" borderId="59" xfId="0" applyNumberFormat="1" applyFont="1" applyFill="1" applyBorder="1" applyAlignment="1">
      <alignment horizontal="center" vertical="center" shrinkToFit="1"/>
    </xf>
    <xf numFmtId="3" fontId="20" fillId="17" borderId="60" xfId="0" applyNumberFormat="1" applyFont="1" applyFill="1" applyBorder="1" applyAlignment="1">
      <alignment horizontal="center" vertical="center" shrinkToFit="1"/>
    </xf>
    <xf numFmtId="3" fontId="20" fillId="17" borderId="57" xfId="0" applyNumberFormat="1" applyFont="1" applyFill="1" applyBorder="1" applyAlignment="1">
      <alignment horizontal="center" vertical="center" shrinkToFit="1"/>
    </xf>
    <xf numFmtId="3" fontId="20" fillId="17" borderId="61" xfId="0" applyNumberFormat="1" applyFont="1" applyFill="1" applyBorder="1" applyAlignment="1">
      <alignment horizontal="center" vertical="center" shrinkToFit="1"/>
    </xf>
    <xf numFmtId="0" fontId="29" fillId="17" borderId="56" xfId="0" applyFont="1" applyFill="1" applyBorder="1" applyAlignment="1">
      <alignment horizontal="left" vertical="center" indent="1"/>
    </xf>
    <xf numFmtId="169" fontId="18" fillId="18" borderId="6" xfId="0" applyNumberFormat="1" applyFont="1" applyFill="1" applyBorder="1" applyAlignment="1">
      <alignment horizontal="center" vertical="center" shrinkToFit="1"/>
    </xf>
    <xf numFmtId="169" fontId="18" fillId="18" borderId="3" xfId="0" applyNumberFormat="1" applyFont="1" applyFill="1" applyBorder="1" applyAlignment="1">
      <alignment horizontal="center" vertical="center" shrinkToFit="1"/>
    </xf>
    <xf numFmtId="169" fontId="18" fillId="19" borderId="3" xfId="0" applyNumberFormat="1" applyFont="1" applyFill="1" applyBorder="1" applyAlignment="1">
      <alignment horizontal="center" vertical="center" shrinkToFit="1"/>
    </xf>
    <xf numFmtId="169" fontId="18" fillId="18" borderId="18" xfId="0" applyNumberFormat="1" applyFont="1" applyFill="1" applyBorder="1" applyAlignment="1">
      <alignment horizontal="center" vertical="center" shrinkToFit="1"/>
    </xf>
    <xf numFmtId="169" fontId="18" fillId="18" borderId="17" xfId="0" applyNumberFormat="1" applyFont="1" applyFill="1" applyBorder="1" applyAlignment="1">
      <alignment horizontal="center" vertical="center" shrinkToFit="1"/>
    </xf>
    <xf numFmtId="169" fontId="19" fillId="18" borderId="18" xfId="0" applyNumberFormat="1" applyFont="1" applyFill="1" applyBorder="1" applyAlignment="1">
      <alignment horizontal="center" vertical="center" shrinkToFit="1"/>
    </xf>
    <xf numFmtId="169" fontId="19" fillId="18" borderId="17" xfId="0" applyNumberFormat="1" applyFont="1" applyFill="1" applyBorder="1" applyAlignment="1">
      <alignment horizontal="center" vertical="center" shrinkToFit="1"/>
    </xf>
    <xf numFmtId="169" fontId="26" fillId="14" borderId="58" xfId="0" applyNumberFormat="1" applyFont="1" applyFill="1" applyBorder="1" applyAlignment="1">
      <alignment horizontal="center" vertical="center" shrinkToFit="1"/>
    </xf>
    <xf numFmtId="169" fontId="26" fillId="15" borderId="58" xfId="0" applyNumberFormat="1" applyFont="1" applyFill="1" applyBorder="1" applyAlignment="1">
      <alignment horizontal="center" vertical="center" shrinkToFit="1"/>
    </xf>
    <xf numFmtId="169" fontId="26" fillId="13" borderId="58" xfId="0" applyNumberFormat="1" applyFont="1" applyFill="1" applyBorder="1" applyAlignment="1">
      <alignment horizontal="center" vertical="center" shrinkToFit="1"/>
    </xf>
    <xf numFmtId="169" fontId="20" fillId="10" borderId="58" xfId="0" applyNumberFormat="1" applyFont="1" applyFill="1" applyBorder="1" applyAlignment="1">
      <alignment horizontal="center" vertical="center" shrinkToFit="1"/>
    </xf>
    <xf numFmtId="169" fontId="20" fillId="3" borderId="58" xfId="0" applyNumberFormat="1" applyFont="1" applyFill="1" applyBorder="1" applyAlignment="1">
      <alignment horizontal="center" vertical="center" shrinkToFit="1"/>
    </xf>
    <xf numFmtId="169" fontId="20" fillId="17" borderId="58" xfId="0" applyNumberFormat="1" applyFont="1" applyFill="1" applyBorder="1" applyAlignment="1">
      <alignment horizontal="center" vertical="center" shrinkToFit="1"/>
    </xf>
    <xf numFmtId="170" fontId="0" fillId="0" borderId="0" xfId="1" applyNumberFormat="1" applyFont="1"/>
    <xf numFmtId="169" fontId="18" fillId="18" borderId="39" xfId="0" applyNumberFormat="1" applyFont="1" applyFill="1" applyBorder="1" applyAlignment="1">
      <alignment horizontal="center" vertical="center" shrinkToFit="1"/>
    </xf>
    <xf numFmtId="169" fontId="18" fillId="18" borderId="40" xfId="0" applyNumberFormat="1" applyFont="1" applyFill="1" applyBorder="1" applyAlignment="1">
      <alignment horizontal="center" vertical="center" shrinkToFit="1"/>
    </xf>
    <xf numFmtId="169" fontId="19" fillId="18" borderId="40" xfId="0" applyNumberFormat="1" applyFont="1" applyFill="1" applyBorder="1" applyAlignment="1">
      <alignment horizontal="center" vertical="center" shrinkToFit="1"/>
    </xf>
    <xf numFmtId="169" fontId="19" fillId="18" borderId="39" xfId="0" applyNumberFormat="1" applyFont="1" applyFill="1" applyBorder="1" applyAlignment="1">
      <alignment horizontal="center" vertical="center" shrinkToFit="1"/>
    </xf>
    <xf numFmtId="169" fontId="19" fillId="20" borderId="40" xfId="0" applyNumberFormat="1" applyFont="1" applyFill="1" applyBorder="1" applyAlignment="1">
      <alignment horizontal="center" vertical="center" shrinkToFit="1"/>
    </xf>
    <xf numFmtId="169" fontId="19" fillId="20" borderId="40" xfId="0" applyNumberFormat="1" applyFont="1" applyFill="1" applyBorder="1" applyAlignment="1">
      <alignment horizontal="left" vertical="center"/>
    </xf>
    <xf numFmtId="169" fontId="19" fillId="20" borderId="18" xfId="0" applyNumberFormat="1" applyFont="1" applyFill="1" applyBorder="1" applyAlignment="1">
      <alignment horizontal="center" vertical="center" shrinkToFit="1"/>
    </xf>
    <xf numFmtId="169" fontId="19" fillId="20" borderId="19" xfId="0" applyNumberFormat="1" applyFont="1" applyFill="1" applyBorder="1" applyAlignment="1">
      <alignment horizontal="center" vertical="center" shrinkToFit="1"/>
    </xf>
    <xf numFmtId="169" fontId="19" fillId="20" borderId="20" xfId="0" applyNumberFormat="1" applyFont="1" applyFill="1" applyBorder="1" applyAlignment="1">
      <alignment horizontal="center" vertical="center" shrinkToFit="1"/>
    </xf>
    <xf numFmtId="169" fontId="19" fillId="20" borderId="15" xfId="0" applyNumberFormat="1" applyFont="1" applyFill="1" applyBorder="1" applyAlignment="1">
      <alignment horizontal="center" vertical="center" shrinkToFit="1"/>
    </xf>
    <xf numFmtId="169" fontId="19" fillId="20" borderId="17" xfId="0" applyNumberFormat="1" applyFont="1" applyFill="1" applyBorder="1" applyAlignment="1">
      <alignment horizontal="center" vertical="center" shrinkToFit="1"/>
    </xf>
    <xf numFmtId="169" fontId="18" fillId="21" borderId="44" xfId="0" applyNumberFormat="1" applyFont="1" applyFill="1" applyBorder="1" applyAlignment="1">
      <alignment horizontal="center" vertical="center" shrinkToFit="1"/>
    </xf>
    <xf numFmtId="169" fontId="19" fillId="18" borderId="6" xfId="0" applyNumberFormat="1" applyFont="1" applyFill="1" applyBorder="1" applyAlignment="1">
      <alignment horizontal="center" vertical="center" shrinkToFit="1"/>
    </xf>
    <xf numFmtId="169" fontId="19" fillId="18" borderId="3" xfId="0" applyNumberFormat="1" applyFont="1" applyFill="1" applyBorder="1" applyAlignment="1">
      <alignment horizontal="center" vertical="center" shrinkToFit="1"/>
    </xf>
    <xf numFmtId="169" fontId="18" fillId="19" borderId="40" xfId="0" applyNumberFormat="1" applyFont="1" applyFill="1" applyBorder="1" applyAlignment="1">
      <alignment horizontal="center" vertical="center" shrinkToFit="1"/>
    </xf>
    <xf numFmtId="169" fontId="18" fillId="19" borderId="39" xfId="0" applyNumberFormat="1" applyFont="1" applyFill="1" applyBorder="1" applyAlignment="1">
      <alignment horizontal="center" vertical="center" shrinkToFit="1"/>
    </xf>
    <xf numFmtId="169" fontId="18" fillId="22" borderId="40" xfId="0" applyNumberFormat="1" applyFont="1" applyFill="1" applyBorder="1" applyAlignment="1">
      <alignment horizontal="center" vertical="center" shrinkToFit="1"/>
    </xf>
    <xf numFmtId="169" fontId="18" fillId="22" borderId="39" xfId="0" applyNumberFormat="1" applyFont="1" applyFill="1" applyBorder="1" applyAlignment="1">
      <alignment horizontal="center" vertical="center" shrinkToFit="1"/>
    </xf>
    <xf numFmtId="169" fontId="18" fillId="0" borderId="18" xfId="0" applyNumberFormat="1" applyFont="1" applyFill="1" applyBorder="1" applyAlignment="1">
      <alignment horizontal="center" vertical="center"/>
    </xf>
    <xf numFmtId="169" fontId="18" fillId="0" borderId="40" xfId="0" applyNumberFormat="1" applyFont="1" applyFill="1" applyBorder="1" applyAlignment="1">
      <alignment horizontal="center" vertical="center"/>
    </xf>
    <xf numFmtId="169" fontId="18" fillId="0" borderId="40" xfId="0" applyNumberFormat="1" applyFont="1" applyFill="1" applyBorder="1" applyAlignment="1">
      <alignment horizontal="left" vertical="center"/>
    </xf>
    <xf numFmtId="169" fontId="19" fillId="0" borderId="40" xfId="0" applyNumberFormat="1" applyFont="1" applyFill="1" applyBorder="1" applyAlignment="1">
      <alignment horizontal="center" vertical="center" shrinkToFit="1"/>
    </xf>
    <xf numFmtId="169" fontId="19" fillId="0" borderId="39" xfId="0" applyNumberFormat="1" applyFont="1" applyFill="1" applyBorder="1" applyAlignment="1">
      <alignment horizontal="center" vertical="center" shrinkToFit="1"/>
    </xf>
    <xf numFmtId="169" fontId="19" fillId="0" borderId="43" xfId="0" applyNumberFormat="1" applyFont="1" applyFill="1" applyBorder="1" applyAlignment="1">
      <alignment horizontal="center" vertical="center" shrinkToFit="1"/>
    </xf>
    <xf numFmtId="169" fontId="19" fillId="0" borderId="44" xfId="0" applyNumberFormat="1" applyFont="1" applyFill="1" applyBorder="1" applyAlignment="1">
      <alignment horizontal="center" vertical="center" shrinkToFit="1"/>
    </xf>
    <xf numFmtId="169" fontId="19" fillId="0" borderId="7" xfId="0" applyNumberFormat="1" applyFont="1" applyFill="1" applyBorder="1" applyAlignment="1">
      <alignment horizontal="center" vertical="center" shrinkToFit="1"/>
    </xf>
    <xf numFmtId="169" fontId="19" fillId="0" borderId="5" xfId="0" applyNumberFormat="1" applyFont="1" applyFill="1" applyBorder="1" applyAlignment="1">
      <alignment horizontal="center" vertical="center" shrinkToFit="1"/>
    </xf>
    <xf numFmtId="169" fontId="19" fillId="0" borderId="17" xfId="0" applyNumberFormat="1" applyFont="1" applyFill="1" applyBorder="1" applyAlignment="1">
      <alignment horizontal="center" vertical="center" shrinkToFit="1"/>
    </xf>
    <xf numFmtId="169" fontId="19" fillId="0" borderId="18" xfId="0" applyNumberFormat="1" applyFont="1" applyFill="1" applyBorder="1" applyAlignment="1">
      <alignment horizontal="center" vertical="center" shrinkToFit="1"/>
    </xf>
    <xf numFmtId="169" fontId="19" fillId="0" borderId="11" xfId="0" applyNumberFormat="1" applyFont="1" applyFill="1" applyBorder="1" applyAlignment="1">
      <alignment horizontal="center" vertical="center" shrinkToFit="1"/>
    </xf>
    <xf numFmtId="169" fontId="19" fillId="0" borderId="10" xfId="0" applyNumberFormat="1" applyFont="1" applyFill="1" applyBorder="1" applyAlignment="1">
      <alignment horizontal="center" vertical="center" shrinkToFit="1"/>
    </xf>
    <xf numFmtId="169" fontId="18" fillId="0" borderId="40" xfId="0" applyNumberFormat="1" applyFont="1" applyFill="1" applyBorder="1" applyAlignment="1">
      <alignment horizontal="right" vertical="center"/>
    </xf>
    <xf numFmtId="4" fontId="1" fillId="0" borderId="0" xfId="0" applyNumberFormat="1" applyFont="1"/>
    <xf numFmtId="4" fontId="1" fillId="0" borderId="0" xfId="0" applyNumberFormat="1" applyFont="1" applyAlignment="1">
      <alignment horizontal="center"/>
    </xf>
    <xf numFmtId="169" fontId="19" fillId="0" borderId="4" xfId="0" applyNumberFormat="1" applyFont="1" applyFill="1" applyBorder="1" applyAlignment="1">
      <alignment horizontal="center" vertical="center" shrinkToFit="1"/>
    </xf>
    <xf numFmtId="169" fontId="18" fillId="0" borderId="74" xfId="0" applyNumberFormat="1" applyFont="1" applyFill="1" applyBorder="1" applyAlignment="1">
      <alignment horizontal="center" vertical="center" shrinkToFit="1"/>
    </xf>
    <xf numFmtId="169" fontId="18" fillId="0" borderId="75" xfId="0" applyNumberFormat="1" applyFont="1" applyFill="1" applyBorder="1" applyAlignment="1">
      <alignment horizontal="center" vertical="center" shrinkToFit="1"/>
    </xf>
    <xf numFmtId="169" fontId="19" fillId="16" borderId="18" xfId="0" applyNumberFormat="1" applyFont="1" applyFill="1" applyBorder="1" applyAlignment="1">
      <alignment horizontal="center" vertical="center" shrinkToFit="1"/>
    </xf>
    <xf numFmtId="169" fontId="19" fillId="16" borderId="18" xfId="0" applyNumberFormat="1" applyFont="1" applyFill="1" applyBorder="1" applyAlignment="1">
      <alignment horizontal="left" vertical="center"/>
    </xf>
    <xf numFmtId="169" fontId="19" fillId="16" borderId="17" xfId="0" applyNumberFormat="1" applyFont="1" applyFill="1" applyBorder="1" applyAlignment="1">
      <alignment horizontal="center" vertical="center" shrinkToFit="1"/>
    </xf>
    <xf numFmtId="169" fontId="18" fillId="0" borderId="18" xfId="0" applyNumberFormat="1" applyFont="1" applyFill="1" applyBorder="1" applyAlignment="1">
      <alignment horizontal="right" vertical="center"/>
    </xf>
    <xf numFmtId="0" fontId="1" fillId="0" borderId="0" xfId="0" applyFont="1" applyAlignment="1">
      <alignment horizontal="left"/>
    </xf>
    <xf numFmtId="0" fontId="0" fillId="0" borderId="0" xfId="0" applyAlignment="1">
      <alignment horizontal="left"/>
    </xf>
    <xf numFmtId="169" fontId="18" fillId="19" borderId="40" xfId="0" quotePrefix="1" applyNumberFormat="1" applyFont="1" applyFill="1" applyBorder="1" applyAlignment="1">
      <alignment horizontal="left" vertical="center"/>
    </xf>
    <xf numFmtId="0" fontId="30" fillId="0" borderId="0" xfId="2" applyFont="1" applyFill="1" applyBorder="1" applyAlignment="1"/>
    <xf numFmtId="0" fontId="30" fillId="0" borderId="0" xfId="2" applyFont="1" applyFill="1" applyBorder="1" applyAlignment="1">
      <alignment horizontal="center"/>
    </xf>
    <xf numFmtId="3" fontId="30" fillId="0" borderId="0" xfId="2" applyNumberFormat="1" applyFont="1" applyFill="1" applyBorder="1" applyAlignment="1">
      <alignment horizontal="right" indent="1"/>
    </xf>
    <xf numFmtId="3" fontId="31" fillId="0" borderId="0" xfId="2" applyNumberFormat="1" applyFont="1" applyFill="1" applyBorder="1" applyAlignment="1">
      <alignment horizontal="right" indent="1"/>
    </xf>
    <xf numFmtId="0" fontId="31" fillId="0" borderId="0" xfId="2" applyFont="1" applyFill="1" applyBorder="1" applyAlignment="1">
      <alignment horizontal="right"/>
    </xf>
    <xf numFmtId="3" fontId="30" fillId="0" borderId="81" xfId="2" applyNumberFormat="1" applyFont="1" applyFill="1" applyBorder="1" applyAlignment="1">
      <alignment horizontal="right" indent="1"/>
    </xf>
    <xf numFmtId="0" fontId="30" fillId="0" borderId="81" xfId="2" applyFont="1" applyFill="1" applyBorder="1" applyAlignment="1">
      <alignment horizontal="right"/>
    </xf>
    <xf numFmtId="0" fontId="30" fillId="0" borderId="0" xfId="2" applyFont="1" applyFill="1" applyBorder="1" applyAlignment="1">
      <alignment horizontal="right"/>
    </xf>
    <xf numFmtId="0" fontId="31" fillId="0" borderId="0" xfId="2" applyFont="1" applyFill="1" applyBorder="1" applyAlignment="1">
      <alignment horizontal="center"/>
    </xf>
    <xf numFmtId="0" fontId="30" fillId="24" borderId="79" xfId="2" applyFont="1" applyFill="1" applyBorder="1" applyAlignment="1">
      <alignment vertical="center" wrapText="1"/>
    </xf>
    <xf numFmtId="0" fontId="30" fillId="24" borderId="79" xfId="2" applyFont="1" applyFill="1" applyBorder="1" applyAlignment="1">
      <alignment horizontal="center" vertical="center" wrapText="1"/>
    </xf>
    <xf numFmtId="0" fontId="31" fillId="24" borderId="79" xfId="2" applyFont="1" applyFill="1" applyBorder="1" applyAlignment="1">
      <alignment horizontal="center" vertical="center" wrapText="1"/>
    </xf>
    <xf numFmtId="3" fontId="31" fillId="24" borderId="79" xfId="2" applyNumberFormat="1" applyFont="1" applyFill="1" applyBorder="1" applyAlignment="1">
      <alignment horizontal="right" vertical="center" wrapText="1" indent="1"/>
    </xf>
    <xf numFmtId="0" fontId="31" fillId="24" borderId="79" xfId="2" applyFont="1" applyFill="1" applyBorder="1" applyAlignment="1">
      <alignment horizontal="right" vertical="center"/>
    </xf>
    <xf numFmtId="0" fontId="30" fillId="23" borderId="79" xfId="2" applyFont="1" applyFill="1" applyBorder="1" applyAlignment="1">
      <alignment vertical="center" wrapText="1"/>
    </xf>
    <xf numFmtId="0" fontId="30" fillId="23" borderId="79" xfId="2" applyFont="1" applyFill="1" applyBorder="1" applyAlignment="1">
      <alignment horizontal="center" vertical="center" wrapText="1"/>
    </xf>
    <xf numFmtId="0" fontId="31" fillId="23" borderId="79" xfId="2" applyFont="1" applyFill="1" applyBorder="1" applyAlignment="1">
      <alignment horizontal="center" vertical="center" wrapText="1"/>
    </xf>
    <xf numFmtId="3" fontId="31" fillId="23" borderId="79" xfId="2" applyNumberFormat="1" applyFont="1" applyFill="1" applyBorder="1" applyAlignment="1">
      <alignment horizontal="right" vertical="center" wrapText="1" indent="1"/>
    </xf>
    <xf numFmtId="0" fontId="31" fillId="23" borderId="79" xfId="2" applyFont="1" applyFill="1" applyBorder="1" applyAlignment="1">
      <alignment horizontal="right" vertical="center"/>
    </xf>
    <xf numFmtId="0" fontId="30" fillId="0" borderId="79" xfId="2" applyFont="1" applyFill="1" applyBorder="1" applyAlignment="1">
      <alignment vertical="center" wrapText="1"/>
    </xf>
    <xf numFmtId="0" fontId="30" fillId="0" borderId="79" xfId="2" applyFont="1" applyFill="1" applyBorder="1" applyAlignment="1">
      <alignment horizontal="center" vertical="center" wrapText="1"/>
    </xf>
    <xf numFmtId="0" fontId="31" fillId="0" borderId="79" xfId="2" applyFont="1" applyFill="1" applyBorder="1" applyAlignment="1">
      <alignment horizontal="center" vertical="center" wrapText="1"/>
    </xf>
    <xf numFmtId="3" fontId="31" fillId="0" borderId="79" xfId="2" applyNumberFormat="1" applyFont="1" applyFill="1" applyBorder="1" applyAlignment="1">
      <alignment horizontal="right" vertical="center" wrapText="1" indent="1"/>
    </xf>
    <xf numFmtId="0" fontId="31" fillId="0" borderId="79" xfId="2" applyFont="1" applyFill="1" applyBorder="1" applyAlignment="1">
      <alignment horizontal="right" vertical="center"/>
    </xf>
    <xf numFmtId="0" fontId="30" fillId="0" borderId="78" xfId="2" applyFont="1" applyFill="1" applyBorder="1" applyAlignment="1">
      <alignment vertical="center" wrapText="1"/>
    </xf>
    <xf numFmtId="0" fontId="30" fillId="0" borderId="78" xfId="2" applyFont="1" applyFill="1" applyBorder="1" applyAlignment="1">
      <alignment horizontal="center" vertical="center" wrapText="1"/>
    </xf>
    <xf numFmtId="3" fontId="30" fillId="0" borderId="78" xfId="2" applyNumberFormat="1" applyFont="1" applyFill="1" applyBorder="1" applyAlignment="1">
      <alignment horizontal="right" vertical="center" wrapText="1" indent="1"/>
    </xf>
    <xf numFmtId="0" fontId="30" fillId="0" borderId="77" xfId="2" applyFont="1" applyFill="1" applyBorder="1" applyAlignment="1">
      <alignment vertical="center" wrapText="1"/>
    </xf>
    <xf numFmtId="0" fontId="30" fillId="0" borderId="77" xfId="2" applyFont="1" applyFill="1" applyBorder="1" applyAlignment="1">
      <alignment horizontal="center" vertical="center" wrapText="1"/>
    </xf>
    <xf numFmtId="3" fontId="30" fillId="0" borderId="77" xfId="2" applyNumberFormat="1" applyFont="1" applyFill="1" applyBorder="1" applyAlignment="1">
      <alignment horizontal="right" vertical="center" wrapText="1" indent="1"/>
    </xf>
    <xf numFmtId="0" fontId="32" fillId="0" borderId="77" xfId="2" applyFont="1" applyFill="1" applyBorder="1" applyAlignment="1">
      <alignment vertical="center" wrapText="1"/>
    </xf>
    <xf numFmtId="0" fontId="30" fillId="0" borderId="76" xfId="2" applyFont="1" applyFill="1" applyBorder="1" applyAlignment="1">
      <alignment vertical="center" wrapText="1"/>
    </xf>
    <xf numFmtId="0" fontId="30" fillId="0" borderId="76" xfId="2" applyFont="1" applyFill="1" applyBorder="1" applyAlignment="1">
      <alignment horizontal="center" vertical="center" wrapText="1"/>
    </xf>
    <xf numFmtId="3" fontId="30" fillId="0" borderId="76" xfId="2" applyNumberFormat="1" applyFont="1" applyFill="1" applyBorder="1" applyAlignment="1">
      <alignment horizontal="right" vertical="center" wrapText="1" indent="1"/>
    </xf>
    <xf numFmtId="0" fontId="30" fillId="0" borderId="80" xfId="2" applyFont="1" applyFill="1" applyBorder="1" applyAlignment="1">
      <alignment vertical="center" wrapText="1"/>
    </xf>
    <xf numFmtId="0" fontId="30" fillId="0" borderId="80" xfId="2" applyFont="1" applyFill="1" applyBorder="1" applyAlignment="1">
      <alignment horizontal="center" vertical="center" wrapText="1"/>
    </xf>
    <xf numFmtId="3" fontId="30" fillId="0" borderId="80" xfId="2" applyNumberFormat="1" applyFont="1" applyFill="1" applyBorder="1" applyAlignment="1">
      <alignment horizontal="right" vertical="center" wrapText="1" indent="1"/>
    </xf>
    <xf numFmtId="0" fontId="31" fillId="3" borderId="1" xfId="2" applyFont="1" applyFill="1" applyBorder="1" applyAlignment="1">
      <alignment horizontal="center" vertical="center" wrapText="1"/>
    </xf>
    <xf numFmtId="3" fontId="31" fillId="3" borderId="1" xfId="2" applyNumberFormat="1" applyFont="1" applyFill="1" applyBorder="1" applyAlignment="1">
      <alignment horizontal="right" vertical="center" wrapText="1" indent="1"/>
    </xf>
    <xf numFmtId="3" fontId="30" fillId="0" borderId="0" xfId="2" applyNumberFormat="1" applyFont="1" applyFill="1" applyBorder="1" applyAlignment="1"/>
    <xf numFmtId="3" fontId="31" fillId="0" borderId="0" xfId="2" applyNumberFormat="1" applyFont="1" applyFill="1" applyBorder="1" applyAlignment="1">
      <alignment horizontal="right"/>
    </xf>
    <xf numFmtId="9" fontId="31" fillId="3" borderId="1" xfId="1" applyFont="1" applyFill="1" applyBorder="1" applyAlignment="1">
      <alignment horizontal="center" vertical="center" wrapText="1"/>
    </xf>
    <xf numFmtId="9" fontId="30" fillId="0" borderId="76" xfId="1" applyFont="1" applyFill="1" applyBorder="1" applyAlignment="1">
      <alignment horizontal="center" vertical="center" wrapText="1"/>
    </xf>
    <xf numFmtId="9" fontId="30" fillId="0" borderId="77" xfId="1" applyFont="1" applyFill="1" applyBorder="1" applyAlignment="1">
      <alignment horizontal="center" vertical="center" wrapText="1"/>
    </xf>
    <xf numFmtId="9" fontId="30" fillId="0" borderId="80" xfId="1" applyFont="1" applyFill="1" applyBorder="1" applyAlignment="1">
      <alignment horizontal="center" vertical="center" wrapText="1"/>
    </xf>
    <xf numFmtId="9" fontId="31" fillId="0" borderId="79" xfId="1" applyFont="1" applyFill="1" applyBorder="1" applyAlignment="1">
      <alignment horizontal="center" vertical="center" wrapText="1"/>
    </xf>
    <xf numFmtId="9" fontId="31" fillId="23" borderId="79" xfId="1" applyFont="1" applyFill="1" applyBorder="1" applyAlignment="1">
      <alignment horizontal="center" vertical="center" wrapText="1"/>
    </xf>
    <xf numFmtId="9" fontId="30" fillId="0" borderId="78" xfId="1" applyFont="1" applyFill="1" applyBorder="1" applyAlignment="1">
      <alignment horizontal="center" vertical="center" wrapText="1"/>
    </xf>
    <xf numFmtId="9" fontId="31" fillId="24" borderId="79" xfId="1" applyFont="1" applyFill="1" applyBorder="1" applyAlignment="1">
      <alignment horizontal="center" vertical="center" wrapText="1"/>
    </xf>
    <xf numFmtId="9" fontId="30" fillId="0" borderId="0" xfId="1" applyFont="1" applyFill="1" applyBorder="1" applyAlignment="1">
      <alignment horizontal="center"/>
    </xf>
    <xf numFmtId="9" fontId="31" fillId="0" borderId="0" xfId="1" applyFont="1" applyFill="1" applyBorder="1" applyAlignment="1">
      <alignment horizontal="center"/>
    </xf>
    <xf numFmtId="165" fontId="0" fillId="0" borderId="0" xfId="0" applyNumberFormat="1"/>
    <xf numFmtId="0" fontId="1" fillId="0" borderId="0" xfId="0" applyFont="1" applyAlignment="1">
      <alignment horizontal="center"/>
    </xf>
    <xf numFmtId="3" fontId="30" fillId="0" borderId="77" xfId="1" applyNumberFormat="1" applyFont="1" applyFill="1" applyBorder="1" applyAlignment="1">
      <alignment horizontal="center" vertical="center" wrapText="1"/>
    </xf>
    <xf numFmtId="3" fontId="31" fillId="3" borderId="1" xfId="1" applyNumberFormat="1" applyFont="1" applyFill="1" applyBorder="1" applyAlignment="1">
      <alignment horizontal="center" vertical="center" wrapText="1"/>
    </xf>
    <xf numFmtId="3" fontId="30" fillId="0" borderId="76" xfId="1" applyNumberFormat="1" applyFont="1" applyFill="1" applyBorder="1" applyAlignment="1">
      <alignment horizontal="center" vertical="center" wrapText="1"/>
    </xf>
    <xf numFmtId="3" fontId="30" fillId="0" borderId="80" xfId="1" applyNumberFormat="1" applyFont="1" applyFill="1" applyBorder="1" applyAlignment="1">
      <alignment horizontal="center" vertical="center" wrapText="1"/>
    </xf>
    <xf numFmtId="3" fontId="31" fillId="0" borderId="79" xfId="1" applyNumberFormat="1" applyFont="1" applyFill="1" applyBorder="1" applyAlignment="1">
      <alignment horizontal="center" vertical="center" wrapText="1"/>
    </xf>
    <xf numFmtId="3" fontId="31" fillId="23" borderId="79" xfId="1" applyNumberFormat="1" applyFont="1" applyFill="1" applyBorder="1" applyAlignment="1">
      <alignment horizontal="center" vertical="center" wrapText="1"/>
    </xf>
    <xf numFmtId="3" fontId="30" fillId="0" borderId="78" xfId="1" applyNumberFormat="1" applyFont="1" applyFill="1" applyBorder="1" applyAlignment="1">
      <alignment horizontal="center" vertical="center" wrapText="1"/>
    </xf>
    <xf numFmtId="3" fontId="31" fillId="24" borderId="79" xfId="1" applyNumberFormat="1" applyFont="1" applyFill="1" applyBorder="1" applyAlignment="1">
      <alignment horizontal="center" vertical="center" wrapText="1"/>
    </xf>
    <xf numFmtId="3" fontId="30" fillId="0" borderId="0" xfId="1" applyNumberFormat="1" applyFont="1" applyFill="1" applyBorder="1" applyAlignment="1">
      <alignment horizontal="center"/>
    </xf>
    <xf numFmtId="3" fontId="31" fillId="0" borderId="0" xfId="1" applyNumberFormat="1" applyFont="1" applyFill="1" applyBorder="1" applyAlignment="1">
      <alignment horizontal="center"/>
    </xf>
    <xf numFmtId="3" fontId="31" fillId="0" borderId="80" xfId="2" applyNumberFormat="1" applyFont="1" applyFill="1" applyBorder="1" applyAlignment="1">
      <alignment horizontal="right" vertical="center" wrapText="1" indent="1"/>
    </xf>
    <xf numFmtId="3" fontId="30" fillId="0" borderId="82" xfId="2" applyNumberFormat="1" applyFont="1" applyFill="1" applyBorder="1" applyAlignment="1">
      <alignment horizontal="right" vertical="center" wrapText="1" indent="1"/>
    </xf>
    <xf numFmtId="3" fontId="30" fillId="0" borderId="77" xfId="1" applyNumberFormat="1" applyFont="1" applyFill="1" applyBorder="1" applyAlignment="1">
      <alignment horizontal="right" vertical="center" wrapText="1" indent="1"/>
    </xf>
    <xf numFmtId="3" fontId="30" fillId="0" borderId="80" xfId="1" applyNumberFormat="1" applyFont="1" applyFill="1" applyBorder="1" applyAlignment="1">
      <alignment horizontal="right" vertical="center" wrapText="1" indent="1"/>
    </xf>
    <xf numFmtId="3" fontId="30" fillId="0" borderId="76" xfId="1" applyNumberFormat="1" applyFont="1" applyFill="1" applyBorder="1" applyAlignment="1">
      <alignment horizontal="right" vertical="center" wrapText="1" indent="1"/>
    </xf>
    <xf numFmtId="3" fontId="30" fillId="0" borderId="0" xfId="1" applyNumberFormat="1" applyFont="1" applyFill="1" applyBorder="1" applyAlignment="1">
      <alignment horizontal="right" indent="1"/>
    </xf>
    <xf numFmtId="9" fontId="30" fillId="0" borderId="80" xfId="1" applyFont="1" applyFill="1" applyBorder="1" applyAlignment="1">
      <alignment horizontal="left" vertical="center" wrapText="1" indent="1"/>
    </xf>
    <xf numFmtId="0" fontId="30" fillId="0" borderId="0" xfId="2" applyFont="1" applyFill="1" applyBorder="1" applyAlignment="1">
      <alignment horizontal="left" indent="1"/>
    </xf>
    <xf numFmtId="3" fontId="30" fillId="0" borderId="82" xfId="1" applyNumberFormat="1" applyFont="1" applyFill="1" applyBorder="1" applyAlignment="1">
      <alignment horizontal="right" vertical="center" wrapText="1" indent="1"/>
    </xf>
    <xf numFmtId="0" fontId="30" fillId="0" borderId="0" xfId="2" applyFont="1" applyFill="1" applyBorder="1" applyAlignment="1">
      <alignment horizontal="left" vertical="top" wrapText="1"/>
    </xf>
    <xf numFmtId="9" fontId="30" fillId="0" borderId="29" xfId="1" applyFont="1" applyFill="1" applyBorder="1" applyAlignment="1">
      <alignment horizontal="left" vertical="center" wrapText="1" indent="1"/>
    </xf>
    <xf numFmtId="3" fontId="30" fillId="0" borderId="29" xfId="2" applyNumberFormat="1" applyFont="1" applyFill="1" applyBorder="1" applyAlignment="1">
      <alignment horizontal="right" vertical="center" wrapText="1" indent="1"/>
    </xf>
    <xf numFmtId="3" fontId="30" fillId="0" borderId="29" xfId="1" applyNumberFormat="1" applyFont="1" applyFill="1" applyBorder="1" applyAlignment="1">
      <alignment horizontal="right" vertical="center" wrapText="1" indent="1"/>
    </xf>
    <xf numFmtId="0" fontId="31" fillId="22" borderId="1" xfId="2" applyFont="1" applyFill="1" applyBorder="1" applyAlignment="1">
      <alignment horizontal="center" vertical="center" wrapText="1"/>
    </xf>
    <xf numFmtId="9" fontId="31" fillId="22" borderId="1" xfId="1" applyFont="1" applyFill="1" applyBorder="1" applyAlignment="1">
      <alignment horizontal="center" vertical="center" wrapText="1"/>
    </xf>
    <xf numFmtId="3" fontId="31" fillId="22" borderId="1" xfId="2" applyNumberFormat="1" applyFont="1" applyFill="1" applyBorder="1" applyAlignment="1">
      <alignment horizontal="center" vertical="center" wrapText="1"/>
    </xf>
    <xf numFmtId="3" fontId="31" fillId="22" borderId="1" xfId="1" applyNumberFormat="1" applyFont="1" applyFill="1" applyBorder="1" applyAlignment="1">
      <alignment horizontal="center" vertical="center" wrapText="1"/>
    </xf>
    <xf numFmtId="3" fontId="31" fillId="19" borderId="84" xfId="2" applyNumberFormat="1" applyFont="1" applyFill="1" applyBorder="1" applyAlignment="1">
      <alignment horizontal="right" vertical="center" wrapText="1" indent="1"/>
    </xf>
    <xf numFmtId="3" fontId="31" fillId="19" borderId="84" xfId="1" applyNumberFormat="1" applyFont="1" applyFill="1" applyBorder="1" applyAlignment="1">
      <alignment horizontal="right" vertical="center" wrapText="1" indent="1"/>
    </xf>
    <xf numFmtId="3" fontId="31" fillId="22" borderId="84" xfId="2" applyNumberFormat="1" applyFont="1" applyFill="1" applyBorder="1" applyAlignment="1">
      <alignment horizontal="right" vertical="center" wrapText="1" indent="1"/>
    </xf>
    <xf numFmtId="3" fontId="31" fillId="22" borderId="84" xfId="1" applyNumberFormat="1" applyFont="1" applyFill="1" applyBorder="1" applyAlignment="1">
      <alignment horizontal="right" vertical="center" wrapText="1" indent="1"/>
    </xf>
    <xf numFmtId="170" fontId="30" fillId="0" borderId="82" xfId="1" applyNumberFormat="1" applyFont="1" applyFill="1" applyBorder="1" applyAlignment="1">
      <alignment horizontal="left" vertical="center" wrapText="1" indent="1"/>
    </xf>
    <xf numFmtId="170" fontId="30" fillId="0" borderId="80" xfId="1" applyNumberFormat="1" applyFont="1" applyFill="1" applyBorder="1" applyAlignment="1">
      <alignment horizontal="left" vertical="center" wrapText="1" indent="1"/>
    </xf>
    <xf numFmtId="170" fontId="30" fillId="19" borderId="83" xfId="1" applyNumberFormat="1" applyFont="1" applyFill="1" applyBorder="1" applyAlignment="1">
      <alignment horizontal="left" vertical="center" wrapText="1" indent="1"/>
    </xf>
    <xf numFmtId="170" fontId="30" fillId="19" borderId="1" xfId="1" applyNumberFormat="1" applyFont="1" applyFill="1" applyBorder="1" applyAlignment="1">
      <alignment horizontal="left" vertical="center" wrapText="1" indent="1"/>
    </xf>
    <xf numFmtId="170" fontId="30" fillId="0" borderId="76" xfId="1" applyNumberFormat="1" applyFont="1" applyFill="1" applyBorder="1" applyAlignment="1">
      <alignment horizontal="left" vertical="center" wrapText="1" indent="1"/>
    </xf>
    <xf numFmtId="170" fontId="30" fillId="0" borderId="77" xfId="1" applyNumberFormat="1" applyFont="1" applyFill="1" applyBorder="1" applyAlignment="1">
      <alignment horizontal="left" vertical="center" wrapText="1" indent="1"/>
    </xf>
    <xf numFmtId="170" fontId="30" fillId="0" borderId="29" xfId="1" applyNumberFormat="1" applyFont="1" applyFill="1" applyBorder="1" applyAlignment="1">
      <alignment horizontal="left" vertical="center" wrapText="1" indent="1"/>
    </xf>
    <xf numFmtId="170" fontId="30" fillId="22" borderId="83" xfId="1" applyNumberFormat="1" applyFont="1" applyFill="1" applyBorder="1" applyAlignment="1">
      <alignment horizontal="left" vertical="center" wrapText="1" indent="1"/>
    </xf>
    <xf numFmtId="170" fontId="30" fillId="22" borderId="1" xfId="1" applyNumberFormat="1" applyFont="1" applyFill="1" applyBorder="1" applyAlignment="1">
      <alignment horizontal="left" vertical="center" wrapText="1" indent="1"/>
    </xf>
    <xf numFmtId="9" fontId="31" fillId="0" borderId="78" xfId="1" applyFont="1" applyFill="1" applyBorder="1" applyAlignment="1">
      <alignment horizontal="left" vertical="center" wrapText="1" indent="1"/>
    </xf>
    <xf numFmtId="3" fontId="31" fillId="0" borderId="78" xfId="2" applyNumberFormat="1" applyFont="1" applyFill="1" applyBorder="1" applyAlignment="1">
      <alignment horizontal="right" vertical="center" wrapText="1" indent="1"/>
    </xf>
    <xf numFmtId="3" fontId="31" fillId="0" borderId="78" xfId="1" applyNumberFormat="1" applyFont="1" applyFill="1" applyBorder="1" applyAlignment="1">
      <alignment horizontal="right" vertical="center" wrapText="1" indent="1"/>
    </xf>
    <xf numFmtId="170" fontId="31" fillId="0" borderId="80" xfId="1" applyNumberFormat="1" applyFont="1" applyFill="1" applyBorder="1" applyAlignment="1">
      <alignment horizontal="left" vertical="center" wrapText="1" indent="1"/>
    </xf>
    <xf numFmtId="3" fontId="31" fillId="0" borderId="80" xfId="1" applyNumberFormat="1" applyFont="1" applyFill="1" applyBorder="1" applyAlignment="1">
      <alignment horizontal="right" vertical="center" wrapText="1" indent="1"/>
    </xf>
    <xf numFmtId="170" fontId="31" fillId="19" borderId="84" xfId="1" applyNumberFormat="1" applyFont="1" applyFill="1" applyBorder="1" applyAlignment="1">
      <alignment horizontal="left" vertical="center" wrapText="1" indent="1"/>
    </xf>
    <xf numFmtId="170" fontId="31" fillId="0" borderId="78" xfId="1" applyNumberFormat="1" applyFont="1" applyFill="1" applyBorder="1" applyAlignment="1">
      <alignment horizontal="left" vertical="center" wrapText="1" indent="1"/>
    </xf>
    <xf numFmtId="170" fontId="31" fillId="0" borderId="87" xfId="1" applyNumberFormat="1" applyFont="1" applyFill="1" applyBorder="1" applyAlignment="1">
      <alignment horizontal="left" vertical="center" wrapText="1" indent="1"/>
    </xf>
    <xf numFmtId="3" fontId="31" fillId="0" borderId="87" xfId="2" applyNumberFormat="1" applyFont="1" applyFill="1" applyBorder="1" applyAlignment="1">
      <alignment horizontal="right" vertical="center" wrapText="1" indent="1"/>
    </xf>
    <xf numFmtId="3" fontId="31" fillId="0" borderId="87" xfId="1" applyNumberFormat="1" applyFont="1" applyFill="1" applyBorder="1" applyAlignment="1">
      <alignment horizontal="right" vertical="center" wrapText="1" indent="1"/>
    </xf>
    <xf numFmtId="170" fontId="31" fillId="22" borderId="84" xfId="1" applyNumberFormat="1" applyFont="1" applyFill="1" applyBorder="1" applyAlignment="1">
      <alignment horizontal="left" vertical="center" wrapText="1" indent="1"/>
    </xf>
    <xf numFmtId="3" fontId="30" fillId="19" borderId="83" xfId="2" applyNumberFormat="1" applyFont="1" applyFill="1" applyBorder="1" applyAlignment="1">
      <alignment horizontal="right" vertical="center" wrapText="1" indent="1"/>
    </xf>
    <xf numFmtId="3" fontId="30" fillId="19" borderId="83" xfId="1" applyNumberFormat="1" applyFont="1" applyFill="1" applyBorder="1" applyAlignment="1">
      <alignment horizontal="right" vertical="center" wrapText="1" indent="1"/>
    </xf>
    <xf numFmtId="3" fontId="30" fillId="19" borderId="1" xfId="2" applyNumberFormat="1" applyFont="1" applyFill="1" applyBorder="1" applyAlignment="1">
      <alignment horizontal="right" vertical="center" wrapText="1" indent="1"/>
    </xf>
    <xf numFmtId="3" fontId="30" fillId="19" borderId="1" xfId="1" applyNumberFormat="1" applyFont="1" applyFill="1" applyBorder="1" applyAlignment="1">
      <alignment horizontal="right" vertical="center" wrapText="1" indent="1"/>
    </xf>
    <xf numFmtId="3" fontId="30" fillId="22" borderId="83" xfId="2" applyNumberFormat="1" applyFont="1" applyFill="1" applyBorder="1" applyAlignment="1">
      <alignment horizontal="right" vertical="center" wrapText="1" indent="1"/>
    </xf>
    <xf numFmtId="3" fontId="30" fillId="22" borderId="1" xfId="2" applyNumberFormat="1" applyFont="1" applyFill="1" applyBorder="1" applyAlignment="1">
      <alignment horizontal="right" vertical="center" wrapText="1" indent="1"/>
    </xf>
    <xf numFmtId="3" fontId="30" fillId="22" borderId="1" xfId="1" applyNumberFormat="1" applyFont="1" applyFill="1" applyBorder="1" applyAlignment="1">
      <alignment horizontal="right" vertical="center" wrapText="1" indent="1"/>
    </xf>
    <xf numFmtId="0" fontId="32" fillId="0" borderId="0" xfId="2" applyFont="1" applyFill="1" applyBorder="1" applyAlignment="1"/>
    <xf numFmtId="49" fontId="5" fillId="12" borderId="27" xfId="0" applyNumberFormat="1" applyFont="1" applyFill="1" applyBorder="1" applyAlignment="1">
      <alignment horizontal="center" vertical="center"/>
    </xf>
    <xf numFmtId="49" fontId="5" fillId="12" borderId="2" xfId="0" applyNumberFormat="1" applyFont="1" applyFill="1" applyBorder="1" applyAlignment="1">
      <alignment horizontal="center" vertical="center"/>
    </xf>
    <xf numFmtId="49" fontId="5" fillId="12" borderId="28" xfId="0" applyNumberFormat="1" applyFont="1" applyFill="1" applyBorder="1" applyAlignment="1">
      <alignment horizontal="center" vertical="center"/>
    </xf>
    <xf numFmtId="49" fontId="5" fillId="9" borderId="1" xfId="0" applyNumberFormat="1" applyFont="1" applyFill="1" applyBorder="1" applyAlignment="1">
      <alignment horizontal="center" vertical="center" textRotation="90" wrapText="1"/>
    </xf>
    <xf numFmtId="49" fontId="3" fillId="10" borderId="1" xfId="0" applyNumberFormat="1" applyFont="1" applyFill="1" applyBorder="1" applyAlignment="1">
      <alignment horizontal="center"/>
    </xf>
    <xf numFmtId="0" fontId="21" fillId="6" borderId="3" xfId="0" applyFont="1" applyFill="1" applyBorder="1" applyAlignment="1">
      <alignment horizontal="left" vertical="center" wrapText="1" indent="1"/>
    </xf>
    <xf numFmtId="0" fontId="21" fillId="6" borderId="10" xfId="0" applyFont="1" applyFill="1" applyBorder="1" applyAlignment="1">
      <alignment horizontal="left" vertical="center" wrapText="1" indent="1"/>
    </xf>
    <xf numFmtId="0" fontId="16" fillId="6" borderId="32" xfId="0" applyFont="1" applyFill="1" applyBorder="1" applyAlignment="1">
      <alignment horizontal="left" vertical="center" wrapText="1" indent="1"/>
    </xf>
    <xf numFmtId="0" fontId="16" fillId="6" borderId="35" xfId="0" applyFont="1" applyFill="1" applyBorder="1" applyAlignment="1">
      <alignment horizontal="left" vertical="center" wrapText="1" indent="1"/>
    </xf>
    <xf numFmtId="168" fontId="16" fillId="6" borderId="72" xfId="0" applyNumberFormat="1" applyFont="1" applyFill="1" applyBorder="1" applyAlignment="1">
      <alignment horizontal="center" vertical="center"/>
    </xf>
    <xf numFmtId="168" fontId="16" fillId="6" borderId="34" xfId="0" applyNumberFormat="1" applyFont="1" applyFill="1" applyBorder="1" applyAlignment="1">
      <alignment horizontal="center" vertical="center"/>
    </xf>
    <xf numFmtId="0" fontId="16" fillId="6" borderId="73" xfId="0" applyFont="1" applyFill="1" applyBorder="1" applyAlignment="1">
      <alignment horizontal="left" vertical="center" wrapText="1" indent="1"/>
    </xf>
    <xf numFmtId="168" fontId="9" fillId="6" borderId="8" xfId="0" applyNumberFormat="1" applyFont="1" applyFill="1" applyBorder="1" applyAlignment="1">
      <alignment horizontal="center" vertical="center"/>
    </xf>
    <xf numFmtId="168" fontId="21" fillId="6" borderId="9" xfId="0" applyNumberFormat="1" applyFont="1" applyFill="1" applyBorder="1" applyAlignment="1">
      <alignment horizontal="center" vertical="center"/>
    </xf>
    <xf numFmtId="0" fontId="16" fillId="6" borderId="3" xfId="0" applyFont="1" applyFill="1" applyBorder="1" applyAlignment="1">
      <alignment horizontal="left" vertical="center" wrapText="1" indent="1"/>
    </xf>
    <xf numFmtId="0" fontId="16" fillId="6" borderId="44" xfId="0" applyFont="1" applyFill="1" applyBorder="1" applyAlignment="1">
      <alignment horizontal="left" vertical="center" wrapText="1" indent="1"/>
    </xf>
    <xf numFmtId="168" fontId="16" fillId="6" borderId="8" xfId="0" applyNumberFormat="1" applyFont="1" applyFill="1" applyBorder="1" applyAlignment="1">
      <alignment horizontal="center" vertical="center"/>
    </xf>
    <xf numFmtId="168" fontId="16" fillId="6" borderId="46" xfId="0" applyNumberFormat="1" applyFont="1" applyFill="1" applyBorder="1" applyAlignment="1">
      <alignment horizontal="center" vertical="center"/>
    </xf>
    <xf numFmtId="168" fontId="16" fillId="6" borderId="42" xfId="0" applyNumberFormat="1" applyFont="1" applyFill="1" applyBorder="1" applyAlignment="1">
      <alignment horizontal="center" vertical="center"/>
    </xf>
    <xf numFmtId="0" fontId="16" fillId="6" borderId="40" xfId="0" applyFont="1" applyFill="1" applyBorder="1" applyAlignment="1">
      <alignment horizontal="left" vertical="center" wrapText="1" indent="1"/>
    </xf>
    <xf numFmtId="168" fontId="16" fillId="6" borderId="26" xfId="0" applyNumberFormat="1" applyFont="1" applyFill="1" applyBorder="1" applyAlignment="1">
      <alignment horizontal="center" vertical="center"/>
    </xf>
    <xf numFmtId="0" fontId="16" fillId="6" borderId="25" xfId="0" applyFont="1" applyFill="1" applyBorder="1" applyAlignment="1">
      <alignment horizontal="left" vertical="center" wrapText="1" indent="1"/>
    </xf>
    <xf numFmtId="0" fontId="16" fillId="6" borderId="33" xfId="0" applyFont="1" applyFill="1" applyBorder="1" applyAlignment="1">
      <alignment horizontal="left" vertical="center" wrapText="1" indent="1"/>
    </xf>
    <xf numFmtId="168" fontId="16" fillId="6" borderId="20" xfId="0" applyNumberFormat="1" applyFont="1" applyFill="1" applyBorder="1" applyAlignment="1">
      <alignment horizontal="center" vertical="center"/>
    </xf>
    <xf numFmtId="0" fontId="16" fillId="6" borderId="5" xfId="0" applyFont="1" applyFill="1" applyBorder="1" applyAlignment="1">
      <alignment horizontal="left" vertical="center" wrapText="1" indent="1"/>
    </xf>
    <xf numFmtId="0" fontId="16" fillId="6" borderId="18" xfId="0" applyFont="1" applyFill="1" applyBorder="1" applyAlignment="1">
      <alignment horizontal="left" vertical="center" wrapText="1" indent="1"/>
    </xf>
    <xf numFmtId="0" fontId="16" fillId="6" borderId="10" xfId="0" applyFont="1" applyFill="1" applyBorder="1" applyAlignment="1">
      <alignment horizontal="left" vertical="center" wrapText="1" indent="1"/>
    </xf>
    <xf numFmtId="168" fontId="16" fillId="6" borderId="9" xfId="0" applyNumberFormat="1" applyFont="1" applyFill="1" applyBorder="1" applyAlignment="1">
      <alignment horizontal="center" vertical="center"/>
    </xf>
    <xf numFmtId="0" fontId="20" fillId="9" borderId="47" xfId="0" applyFont="1" applyFill="1" applyBorder="1" applyAlignment="1">
      <alignment horizontal="center" vertical="center" wrapText="1" shrinkToFit="1"/>
    </xf>
    <xf numFmtId="0" fontId="20" fillId="9" borderId="48" xfId="0" applyFont="1" applyFill="1" applyBorder="1" applyAlignment="1">
      <alignment horizontal="center" vertical="center" wrapText="1" shrinkToFit="1"/>
    </xf>
    <xf numFmtId="0" fontId="17" fillId="9" borderId="20" xfId="0" applyFont="1" applyFill="1" applyBorder="1" applyAlignment="1">
      <alignment horizontal="center" vertical="center" shrinkToFit="1"/>
    </xf>
    <xf numFmtId="0" fontId="17" fillId="9" borderId="18" xfId="0" applyFont="1" applyFill="1" applyBorder="1" applyAlignment="1">
      <alignment horizontal="center" vertical="center" shrinkToFit="1"/>
    </xf>
    <xf numFmtId="0" fontId="17" fillId="9" borderId="15" xfId="0" applyFont="1" applyFill="1" applyBorder="1" applyAlignment="1">
      <alignment horizontal="center" vertical="center" shrinkToFit="1"/>
    </xf>
    <xf numFmtId="0" fontId="20" fillId="9" borderId="67" xfId="0" applyFont="1" applyFill="1" applyBorder="1" applyAlignment="1">
      <alignment horizontal="center" vertical="center" wrapText="1" shrinkToFit="1"/>
    </xf>
    <xf numFmtId="0" fontId="20" fillId="9" borderId="68" xfId="0" applyFont="1" applyFill="1" applyBorder="1" applyAlignment="1">
      <alignment horizontal="center" vertical="center" wrapText="1" shrinkToFit="1"/>
    </xf>
    <xf numFmtId="0" fontId="17" fillId="9" borderId="39" xfId="0" applyFont="1" applyFill="1" applyBorder="1" applyAlignment="1">
      <alignment horizontal="center" vertical="center" shrinkToFit="1"/>
    </xf>
    <xf numFmtId="0" fontId="17" fillId="9" borderId="40" xfId="0" applyFont="1" applyFill="1" applyBorder="1" applyAlignment="1">
      <alignment horizontal="center" vertical="center" shrinkToFit="1"/>
    </xf>
    <xf numFmtId="0" fontId="17" fillId="9" borderId="41" xfId="0" applyFont="1" applyFill="1" applyBorder="1" applyAlignment="1">
      <alignment horizontal="center" vertical="center" shrinkToFit="1"/>
    </xf>
    <xf numFmtId="0" fontId="21" fillId="9" borderId="36" xfId="0" applyFont="1" applyFill="1" applyBorder="1" applyAlignment="1">
      <alignment horizontal="center" vertical="center" wrapText="1"/>
    </xf>
    <xf numFmtId="0" fontId="21" fillId="9" borderId="30" xfId="0" applyFont="1" applyFill="1" applyBorder="1" applyAlignment="1">
      <alignment horizontal="center" vertical="center" wrapText="1"/>
    </xf>
    <xf numFmtId="0" fontId="21" fillId="9" borderId="69" xfId="0" applyFont="1" applyFill="1" applyBorder="1" applyAlignment="1">
      <alignment horizontal="center" vertical="center" wrapText="1"/>
    </xf>
    <xf numFmtId="0" fontId="21" fillId="9" borderId="70" xfId="0" applyFont="1" applyFill="1" applyBorder="1" applyAlignment="1">
      <alignment horizontal="center" vertical="center" wrapText="1"/>
    </xf>
    <xf numFmtId="0" fontId="20" fillId="9" borderId="29" xfId="0" applyFont="1" applyFill="1" applyBorder="1" applyAlignment="1">
      <alignment horizontal="center" vertical="center" wrapText="1" shrinkToFit="1"/>
    </xf>
    <xf numFmtId="0" fontId="20" fillId="9" borderId="65" xfId="0" applyFont="1" applyFill="1" applyBorder="1" applyAlignment="1">
      <alignment horizontal="center" vertical="center" wrapText="1" shrinkToFit="1"/>
    </xf>
    <xf numFmtId="0" fontId="21" fillId="9" borderId="31" xfId="0" applyFont="1" applyFill="1" applyBorder="1" applyAlignment="1">
      <alignment horizontal="center" vertical="center" wrapText="1"/>
    </xf>
    <xf numFmtId="0" fontId="21" fillId="9" borderId="66" xfId="0" applyFont="1" applyFill="1" applyBorder="1" applyAlignment="1">
      <alignment horizontal="center" vertical="center" wrapText="1"/>
    </xf>
    <xf numFmtId="0" fontId="16" fillId="6" borderId="71" xfId="0" applyFont="1" applyFill="1" applyBorder="1" applyAlignment="1">
      <alignment horizontal="left" vertical="center" wrapText="1" indent="1"/>
    </xf>
    <xf numFmtId="3" fontId="34" fillId="19" borderId="83" xfId="2" applyNumberFormat="1" applyFont="1" applyFill="1" applyBorder="1" applyAlignment="1">
      <alignment horizontal="left" vertical="center" wrapText="1" indent="1"/>
    </xf>
    <xf numFmtId="3" fontId="34" fillId="19" borderId="82" xfId="2" applyNumberFormat="1" applyFont="1" applyFill="1" applyBorder="1" applyAlignment="1">
      <alignment horizontal="left" vertical="center" wrapText="1" indent="1"/>
    </xf>
    <xf numFmtId="3" fontId="34" fillId="19" borderId="84" xfId="2" applyNumberFormat="1" applyFont="1" applyFill="1" applyBorder="1" applyAlignment="1">
      <alignment horizontal="left" vertical="center" wrapText="1" indent="1"/>
    </xf>
    <xf numFmtId="3" fontId="34" fillId="22" borderId="83" xfId="2" applyNumberFormat="1" applyFont="1" applyFill="1" applyBorder="1" applyAlignment="1">
      <alignment horizontal="left" vertical="center" wrapText="1" indent="1"/>
    </xf>
    <xf numFmtId="3" fontId="34" fillId="22" borderId="82" xfId="2" applyNumberFormat="1" applyFont="1" applyFill="1" applyBorder="1" applyAlignment="1">
      <alignment horizontal="left" vertical="center" wrapText="1" indent="1"/>
    </xf>
    <xf numFmtId="3" fontId="34" fillId="22" borderId="84" xfId="2" applyNumberFormat="1" applyFont="1" applyFill="1" applyBorder="1" applyAlignment="1">
      <alignment horizontal="left" vertical="center" wrapText="1" indent="1"/>
    </xf>
    <xf numFmtId="0" fontId="33" fillId="0" borderId="83" xfId="2" applyFont="1" applyFill="1" applyBorder="1" applyAlignment="1">
      <alignment horizontal="left" vertical="center" wrapText="1" indent="1"/>
    </xf>
    <xf numFmtId="0" fontId="3" fillId="0" borderId="82" xfId="0" applyFont="1" applyBorder="1" applyAlignment="1">
      <alignment horizontal="left" vertical="center" wrapText="1" indent="1"/>
    </xf>
    <xf numFmtId="0" fontId="33" fillId="0" borderId="85" xfId="2" applyFont="1" applyFill="1" applyBorder="1" applyAlignment="1">
      <alignment horizontal="left" vertical="center" wrapText="1" indent="1"/>
    </xf>
    <xf numFmtId="0" fontId="3" fillId="0" borderId="84" xfId="0" applyFont="1" applyBorder="1" applyAlignment="1">
      <alignment horizontal="left" vertical="center" wrapText="1" indent="1"/>
    </xf>
    <xf numFmtId="0" fontId="3" fillId="0" borderId="86" xfId="0" applyFont="1" applyBorder="1" applyAlignment="1">
      <alignment horizontal="left" vertical="center" wrapText="1" indent="1"/>
    </xf>
    <xf numFmtId="0" fontId="33" fillId="0" borderId="82" xfId="2" applyFont="1" applyFill="1" applyBorder="1" applyAlignment="1">
      <alignment horizontal="left" vertical="center" wrapText="1" indent="1"/>
    </xf>
    <xf numFmtId="9" fontId="31" fillId="19" borderId="83" xfId="1" applyFont="1" applyFill="1" applyBorder="1" applyAlignment="1">
      <alignment horizontal="center" vertical="center" wrapText="1"/>
    </xf>
    <xf numFmtId="9" fontId="31" fillId="19" borderId="82" xfId="1" applyFont="1" applyFill="1" applyBorder="1" applyAlignment="1">
      <alignment horizontal="center" vertical="center" wrapText="1"/>
    </xf>
    <xf numFmtId="9" fontId="31" fillId="19" borderId="84" xfId="1" applyFont="1" applyFill="1" applyBorder="1" applyAlignment="1">
      <alignment horizontal="center" vertical="center" wrapText="1"/>
    </xf>
    <xf numFmtId="9" fontId="31" fillId="22" borderId="83" xfId="1" applyFont="1" applyFill="1" applyBorder="1" applyAlignment="1">
      <alignment horizontal="center" vertical="center" wrapText="1"/>
    </xf>
    <xf numFmtId="9" fontId="31" fillId="22" borderId="82" xfId="1" applyFont="1" applyFill="1" applyBorder="1" applyAlignment="1">
      <alignment horizontal="center" vertical="center" wrapText="1"/>
    </xf>
    <xf numFmtId="9" fontId="31" fillId="22" borderId="84" xfId="1" applyFont="1" applyFill="1" applyBorder="1" applyAlignment="1">
      <alignment horizontal="center" vertical="center" wrapText="1"/>
    </xf>
    <xf numFmtId="9" fontId="30" fillId="0" borderId="83" xfId="1" applyFont="1" applyFill="1" applyBorder="1" applyAlignment="1">
      <alignment horizontal="center" vertical="center" wrapText="1"/>
    </xf>
    <xf numFmtId="0" fontId="0" fillId="0" borderId="82" xfId="0" applyBorder="1" applyAlignment="1">
      <alignment horizontal="center" vertical="center" wrapText="1"/>
    </xf>
    <xf numFmtId="0" fontId="0" fillId="0" borderId="86" xfId="0" applyBorder="1" applyAlignment="1">
      <alignment horizontal="center" vertical="center" wrapText="1"/>
    </xf>
    <xf numFmtId="9" fontId="30" fillId="0" borderId="85" xfId="1" applyFont="1" applyFill="1" applyBorder="1" applyAlignment="1">
      <alignment horizontal="center" vertical="center" wrapText="1"/>
    </xf>
    <xf numFmtId="0" fontId="0" fillId="0" borderId="84" xfId="0" applyBorder="1" applyAlignment="1">
      <alignment horizontal="center" vertical="center" wrapText="1"/>
    </xf>
    <xf numFmtId="0" fontId="30" fillId="0" borderId="85" xfId="2" applyFont="1" applyFill="1" applyBorder="1" applyAlignment="1">
      <alignment horizontal="center" vertical="center" wrapText="1"/>
    </xf>
    <xf numFmtId="0" fontId="0" fillId="0" borderId="76" xfId="0" applyBorder="1" applyAlignment="1">
      <alignment horizontal="center" vertical="center" wrapText="1"/>
    </xf>
    <xf numFmtId="0" fontId="30" fillId="0" borderId="82" xfId="2" applyFont="1" applyFill="1" applyBorder="1" applyAlignment="1">
      <alignment horizontal="center" vertical="center" wrapText="1"/>
    </xf>
    <xf numFmtId="0" fontId="30" fillId="0" borderId="85" xfId="2" applyFont="1" applyFill="1" applyBorder="1" applyAlignment="1">
      <alignment horizontal="left" vertical="center" wrapText="1"/>
    </xf>
    <xf numFmtId="0" fontId="1" fillId="0" borderId="82" xfId="0" applyFont="1" applyBorder="1" applyAlignment="1">
      <alignment horizontal="left" vertical="center" wrapText="1"/>
    </xf>
    <xf numFmtId="0" fontId="1" fillId="0" borderId="86" xfId="0" applyFont="1" applyBorder="1" applyAlignment="1">
      <alignment horizontal="left" vertical="center" wrapText="1"/>
    </xf>
    <xf numFmtId="0" fontId="30" fillId="0" borderId="82" xfId="2" applyFont="1" applyFill="1" applyBorder="1" applyAlignment="1">
      <alignment horizontal="left" vertical="center" wrapText="1"/>
    </xf>
    <xf numFmtId="0" fontId="1" fillId="0" borderId="84" xfId="0" applyFont="1" applyBorder="1" applyAlignment="1">
      <alignment horizontal="left" vertical="center" wrapText="1"/>
    </xf>
    <xf numFmtId="0" fontId="30" fillId="0" borderId="83" xfId="2" applyFont="1" applyFill="1" applyBorder="1" applyAlignment="1">
      <alignment horizontal="left" vertical="center" wrapText="1"/>
    </xf>
    <xf numFmtId="0" fontId="30" fillId="0" borderId="80" xfId="2" applyFont="1" applyFill="1" applyBorder="1" applyAlignment="1">
      <alignment horizontal="left" vertical="center" wrapText="1"/>
    </xf>
    <xf numFmtId="3" fontId="31" fillId="19" borderId="83" xfId="2" applyNumberFormat="1" applyFont="1" applyFill="1" applyBorder="1" applyAlignment="1">
      <alignment horizontal="center" vertical="center" wrapText="1"/>
    </xf>
    <xf numFmtId="0" fontId="0" fillId="19" borderId="82" xfId="0" applyFill="1" applyBorder="1" applyAlignment="1">
      <alignment horizontal="center" vertical="center" wrapText="1"/>
    </xf>
    <xf numFmtId="0" fontId="0" fillId="19" borderId="84" xfId="0" applyFill="1" applyBorder="1" applyAlignment="1">
      <alignment horizontal="center" vertical="center" wrapText="1"/>
    </xf>
    <xf numFmtId="0" fontId="31" fillId="19" borderId="83" xfId="2" applyFont="1" applyFill="1" applyBorder="1" applyAlignment="1">
      <alignment horizontal="center" vertical="center" wrapText="1"/>
    </xf>
    <xf numFmtId="0" fontId="31" fillId="19" borderId="88" xfId="2" applyFont="1" applyFill="1" applyBorder="1" applyAlignment="1">
      <alignment horizontal="center" vertical="center" wrapText="1"/>
    </xf>
    <xf numFmtId="0" fontId="1" fillId="19" borderId="90" xfId="0" applyFont="1" applyFill="1" applyBorder="1" applyAlignment="1">
      <alignment horizontal="center" vertical="center" wrapText="1"/>
    </xf>
    <xf numFmtId="0" fontId="1" fillId="19" borderId="89" xfId="0" applyFont="1" applyFill="1" applyBorder="1" applyAlignment="1">
      <alignment horizontal="center" vertical="center" wrapText="1"/>
    </xf>
    <xf numFmtId="3" fontId="31" fillId="22" borderId="83" xfId="2" applyNumberFormat="1" applyFont="1" applyFill="1" applyBorder="1" applyAlignment="1">
      <alignment horizontal="center" vertical="center" wrapText="1"/>
    </xf>
    <xf numFmtId="0" fontId="0" fillId="22" borderId="82" xfId="0" applyFill="1" applyBorder="1" applyAlignment="1">
      <alignment horizontal="center" vertical="center" wrapText="1"/>
    </xf>
    <xf numFmtId="0" fontId="0" fillId="22" borderId="84" xfId="0" applyFill="1" applyBorder="1" applyAlignment="1">
      <alignment horizontal="center" vertical="center" wrapText="1"/>
    </xf>
    <xf numFmtId="0" fontId="31" fillId="22" borderId="83" xfId="2" applyFont="1" applyFill="1" applyBorder="1" applyAlignment="1">
      <alignment horizontal="center" vertical="center" wrapText="1"/>
    </xf>
    <xf numFmtId="0" fontId="31" fillId="22" borderId="88" xfId="2" applyFont="1" applyFill="1" applyBorder="1" applyAlignment="1">
      <alignment horizontal="center" vertical="center" wrapText="1"/>
    </xf>
    <xf numFmtId="0" fontId="1" fillId="22" borderId="90" xfId="0" applyFont="1" applyFill="1" applyBorder="1" applyAlignment="1">
      <alignment horizontal="center" vertical="center" wrapText="1"/>
    </xf>
    <xf numFmtId="0" fontId="1" fillId="22" borderId="89" xfId="0" applyFont="1" applyFill="1" applyBorder="1" applyAlignment="1">
      <alignment horizontal="center" vertical="center" wrapText="1"/>
    </xf>
  </cellXfs>
  <cellStyles count="3">
    <cellStyle name="Normal" xfId="0" builtinId="0"/>
    <cellStyle name="Normalno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showGridLines="0" zoomScale="70" zoomScaleNormal="70" zoomScaleSheetLayoutView="85" workbookViewId="0">
      <pane xSplit="6" ySplit="2" topLeftCell="T3" activePane="bottomRight" state="frozen"/>
      <selection activeCell="C18" sqref="C18"/>
      <selection pane="topRight" activeCell="C18" sqref="C18"/>
      <selection pane="bottomLeft" activeCell="C18" sqref="C18"/>
      <selection pane="bottomRight" activeCell="C18" sqref="C18"/>
    </sheetView>
  </sheetViews>
  <sheetFormatPr defaultRowHeight="12.75" x14ac:dyDescent="0.2"/>
  <cols>
    <col min="1" max="1" width="5.140625" style="5" customWidth="1"/>
    <col min="2" max="2" width="35.7109375" style="1" customWidth="1"/>
    <col min="3" max="3" width="57.140625" style="1" customWidth="1"/>
    <col min="4" max="6" width="20.7109375" style="1" customWidth="1"/>
    <col min="7" max="7" width="28.5703125" style="1" customWidth="1"/>
    <col min="8" max="8" width="20.7109375" style="4" customWidth="1"/>
    <col min="9" max="12" width="20.7109375" style="1" customWidth="1"/>
    <col min="13" max="18" width="25.7109375" style="1" customWidth="1"/>
    <col min="19" max="20" width="15.7109375" style="1" customWidth="1"/>
    <col min="21" max="21" width="15.7109375" style="3" customWidth="1"/>
    <col min="22" max="24" width="15.7109375" style="1" customWidth="1"/>
    <col min="25" max="25" width="12.42578125" bestFit="1" customWidth="1"/>
    <col min="26" max="26" width="13.42578125" bestFit="1" customWidth="1"/>
  </cols>
  <sheetData>
    <row r="1" spans="1:24" ht="15.75" x14ac:dyDescent="0.2">
      <c r="A1" s="360" t="s">
        <v>83</v>
      </c>
      <c r="B1" s="357" t="s">
        <v>82</v>
      </c>
      <c r="C1" s="358"/>
      <c r="D1" s="358"/>
      <c r="E1" s="358"/>
      <c r="F1" s="358"/>
      <c r="G1" s="358"/>
      <c r="H1" s="358"/>
      <c r="I1" s="358"/>
      <c r="J1" s="358"/>
      <c r="K1" s="358"/>
      <c r="L1" s="359"/>
      <c r="M1" s="361"/>
      <c r="N1" s="361"/>
      <c r="O1" s="361"/>
      <c r="P1" s="361"/>
      <c r="Q1" s="361"/>
      <c r="R1" s="361"/>
      <c r="S1" s="361"/>
      <c r="T1" s="361"/>
      <c r="U1" s="361"/>
      <c r="V1" s="361"/>
      <c r="W1" s="361"/>
      <c r="X1" s="361"/>
    </row>
    <row r="2" spans="1:24" s="2" customFormat="1" ht="31.5" x14ac:dyDescent="0.2">
      <c r="A2" s="360"/>
      <c r="B2" s="16" t="s">
        <v>51</v>
      </c>
      <c r="C2" s="18" t="s">
        <v>32</v>
      </c>
      <c r="D2" s="16" t="s">
        <v>58</v>
      </c>
      <c r="E2" s="16" t="s">
        <v>50</v>
      </c>
      <c r="F2" s="16" t="s">
        <v>81</v>
      </c>
      <c r="G2" s="16" t="s">
        <v>74</v>
      </c>
      <c r="H2" s="17" t="s">
        <v>6</v>
      </c>
      <c r="I2" s="18" t="s">
        <v>7</v>
      </c>
      <c r="J2" s="18" t="s">
        <v>18</v>
      </c>
      <c r="K2" s="18" t="s">
        <v>27</v>
      </c>
      <c r="L2" s="18" t="s">
        <v>84</v>
      </c>
      <c r="M2" s="19" t="s">
        <v>8</v>
      </c>
      <c r="N2" s="19" t="s">
        <v>9</v>
      </c>
      <c r="O2" s="19" t="s">
        <v>12</v>
      </c>
      <c r="P2" s="19" t="s">
        <v>14</v>
      </c>
      <c r="Q2" s="19" t="s">
        <v>0</v>
      </c>
      <c r="R2" s="19" t="s">
        <v>1</v>
      </c>
      <c r="S2" s="19" t="s">
        <v>73</v>
      </c>
      <c r="T2" s="19" t="s">
        <v>2</v>
      </c>
      <c r="U2" s="19" t="s">
        <v>28</v>
      </c>
      <c r="V2" s="20" t="s">
        <v>4</v>
      </c>
      <c r="W2" s="20" t="s">
        <v>5</v>
      </c>
      <c r="X2" s="20" t="s">
        <v>46</v>
      </c>
    </row>
    <row r="3" spans="1:24" ht="23.25" x14ac:dyDescent="0.2">
      <c r="A3" s="24"/>
      <c r="B3" s="34" t="s">
        <v>125</v>
      </c>
      <c r="C3" s="25"/>
      <c r="D3" s="26"/>
      <c r="E3" s="26"/>
      <c r="F3" s="26"/>
      <c r="G3" s="26"/>
      <c r="H3" s="27"/>
      <c r="I3" s="28"/>
      <c r="J3" s="28"/>
      <c r="K3" s="25"/>
      <c r="L3" s="29"/>
      <c r="M3" s="30"/>
      <c r="N3" s="30"/>
      <c r="O3" s="30"/>
      <c r="P3" s="28"/>
      <c r="Q3" s="28"/>
      <c r="R3" s="28"/>
      <c r="S3" s="30"/>
      <c r="T3" s="30"/>
      <c r="U3" s="31"/>
      <c r="V3" s="32"/>
      <c r="W3" s="32"/>
      <c r="X3" s="24"/>
    </row>
    <row r="4" spans="1:24" ht="60" x14ac:dyDescent="0.2">
      <c r="A4" s="6">
        <v>1</v>
      </c>
      <c r="B4" s="7" t="s">
        <v>20</v>
      </c>
      <c r="C4" s="8" t="s">
        <v>175</v>
      </c>
      <c r="D4" s="14" t="s">
        <v>95</v>
      </c>
      <c r="E4" s="14"/>
      <c r="F4" s="14"/>
      <c r="G4" s="14" t="s">
        <v>176</v>
      </c>
      <c r="H4" s="12" t="s">
        <v>17</v>
      </c>
      <c r="I4" s="8"/>
      <c r="J4" s="8" t="s">
        <v>19</v>
      </c>
      <c r="K4" s="13">
        <v>64037.5</v>
      </c>
      <c r="L4" s="8" t="s">
        <v>59</v>
      </c>
      <c r="M4" s="7" t="s">
        <v>10</v>
      </c>
      <c r="N4" s="7"/>
      <c r="O4" s="7" t="s">
        <v>13</v>
      </c>
      <c r="P4" s="8" t="s">
        <v>15</v>
      </c>
      <c r="Q4" s="8" t="s">
        <v>11</v>
      </c>
      <c r="R4" s="8" t="s">
        <v>3</v>
      </c>
      <c r="S4" s="7" t="s">
        <v>16</v>
      </c>
      <c r="T4" s="7" t="s">
        <v>151</v>
      </c>
      <c r="U4" s="9">
        <v>43314</v>
      </c>
      <c r="V4" s="10">
        <v>1</v>
      </c>
      <c r="W4" s="10">
        <v>0</v>
      </c>
      <c r="X4" s="11" t="s">
        <v>48</v>
      </c>
    </row>
    <row r="5" spans="1:24" ht="71.25" x14ac:dyDescent="0.2">
      <c r="A5" s="6">
        <v>2</v>
      </c>
      <c r="B5" s="22" t="s">
        <v>108</v>
      </c>
      <c r="C5" s="13" t="s">
        <v>195</v>
      </c>
      <c r="D5" s="14" t="s">
        <v>59</v>
      </c>
      <c r="E5" s="14">
        <v>1125000</v>
      </c>
      <c r="F5" s="14" t="s">
        <v>156</v>
      </c>
      <c r="G5" s="14" t="s">
        <v>75</v>
      </c>
      <c r="H5" s="12" t="s">
        <v>116</v>
      </c>
      <c r="I5" s="8"/>
      <c r="J5" s="8"/>
      <c r="K5" s="13"/>
      <c r="L5" s="8"/>
      <c r="M5" s="7" t="s">
        <v>89</v>
      </c>
      <c r="N5" s="7"/>
      <c r="O5" s="7"/>
      <c r="P5" s="8"/>
      <c r="Q5" s="8"/>
      <c r="R5" s="8"/>
      <c r="S5" s="7"/>
      <c r="T5" s="7"/>
      <c r="U5" s="9"/>
      <c r="V5" s="10"/>
      <c r="W5" s="10"/>
      <c r="X5" s="10"/>
    </row>
    <row r="6" spans="1:24" ht="30" x14ac:dyDescent="0.2">
      <c r="A6" s="6">
        <v>3</v>
      </c>
      <c r="B6" s="22" t="s">
        <v>68</v>
      </c>
      <c r="C6" s="13" t="s">
        <v>88</v>
      </c>
      <c r="D6" s="14" t="s">
        <v>59</v>
      </c>
      <c r="E6" s="14">
        <v>15000000</v>
      </c>
      <c r="F6" s="14"/>
      <c r="G6" s="14" t="s">
        <v>77</v>
      </c>
      <c r="H6" s="12"/>
      <c r="I6" s="8"/>
      <c r="J6" s="8"/>
      <c r="K6" s="13"/>
      <c r="L6" s="8"/>
      <c r="M6" s="7"/>
      <c r="N6" s="7"/>
      <c r="O6" s="7"/>
      <c r="P6" s="8"/>
      <c r="Q6" s="8"/>
      <c r="R6" s="8"/>
      <c r="S6" s="7"/>
      <c r="T6" s="7"/>
      <c r="U6" s="9"/>
      <c r="V6" s="10"/>
      <c r="W6" s="10"/>
      <c r="X6" s="10"/>
    </row>
    <row r="7" spans="1:24" ht="30" x14ac:dyDescent="0.2">
      <c r="A7" s="6">
        <v>4</v>
      </c>
      <c r="B7" s="7" t="s">
        <v>31</v>
      </c>
      <c r="C7" s="13" t="s">
        <v>44</v>
      </c>
      <c r="D7" s="14" t="s">
        <v>60</v>
      </c>
      <c r="E7" s="14"/>
      <c r="F7" s="14"/>
      <c r="G7" s="14" t="s">
        <v>76</v>
      </c>
      <c r="H7" s="12"/>
      <c r="I7" s="8"/>
      <c r="J7" s="8"/>
      <c r="K7" s="13"/>
      <c r="L7" s="8" t="s">
        <v>29</v>
      </c>
      <c r="M7" s="7"/>
      <c r="N7" s="7"/>
      <c r="O7" s="7" t="s">
        <v>36</v>
      </c>
      <c r="P7" s="8" t="s">
        <v>35</v>
      </c>
      <c r="Q7" s="8"/>
      <c r="R7" s="8" t="s">
        <v>31</v>
      </c>
      <c r="S7" s="7" t="s">
        <v>34</v>
      </c>
      <c r="T7" s="7"/>
      <c r="U7" s="9"/>
      <c r="V7" s="10">
        <v>1</v>
      </c>
      <c r="W7" s="10">
        <v>0</v>
      </c>
      <c r="X7" s="10"/>
    </row>
    <row r="8" spans="1:24" ht="60" x14ac:dyDescent="0.2">
      <c r="A8" s="6">
        <v>5</v>
      </c>
      <c r="B8" s="7" t="s">
        <v>104</v>
      </c>
      <c r="C8" s="13" t="s">
        <v>85</v>
      </c>
      <c r="D8" s="14" t="s">
        <v>61</v>
      </c>
      <c r="E8" s="14"/>
      <c r="F8" s="14"/>
      <c r="G8" s="14" t="s">
        <v>75</v>
      </c>
      <c r="H8" s="12" t="s">
        <v>43</v>
      </c>
      <c r="I8" s="8"/>
      <c r="J8" s="8"/>
      <c r="K8" s="13"/>
      <c r="L8" s="8" t="s">
        <v>45</v>
      </c>
      <c r="M8" s="7" t="s">
        <v>37</v>
      </c>
      <c r="N8" s="7"/>
      <c r="O8" s="7"/>
      <c r="P8" s="8" t="s">
        <v>41</v>
      </c>
      <c r="Q8" s="8"/>
      <c r="R8" s="8" t="s">
        <v>38</v>
      </c>
      <c r="S8" s="7" t="s">
        <v>42</v>
      </c>
      <c r="T8" s="7" t="s">
        <v>40</v>
      </c>
      <c r="U8" s="9" t="s">
        <v>39</v>
      </c>
      <c r="V8" s="10">
        <v>0.85</v>
      </c>
      <c r="W8" s="10">
        <v>0.15</v>
      </c>
      <c r="X8" s="10"/>
    </row>
    <row r="9" spans="1:24" ht="45" x14ac:dyDescent="0.2">
      <c r="A9" s="6">
        <v>6</v>
      </c>
      <c r="B9" s="22" t="s">
        <v>49</v>
      </c>
      <c r="C9" s="13" t="s">
        <v>101</v>
      </c>
      <c r="D9" s="14" t="s">
        <v>62</v>
      </c>
      <c r="E9" s="14">
        <v>16750000</v>
      </c>
      <c r="F9" s="14"/>
      <c r="G9" s="14" t="s">
        <v>77</v>
      </c>
      <c r="H9" s="12" t="s">
        <v>43</v>
      </c>
      <c r="I9" s="8"/>
      <c r="J9" s="8"/>
      <c r="K9" s="13"/>
      <c r="L9" s="8"/>
      <c r="M9" s="7"/>
      <c r="N9" s="7"/>
      <c r="O9" s="7"/>
      <c r="P9" s="8"/>
      <c r="Q9" s="8"/>
      <c r="R9" s="8"/>
      <c r="S9" s="7"/>
      <c r="T9" s="7"/>
      <c r="U9" s="9"/>
      <c r="V9" s="10"/>
      <c r="W9" s="10"/>
      <c r="X9" s="10"/>
    </row>
    <row r="10" spans="1:24" ht="30" x14ac:dyDescent="0.2">
      <c r="A10" s="6">
        <v>7</v>
      </c>
      <c r="B10" s="22" t="s">
        <v>52</v>
      </c>
      <c r="C10" s="13" t="s">
        <v>102</v>
      </c>
      <c r="D10" s="15" t="s">
        <v>63</v>
      </c>
      <c r="E10" s="15">
        <v>5000000</v>
      </c>
      <c r="F10" s="15"/>
      <c r="G10" s="15" t="s">
        <v>77</v>
      </c>
      <c r="H10" s="12"/>
      <c r="I10" s="8"/>
      <c r="J10" s="8"/>
      <c r="K10" s="13"/>
      <c r="L10" s="8"/>
      <c r="M10" s="7"/>
      <c r="N10" s="7"/>
      <c r="O10" s="7"/>
      <c r="P10" s="8"/>
      <c r="Q10" s="8"/>
      <c r="R10" s="8"/>
      <c r="S10" s="7"/>
      <c r="T10" s="7"/>
      <c r="U10" s="9"/>
      <c r="V10" s="10"/>
      <c r="W10" s="10"/>
      <c r="X10" s="10"/>
    </row>
    <row r="11" spans="1:24" ht="30" x14ac:dyDescent="0.2">
      <c r="A11" s="6">
        <v>8</v>
      </c>
      <c r="B11" s="22" t="s">
        <v>53</v>
      </c>
      <c r="C11" s="13" t="s">
        <v>86</v>
      </c>
      <c r="D11" s="14" t="s">
        <v>64</v>
      </c>
      <c r="E11" s="14">
        <v>400000</v>
      </c>
      <c r="F11" s="14"/>
      <c r="G11" s="14" t="s">
        <v>78</v>
      </c>
      <c r="H11" s="12" t="s">
        <v>116</v>
      </c>
      <c r="I11" s="8"/>
      <c r="J11" s="8"/>
      <c r="K11" s="13"/>
      <c r="L11" s="8"/>
      <c r="M11" s="7" t="s">
        <v>54</v>
      </c>
      <c r="N11" s="7"/>
      <c r="O11" s="7"/>
      <c r="P11" s="8"/>
      <c r="Q11" s="8"/>
      <c r="R11" s="8"/>
      <c r="S11" s="7"/>
      <c r="T11" s="7"/>
      <c r="U11" s="9"/>
      <c r="V11" s="10"/>
      <c r="W11" s="10"/>
      <c r="X11" s="10"/>
    </row>
    <row r="12" spans="1:24" ht="30" x14ac:dyDescent="0.2">
      <c r="A12" s="6">
        <v>9</v>
      </c>
      <c r="B12" s="7" t="s">
        <v>105</v>
      </c>
      <c r="C12" s="13" t="s">
        <v>86</v>
      </c>
      <c r="D12" s="15" t="s">
        <v>63</v>
      </c>
      <c r="E12" s="15">
        <v>23000000</v>
      </c>
      <c r="F12" s="15">
        <v>17000000</v>
      </c>
      <c r="G12" s="15" t="s">
        <v>78</v>
      </c>
      <c r="H12" s="12"/>
      <c r="I12" s="8"/>
      <c r="J12" s="8"/>
      <c r="K12" s="13"/>
      <c r="L12" s="8"/>
      <c r="M12" s="7"/>
      <c r="N12" s="7"/>
      <c r="O12" s="7"/>
      <c r="P12" s="8"/>
      <c r="Q12" s="8"/>
      <c r="R12" s="8"/>
      <c r="S12" s="7"/>
      <c r="T12" s="7"/>
      <c r="U12" s="9"/>
      <c r="V12" s="10"/>
      <c r="W12" s="10"/>
      <c r="X12" s="10"/>
    </row>
    <row r="13" spans="1:24" ht="30" x14ac:dyDescent="0.2">
      <c r="A13" s="6">
        <v>10</v>
      </c>
      <c r="B13" s="22" t="s">
        <v>55</v>
      </c>
      <c r="C13" s="13" t="s">
        <v>87</v>
      </c>
      <c r="D13" s="15" t="s">
        <v>63</v>
      </c>
      <c r="E13" s="14">
        <v>1000000</v>
      </c>
      <c r="F13" s="14"/>
      <c r="G13" s="15" t="s">
        <v>77</v>
      </c>
      <c r="H13" s="12"/>
      <c r="I13" s="8"/>
      <c r="J13" s="8"/>
      <c r="K13" s="13"/>
      <c r="L13" s="8"/>
      <c r="M13" s="7"/>
      <c r="N13" s="7"/>
      <c r="O13" s="7"/>
      <c r="P13" s="8"/>
      <c r="Q13" s="8"/>
      <c r="R13" s="8"/>
      <c r="S13" s="7"/>
      <c r="T13" s="7"/>
      <c r="U13" s="9"/>
      <c r="V13" s="10"/>
      <c r="W13" s="10"/>
      <c r="X13" s="10"/>
    </row>
    <row r="14" spans="1:24" ht="57" x14ac:dyDescent="0.2">
      <c r="A14" s="6">
        <v>11</v>
      </c>
      <c r="B14" s="22" t="s">
        <v>106</v>
      </c>
      <c r="C14" s="13" t="s">
        <v>133</v>
      </c>
      <c r="D14" s="14" t="s">
        <v>56</v>
      </c>
      <c r="E14" s="14">
        <v>7500000</v>
      </c>
      <c r="F14" s="14"/>
      <c r="G14" s="14" t="s">
        <v>75</v>
      </c>
      <c r="H14" s="12" t="s">
        <v>134</v>
      </c>
      <c r="I14" s="8"/>
      <c r="J14" s="8"/>
      <c r="K14" s="13"/>
      <c r="L14" s="8"/>
      <c r="M14" s="7"/>
      <c r="N14" s="7"/>
      <c r="O14" s="7"/>
      <c r="P14" s="8"/>
      <c r="Q14" s="8"/>
      <c r="R14" s="8"/>
      <c r="S14" s="7"/>
      <c r="T14" s="7"/>
      <c r="U14" s="9"/>
      <c r="V14" s="10"/>
      <c r="W14" s="10"/>
      <c r="X14" s="10"/>
    </row>
    <row r="15" spans="1:24" ht="23.25" x14ac:dyDescent="0.2">
      <c r="A15" s="24"/>
      <c r="B15" s="34" t="s">
        <v>127</v>
      </c>
      <c r="C15" s="25"/>
      <c r="D15" s="26"/>
      <c r="E15" s="26"/>
      <c r="F15" s="26"/>
      <c r="G15" s="26"/>
      <c r="H15" s="27"/>
      <c r="I15" s="28"/>
      <c r="J15" s="28"/>
      <c r="K15" s="25"/>
      <c r="L15" s="29"/>
      <c r="M15" s="30"/>
      <c r="N15" s="30"/>
      <c r="O15" s="30"/>
      <c r="P15" s="28"/>
      <c r="Q15" s="28"/>
      <c r="R15" s="28"/>
      <c r="S15" s="30"/>
      <c r="T15" s="30"/>
      <c r="U15" s="31"/>
      <c r="V15" s="32"/>
      <c r="W15" s="32"/>
      <c r="X15" s="24"/>
    </row>
    <row r="16" spans="1:24" ht="60" x14ac:dyDescent="0.2">
      <c r="A16" s="6">
        <v>12</v>
      </c>
      <c r="B16" s="22" t="s">
        <v>107</v>
      </c>
      <c r="C16" s="13" t="s">
        <v>129</v>
      </c>
      <c r="D16" s="14" t="s">
        <v>65</v>
      </c>
      <c r="E16" s="15">
        <v>12414953.039999999</v>
      </c>
      <c r="F16" s="15"/>
      <c r="G16" s="14" t="s">
        <v>75</v>
      </c>
      <c r="H16" s="12"/>
      <c r="I16" s="8"/>
      <c r="J16" s="8"/>
      <c r="K16" s="13"/>
      <c r="L16" s="8"/>
      <c r="M16" s="7" t="s">
        <v>57</v>
      </c>
      <c r="N16" s="7"/>
      <c r="O16" s="7"/>
      <c r="P16" s="8"/>
      <c r="Q16" s="8"/>
      <c r="R16" s="8"/>
      <c r="S16" s="7"/>
      <c r="T16" s="7"/>
      <c r="U16" s="9"/>
      <c r="V16" s="10"/>
      <c r="W16" s="10"/>
      <c r="X16" s="10"/>
    </row>
    <row r="17" spans="1:24" ht="128.25" x14ac:dyDescent="0.2">
      <c r="A17" s="6">
        <v>13</v>
      </c>
      <c r="B17" s="22" t="s">
        <v>66</v>
      </c>
      <c r="C17" s="13" t="s">
        <v>193</v>
      </c>
      <c r="D17" s="14" t="s">
        <v>59</v>
      </c>
      <c r="E17" s="15">
        <v>2304424.87</v>
      </c>
      <c r="F17" s="15"/>
      <c r="G17" s="14" t="s">
        <v>200</v>
      </c>
      <c r="H17" s="12"/>
      <c r="I17" s="8"/>
      <c r="J17" s="8"/>
      <c r="K17" s="13"/>
      <c r="L17" s="8"/>
      <c r="M17" s="7" t="s">
        <v>57</v>
      </c>
      <c r="N17" s="7"/>
      <c r="O17" s="7"/>
      <c r="P17" s="8"/>
      <c r="Q17" s="8"/>
      <c r="R17" s="8"/>
      <c r="S17" s="7"/>
      <c r="T17" s="7"/>
      <c r="U17" s="9"/>
      <c r="V17" s="10"/>
      <c r="W17" s="10"/>
      <c r="X17" s="10"/>
    </row>
    <row r="18" spans="1:24" ht="28.5" x14ac:dyDescent="0.2">
      <c r="A18" s="6">
        <v>14</v>
      </c>
      <c r="B18" s="22" t="s">
        <v>139</v>
      </c>
      <c r="C18" s="35" t="s">
        <v>177</v>
      </c>
      <c r="D18" s="14"/>
      <c r="E18" s="15"/>
      <c r="F18" s="15"/>
      <c r="G18" s="14"/>
      <c r="H18" s="12"/>
      <c r="I18" s="8"/>
      <c r="J18" s="8"/>
      <c r="K18" s="13"/>
      <c r="L18" s="8"/>
      <c r="M18" s="7"/>
      <c r="N18" s="7"/>
      <c r="O18" s="7"/>
      <c r="P18" s="8"/>
      <c r="Q18" s="8"/>
      <c r="R18" s="8"/>
      <c r="S18" s="7"/>
      <c r="T18" s="7"/>
      <c r="U18" s="9"/>
      <c r="V18" s="10"/>
      <c r="W18" s="10"/>
      <c r="X18" s="10"/>
    </row>
    <row r="19" spans="1:24" ht="409.5" x14ac:dyDescent="0.2">
      <c r="A19" s="6">
        <v>15</v>
      </c>
      <c r="B19" s="22" t="s">
        <v>126</v>
      </c>
      <c r="C19" s="33" t="s">
        <v>128</v>
      </c>
      <c r="D19" s="14"/>
      <c r="E19" s="15"/>
      <c r="F19" s="15"/>
      <c r="G19" s="14"/>
      <c r="H19" s="12"/>
      <c r="I19" s="8"/>
      <c r="J19" s="8"/>
      <c r="K19" s="13"/>
      <c r="L19" s="8"/>
      <c r="M19" s="7"/>
      <c r="N19" s="7"/>
      <c r="O19" s="7"/>
      <c r="P19" s="8"/>
      <c r="Q19" s="8"/>
      <c r="R19" s="8"/>
      <c r="S19" s="7"/>
      <c r="T19" s="7"/>
      <c r="U19" s="9"/>
      <c r="V19" s="10"/>
      <c r="W19" s="10"/>
      <c r="X19" s="10"/>
    </row>
    <row r="20" spans="1:24" ht="60" x14ac:dyDescent="0.2">
      <c r="A20" s="6">
        <v>16</v>
      </c>
      <c r="B20" s="36" t="s">
        <v>143</v>
      </c>
      <c r="C20" s="13" t="s">
        <v>153</v>
      </c>
      <c r="D20" s="14" t="s">
        <v>144</v>
      </c>
      <c r="E20" s="15">
        <v>497140</v>
      </c>
      <c r="F20" s="15"/>
      <c r="G20" s="14" t="s">
        <v>75</v>
      </c>
      <c r="H20" s="12" t="s">
        <v>140</v>
      </c>
      <c r="I20" s="8"/>
      <c r="J20" s="8"/>
      <c r="K20" s="13"/>
      <c r="L20" s="8" t="s">
        <v>145</v>
      </c>
      <c r="M20" s="7"/>
      <c r="N20" s="7" t="s">
        <v>147</v>
      </c>
      <c r="O20" s="7"/>
      <c r="P20" s="7" t="s">
        <v>146</v>
      </c>
      <c r="Q20" s="8" t="s">
        <v>148</v>
      </c>
      <c r="R20" s="8"/>
      <c r="S20" s="7"/>
      <c r="T20" s="7"/>
      <c r="U20" s="9"/>
      <c r="V20" s="10"/>
      <c r="W20" s="10"/>
      <c r="X20" s="10"/>
    </row>
    <row r="21" spans="1:24" ht="23.25" x14ac:dyDescent="0.2">
      <c r="A21" s="24"/>
      <c r="B21" s="34" t="s">
        <v>130</v>
      </c>
      <c r="C21" s="25"/>
      <c r="D21" s="26"/>
      <c r="E21" s="26"/>
      <c r="F21" s="26"/>
      <c r="G21" s="26"/>
      <c r="H21" s="27"/>
      <c r="I21" s="28"/>
      <c r="J21" s="28"/>
      <c r="K21" s="25"/>
      <c r="L21" s="29"/>
      <c r="M21" s="30"/>
      <c r="N21" s="30"/>
      <c r="O21" s="30"/>
      <c r="P21" s="28"/>
      <c r="Q21" s="28"/>
      <c r="R21" s="28"/>
      <c r="S21" s="30"/>
      <c r="T21" s="30"/>
      <c r="U21" s="31"/>
      <c r="V21" s="32"/>
      <c r="W21" s="32"/>
      <c r="X21" s="24"/>
    </row>
    <row r="22" spans="1:24" ht="30" x14ac:dyDescent="0.2">
      <c r="A22" s="6">
        <v>17</v>
      </c>
      <c r="B22" s="22" t="s">
        <v>67</v>
      </c>
      <c r="C22" s="13" t="s">
        <v>88</v>
      </c>
      <c r="D22" s="14" t="s">
        <v>59</v>
      </c>
      <c r="E22" s="14">
        <v>1250000</v>
      </c>
      <c r="F22" s="14"/>
      <c r="G22" s="14" t="s">
        <v>77</v>
      </c>
      <c r="H22" s="12"/>
      <c r="I22" s="8"/>
      <c r="J22" s="8"/>
      <c r="K22" s="13"/>
      <c r="L22" s="8"/>
      <c r="M22" s="7"/>
      <c r="N22" s="7"/>
      <c r="O22" s="7"/>
      <c r="P22" s="8"/>
      <c r="Q22" s="8"/>
      <c r="R22" s="8"/>
      <c r="S22" s="7"/>
      <c r="T22" s="7"/>
      <c r="U22" s="9"/>
      <c r="V22" s="10"/>
      <c r="W22" s="10"/>
      <c r="X22" s="10"/>
    </row>
    <row r="23" spans="1:24" ht="30" x14ac:dyDescent="0.2">
      <c r="A23" s="6">
        <v>18</v>
      </c>
      <c r="B23" s="22" t="s">
        <v>109</v>
      </c>
      <c r="C23" s="13" t="s">
        <v>80</v>
      </c>
      <c r="D23" s="14" t="s">
        <v>59</v>
      </c>
      <c r="E23" s="14">
        <v>1250000</v>
      </c>
      <c r="F23" s="14"/>
      <c r="G23" s="14" t="s">
        <v>79</v>
      </c>
      <c r="H23" s="12"/>
      <c r="I23" s="8"/>
      <c r="J23" s="8"/>
      <c r="K23" s="13"/>
      <c r="L23" s="8"/>
      <c r="M23" s="7"/>
      <c r="N23" s="7"/>
      <c r="O23" s="7"/>
      <c r="P23" s="8"/>
      <c r="Q23" s="8"/>
      <c r="R23" s="8"/>
      <c r="S23" s="7"/>
      <c r="T23" s="7"/>
      <c r="U23" s="9"/>
      <c r="V23" s="10"/>
      <c r="W23" s="10"/>
      <c r="X23" s="10"/>
    </row>
    <row r="24" spans="1:24" ht="30" x14ac:dyDescent="0.2">
      <c r="A24" s="6">
        <v>19</v>
      </c>
      <c r="B24" s="22" t="s">
        <v>69</v>
      </c>
      <c r="C24" s="13" t="s">
        <v>88</v>
      </c>
      <c r="D24" s="14" t="s">
        <v>59</v>
      </c>
      <c r="E24" s="14">
        <v>8750000</v>
      </c>
      <c r="F24" s="14"/>
      <c r="G24" s="14" t="s">
        <v>77</v>
      </c>
      <c r="H24" s="12"/>
      <c r="I24" s="8"/>
      <c r="J24" s="8"/>
      <c r="K24" s="13"/>
      <c r="L24" s="8"/>
      <c r="M24" s="7"/>
      <c r="N24" s="7"/>
      <c r="O24" s="7"/>
      <c r="P24" s="8"/>
      <c r="Q24" s="8"/>
      <c r="R24" s="8"/>
      <c r="S24" s="7"/>
      <c r="T24" s="7"/>
      <c r="U24" s="9"/>
      <c r="V24" s="10"/>
      <c r="W24" s="10"/>
      <c r="X24" s="10"/>
    </row>
    <row r="25" spans="1:24" ht="30" x14ac:dyDescent="0.2">
      <c r="A25" s="6">
        <v>20</v>
      </c>
      <c r="B25" s="7" t="s">
        <v>141</v>
      </c>
      <c r="C25" s="13" t="s">
        <v>142</v>
      </c>
      <c r="D25" s="14" t="s">
        <v>59</v>
      </c>
      <c r="E25" s="14"/>
      <c r="F25" s="14"/>
      <c r="G25" s="14"/>
      <c r="H25" s="12" t="s">
        <v>140</v>
      </c>
      <c r="I25" s="8"/>
      <c r="J25" s="8"/>
      <c r="K25" s="13"/>
      <c r="L25" s="8"/>
      <c r="M25" s="7"/>
      <c r="N25" s="7"/>
      <c r="O25" s="7"/>
      <c r="P25" s="8"/>
      <c r="Q25" s="8"/>
      <c r="R25" s="8"/>
      <c r="S25" s="7"/>
      <c r="T25" s="7"/>
      <c r="U25" s="9"/>
      <c r="V25" s="10"/>
      <c r="W25" s="10"/>
      <c r="X25" s="10"/>
    </row>
    <row r="26" spans="1:24" ht="30" x14ac:dyDescent="0.2">
      <c r="A26" s="6">
        <v>21</v>
      </c>
      <c r="B26" s="7" t="s">
        <v>70</v>
      </c>
      <c r="C26" s="13" t="s">
        <v>90</v>
      </c>
      <c r="D26" s="14" t="s">
        <v>72</v>
      </c>
      <c r="E26" s="14" t="s">
        <v>71</v>
      </c>
      <c r="F26" s="14"/>
      <c r="G26" s="14" t="s">
        <v>78</v>
      </c>
      <c r="H26" s="12"/>
      <c r="I26" s="8"/>
      <c r="J26" s="8"/>
      <c r="K26" s="13"/>
      <c r="L26" s="8"/>
      <c r="M26" s="7"/>
      <c r="N26" s="7"/>
      <c r="O26" s="7"/>
      <c r="P26" s="8"/>
      <c r="Q26" s="8"/>
      <c r="R26" s="8"/>
      <c r="S26" s="7"/>
      <c r="T26" s="7"/>
      <c r="U26" s="9"/>
      <c r="V26" s="10"/>
      <c r="W26" s="10"/>
      <c r="X26" s="10"/>
    </row>
    <row r="27" spans="1:24" ht="85.5" x14ac:dyDescent="0.2">
      <c r="A27" s="6">
        <v>22</v>
      </c>
      <c r="B27" s="7" t="s">
        <v>135</v>
      </c>
      <c r="C27" s="13" t="s">
        <v>178</v>
      </c>
      <c r="D27" s="14" t="s">
        <v>59</v>
      </c>
      <c r="E27" s="14"/>
      <c r="F27" s="14"/>
      <c r="G27" s="14" t="s">
        <v>75</v>
      </c>
      <c r="H27" s="12" t="s">
        <v>137</v>
      </c>
      <c r="I27" s="8"/>
      <c r="J27" s="8"/>
      <c r="K27" s="13"/>
      <c r="L27" s="8"/>
      <c r="M27" s="7"/>
      <c r="N27" s="7"/>
      <c r="O27" s="7"/>
      <c r="P27" s="8"/>
      <c r="Q27" s="8"/>
      <c r="R27" s="8"/>
      <c r="S27" s="7"/>
      <c r="T27" s="7"/>
      <c r="U27" s="9"/>
      <c r="V27" s="10"/>
      <c r="W27" s="10"/>
      <c r="X27" s="10"/>
    </row>
    <row r="28" spans="1:24" ht="85.5" x14ac:dyDescent="0.2">
      <c r="A28" s="6">
        <v>23</v>
      </c>
      <c r="B28" s="7" t="s">
        <v>136</v>
      </c>
      <c r="C28" s="13" t="s">
        <v>179</v>
      </c>
      <c r="D28" s="14" t="s">
        <v>59</v>
      </c>
      <c r="E28" s="14"/>
      <c r="F28" s="14"/>
      <c r="G28" s="14" t="s">
        <v>75</v>
      </c>
      <c r="H28" s="12" t="s">
        <v>137</v>
      </c>
      <c r="I28" s="8"/>
      <c r="J28" s="8"/>
      <c r="K28" s="13"/>
      <c r="L28" s="8"/>
      <c r="M28" s="7"/>
      <c r="N28" s="7"/>
      <c r="O28" s="7"/>
      <c r="P28" s="8"/>
      <c r="Q28" s="8"/>
      <c r="R28" s="8"/>
      <c r="S28" s="7"/>
      <c r="T28" s="7"/>
      <c r="U28" s="9"/>
      <c r="V28" s="10"/>
      <c r="W28" s="10"/>
      <c r="X28" s="10"/>
    </row>
    <row r="29" spans="1:24" ht="90" x14ac:dyDescent="0.2">
      <c r="A29" s="6">
        <v>24</v>
      </c>
      <c r="B29" s="7" t="s">
        <v>113</v>
      </c>
      <c r="C29" s="13" t="s">
        <v>112</v>
      </c>
      <c r="D29" s="14" t="s">
        <v>59</v>
      </c>
      <c r="E29" s="14"/>
      <c r="F29" s="14" t="s">
        <v>157</v>
      </c>
      <c r="G29" s="14" t="s">
        <v>75</v>
      </c>
      <c r="H29" s="12" t="s">
        <v>17</v>
      </c>
      <c r="I29" s="8"/>
      <c r="J29" s="8" t="s">
        <v>26</v>
      </c>
      <c r="K29" s="13">
        <v>270000</v>
      </c>
      <c r="L29" s="21" t="s">
        <v>25</v>
      </c>
      <c r="M29" s="7" t="s">
        <v>22</v>
      </c>
      <c r="N29" s="7"/>
      <c r="O29" s="7" t="s">
        <v>23</v>
      </c>
      <c r="P29" s="8" t="s">
        <v>21</v>
      </c>
      <c r="Q29" s="8"/>
      <c r="R29" s="8" t="s">
        <v>24</v>
      </c>
      <c r="S29" s="7" t="s">
        <v>33</v>
      </c>
      <c r="T29" s="7"/>
      <c r="U29" s="9"/>
      <c r="V29" s="10">
        <v>0.85</v>
      </c>
      <c r="W29" s="10">
        <v>0.15</v>
      </c>
      <c r="X29" s="11" t="s">
        <v>47</v>
      </c>
    </row>
    <row r="30" spans="1:24" ht="142.5" x14ac:dyDescent="0.2">
      <c r="A30" s="6">
        <v>25</v>
      </c>
      <c r="B30" s="7" t="s">
        <v>103</v>
      </c>
      <c r="C30" s="13" t="s">
        <v>131</v>
      </c>
      <c r="D30" s="14" t="s">
        <v>91</v>
      </c>
      <c r="E30" s="14" t="s">
        <v>92</v>
      </c>
      <c r="F30" s="14"/>
      <c r="G30" s="14" t="s">
        <v>93</v>
      </c>
      <c r="H30" s="12"/>
      <c r="I30" s="8"/>
      <c r="J30" s="8"/>
      <c r="K30" s="13"/>
      <c r="L30" s="8"/>
      <c r="M30" s="7"/>
      <c r="N30" s="7"/>
      <c r="O30" s="7"/>
      <c r="P30" s="8"/>
      <c r="Q30" s="8"/>
      <c r="R30" s="8"/>
      <c r="S30" s="7"/>
      <c r="T30" s="7"/>
      <c r="U30" s="9"/>
      <c r="V30" s="10"/>
      <c r="W30" s="10"/>
      <c r="X30" s="10"/>
    </row>
    <row r="31" spans="1:24" ht="57" x14ac:dyDescent="0.2">
      <c r="A31" s="6">
        <v>26</v>
      </c>
      <c r="B31" s="7" t="s">
        <v>138</v>
      </c>
      <c r="C31" s="13" t="s">
        <v>94</v>
      </c>
      <c r="D31" s="14" t="s">
        <v>91</v>
      </c>
      <c r="E31" s="14" t="s">
        <v>92</v>
      </c>
      <c r="F31" s="14"/>
      <c r="G31" s="14" t="s">
        <v>93</v>
      </c>
      <c r="H31" s="12"/>
      <c r="I31" s="8"/>
      <c r="J31" s="8"/>
      <c r="K31" s="13"/>
      <c r="L31" s="8"/>
      <c r="M31" s="7"/>
      <c r="N31" s="7"/>
      <c r="O31" s="7"/>
      <c r="P31" s="8"/>
      <c r="Q31" s="8"/>
      <c r="R31" s="8"/>
      <c r="S31" s="7"/>
      <c r="T31" s="7"/>
      <c r="U31" s="9"/>
      <c r="V31" s="10"/>
      <c r="W31" s="10"/>
      <c r="X31" s="10"/>
    </row>
    <row r="32" spans="1:24" ht="99.75" x14ac:dyDescent="0.2">
      <c r="A32" s="6">
        <v>27</v>
      </c>
      <c r="B32" s="7" t="s">
        <v>114</v>
      </c>
      <c r="C32" s="13" t="s">
        <v>184</v>
      </c>
      <c r="D32" s="14" t="s">
        <v>59</v>
      </c>
      <c r="E32" s="15">
        <v>148750</v>
      </c>
      <c r="F32" s="14"/>
      <c r="G32" s="14" t="s">
        <v>182</v>
      </c>
      <c r="H32" s="12" t="s">
        <v>17</v>
      </c>
      <c r="I32" s="8"/>
      <c r="J32" s="8" t="s">
        <v>30</v>
      </c>
      <c r="K32" s="13">
        <v>189500</v>
      </c>
      <c r="L32" s="8" t="s">
        <v>29</v>
      </c>
      <c r="M32" s="7" t="s">
        <v>22</v>
      </c>
      <c r="N32" s="7"/>
      <c r="O32" s="7" t="s">
        <v>23</v>
      </c>
      <c r="P32" s="8" t="s">
        <v>21</v>
      </c>
      <c r="Q32" s="8"/>
      <c r="R32" s="8" t="s">
        <v>24</v>
      </c>
      <c r="S32" s="7" t="s">
        <v>33</v>
      </c>
      <c r="T32" s="7"/>
      <c r="U32" s="9"/>
      <c r="V32" s="10">
        <v>0.85</v>
      </c>
      <c r="W32" s="10">
        <v>0.15</v>
      </c>
      <c r="X32" s="11" t="s">
        <v>47</v>
      </c>
    </row>
    <row r="33" spans="1:24" ht="60" x14ac:dyDescent="0.2">
      <c r="A33" s="6">
        <v>28</v>
      </c>
      <c r="B33" s="7" t="s">
        <v>149</v>
      </c>
      <c r="C33" s="35" t="s">
        <v>152</v>
      </c>
      <c r="D33" s="38" t="s">
        <v>59</v>
      </c>
      <c r="E33" s="39">
        <v>5212500</v>
      </c>
      <c r="F33" s="38"/>
      <c r="G33" s="38" t="s">
        <v>98</v>
      </c>
      <c r="H33" s="40" t="s">
        <v>116</v>
      </c>
      <c r="I33" s="41"/>
      <c r="J33" s="41"/>
      <c r="K33" s="35">
        <v>1297050</v>
      </c>
      <c r="L33" s="41"/>
      <c r="M33" s="37"/>
      <c r="N33" s="37"/>
      <c r="O33" s="37"/>
      <c r="P33" s="7" t="s">
        <v>146</v>
      </c>
      <c r="Q33" s="8" t="s">
        <v>150</v>
      </c>
      <c r="R33" s="8"/>
      <c r="S33" s="7"/>
      <c r="T33" s="7"/>
      <c r="U33" s="9"/>
      <c r="V33" s="10">
        <v>0.5</v>
      </c>
      <c r="W33" s="10">
        <v>0.5</v>
      </c>
      <c r="X33" s="10"/>
    </row>
    <row r="34" spans="1:24" ht="71.25" x14ac:dyDescent="0.2">
      <c r="A34" s="6">
        <v>29</v>
      </c>
      <c r="B34" s="7" t="s">
        <v>110</v>
      </c>
      <c r="C34" s="13" t="s">
        <v>118</v>
      </c>
      <c r="D34" s="14" t="s">
        <v>59</v>
      </c>
      <c r="E34" s="15">
        <v>5825000</v>
      </c>
      <c r="F34" s="14"/>
      <c r="G34" s="14" t="s">
        <v>98</v>
      </c>
      <c r="H34" s="12" t="s">
        <v>116</v>
      </c>
      <c r="I34" s="8"/>
      <c r="J34" s="8" t="s">
        <v>117</v>
      </c>
      <c r="K34" s="13">
        <v>2281547</v>
      </c>
      <c r="L34" s="8"/>
      <c r="M34" s="7"/>
      <c r="N34" s="7"/>
      <c r="O34" s="7" t="s">
        <v>120</v>
      </c>
      <c r="P34" s="8" t="s">
        <v>119</v>
      </c>
      <c r="Q34" s="8"/>
      <c r="R34" s="8" t="s">
        <v>121</v>
      </c>
      <c r="S34" s="7" t="s">
        <v>122</v>
      </c>
      <c r="T34" s="7" t="s">
        <v>123</v>
      </c>
      <c r="U34" s="9" t="s">
        <v>124</v>
      </c>
      <c r="V34" s="10"/>
      <c r="W34" s="10"/>
      <c r="X34" s="10"/>
    </row>
    <row r="35" spans="1:24" ht="45" x14ac:dyDescent="0.2">
      <c r="A35" s="6">
        <v>30</v>
      </c>
      <c r="B35" s="7" t="s">
        <v>99</v>
      </c>
      <c r="C35" s="13"/>
      <c r="D35" s="14" t="s">
        <v>59</v>
      </c>
      <c r="E35" s="15">
        <v>5000000</v>
      </c>
      <c r="F35" s="14"/>
      <c r="G35" s="14" t="s">
        <v>98</v>
      </c>
      <c r="H35" s="12"/>
      <c r="I35" s="8"/>
      <c r="J35" s="8"/>
      <c r="K35" s="13"/>
      <c r="L35" s="8"/>
      <c r="M35" s="7"/>
      <c r="N35" s="7"/>
      <c r="O35" s="7"/>
      <c r="P35" s="8"/>
      <c r="Q35" s="8"/>
      <c r="R35" s="8"/>
      <c r="S35" s="7"/>
      <c r="T35" s="7"/>
      <c r="U35" s="9"/>
      <c r="V35" s="10"/>
      <c r="W35" s="10"/>
      <c r="X35" s="10"/>
    </row>
    <row r="36" spans="1:24" ht="45" x14ac:dyDescent="0.2">
      <c r="A36" s="6">
        <v>31</v>
      </c>
      <c r="B36" s="7" t="s">
        <v>111</v>
      </c>
      <c r="C36" s="13"/>
      <c r="D36" s="14" t="s">
        <v>59</v>
      </c>
      <c r="E36" s="15">
        <v>500000</v>
      </c>
      <c r="F36" s="14"/>
      <c r="G36" s="14" t="s">
        <v>98</v>
      </c>
      <c r="H36" s="12"/>
      <c r="I36" s="8"/>
      <c r="J36" s="8"/>
      <c r="K36" s="13"/>
      <c r="L36" s="8"/>
      <c r="M36" s="7"/>
      <c r="N36" s="7"/>
      <c r="O36" s="7"/>
      <c r="P36" s="8"/>
      <c r="Q36" s="8"/>
      <c r="R36" s="8"/>
      <c r="S36" s="7"/>
      <c r="T36" s="7"/>
      <c r="U36" s="9"/>
      <c r="V36" s="10"/>
      <c r="W36" s="10"/>
      <c r="X36" s="10"/>
    </row>
    <row r="37" spans="1:24" ht="45" x14ac:dyDescent="0.2">
      <c r="A37" s="6">
        <v>32</v>
      </c>
      <c r="B37" s="7" t="s">
        <v>115</v>
      </c>
      <c r="C37" s="13"/>
      <c r="D37" s="14" t="s">
        <v>29</v>
      </c>
      <c r="E37" s="15"/>
      <c r="F37" s="14"/>
      <c r="G37" s="14"/>
      <c r="H37" s="12"/>
      <c r="I37" s="8"/>
      <c r="J37" s="8"/>
      <c r="K37" s="13"/>
      <c r="L37" s="8"/>
      <c r="M37" s="7"/>
      <c r="N37" s="7"/>
      <c r="O37" s="7"/>
      <c r="P37" s="8"/>
      <c r="Q37" s="8"/>
      <c r="R37" s="8"/>
      <c r="S37" s="7"/>
      <c r="T37" s="7"/>
      <c r="U37" s="9"/>
      <c r="V37" s="10"/>
      <c r="W37" s="10"/>
      <c r="X37" s="10"/>
    </row>
    <row r="38" spans="1:24" ht="75" x14ac:dyDescent="0.2">
      <c r="A38" s="6">
        <v>33</v>
      </c>
      <c r="B38" s="7" t="s">
        <v>180</v>
      </c>
      <c r="C38" s="13" t="s">
        <v>192</v>
      </c>
      <c r="D38" s="14" t="s">
        <v>59</v>
      </c>
      <c r="E38" s="15">
        <v>650000</v>
      </c>
      <c r="F38" s="14"/>
      <c r="G38" s="14" t="s">
        <v>182</v>
      </c>
      <c r="H38" s="12" t="s">
        <v>181</v>
      </c>
      <c r="I38" s="8"/>
      <c r="J38" s="8"/>
      <c r="K38" s="13"/>
      <c r="L38" s="8"/>
      <c r="M38" s="7"/>
      <c r="N38" s="7" t="s">
        <v>183</v>
      </c>
      <c r="O38" s="7"/>
      <c r="P38" s="7" t="s">
        <v>146</v>
      </c>
      <c r="Q38" s="8"/>
      <c r="R38" s="8"/>
      <c r="S38" s="7"/>
      <c r="T38" s="7"/>
      <c r="U38" s="9"/>
      <c r="V38" s="10"/>
      <c r="W38" s="10"/>
      <c r="X38" s="10"/>
    </row>
    <row r="39" spans="1:24" ht="23.25" x14ac:dyDescent="0.2">
      <c r="A39" s="6"/>
      <c r="B39" s="34" t="s">
        <v>132</v>
      </c>
      <c r="C39" s="25"/>
      <c r="D39" s="26"/>
      <c r="E39" s="26"/>
      <c r="F39" s="26"/>
      <c r="G39" s="26"/>
      <c r="H39" s="27"/>
      <c r="I39" s="28"/>
      <c r="J39" s="28"/>
      <c r="K39" s="25"/>
      <c r="L39" s="29"/>
      <c r="M39" s="30"/>
      <c r="N39" s="30"/>
      <c r="O39" s="30"/>
      <c r="P39" s="28"/>
      <c r="Q39" s="28"/>
      <c r="R39" s="28"/>
      <c r="S39" s="30"/>
      <c r="T39" s="30"/>
      <c r="U39" s="31"/>
      <c r="V39" s="32"/>
      <c r="W39" s="32"/>
      <c r="X39" s="24"/>
    </row>
    <row r="40" spans="1:24" ht="99.75" x14ac:dyDescent="0.2">
      <c r="A40" s="6">
        <v>34</v>
      </c>
      <c r="B40" s="7" t="s">
        <v>155</v>
      </c>
      <c r="C40" s="13" t="s">
        <v>154</v>
      </c>
      <c r="D40" s="14"/>
      <c r="E40" s="14"/>
      <c r="F40" s="14"/>
      <c r="G40" s="14"/>
      <c r="H40" s="12"/>
      <c r="I40" s="8"/>
      <c r="J40" s="8"/>
      <c r="K40" s="13"/>
      <c r="L40" s="8"/>
      <c r="M40" s="7"/>
      <c r="N40" s="7"/>
      <c r="O40" s="7"/>
      <c r="P40" s="8"/>
      <c r="Q40" s="8"/>
      <c r="R40" s="8"/>
      <c r="S40" s="7"/>
      <c r="T40" s="7"/>
      <c r="U40" s="9"/>
      <c r="V40" s="10"/>
      <c r="W40" s="10"/>
      <c r="X40" s="10"/>
    </row>
    <row r="41" spans="1:24" ht="42.75" x14ac:dyDescent="0.2">
      <c r="A41" s="6">
        <v>35</v>
      </c>
      <c r="B41" s="7" t="s">
        <v>96</v>
      </c>
      <c r="C41" s="13" t="s">
        <v>97</v>
      </c>
      <c r="D41" s="14" t="s">
        <v>59</v>
      </c>
      <c r="E41" s="14" t="s">
        <v>92</v>
      </c>
      <c r="F41" s="14"/>
      <c r="G41" s="14" t="s">
        <v>78</v>
      </c>
      <c r="H41" s="12"/>
      <c r="I41" s="8"/>
      <c r="J41" s="8"/>
      <c r="K41" s="13"/>
      <c r="L41" s="8"/>
      <c r="M41" s="7"/>
      <c r="N41" s="7"/>
      <c r="O41" s="7"/>
      <c r="P41" s="8"/>
      <c r="Q41" s="8"/>
      <c r="R41" s="8"/>
      <c r="S41" s="7"/>
      <c r="T41" s="7"/>
      <c r="U41" s="9"/>
      <c r="V41" s="10"/>
      <c r="W41" s="10"/>
      <c r="X41" s="10"/>
    </row>
    <row r="42" spans="1:24" ht="105" x14ac:dyDescent="0.2">
      <c r="A42" s="6">
        <v>36</v>
      </c>
      <c r="B42" s="36" t="s">
        <v>196</v>
      </c>
      <c r="C42" s="13" t="s">
        <v>197</v>
      </c>
      <c r="D42" s="14"/>
      <c r="E42" s="14"/>
      <c r="F42" s="14"/>
      <c r="G42" s="14"/>
      <c r="H42" s="12"/>
      <c r="I42" s="8"/>
      <c r="J42" s="8"/>
      <c r="K42" s="13"/>
      <c r="L42" s="8"/>
      <c r="M42" s="7"/>
      <c r="N42" s="7"/>
      <c r="O42" s="7"/>
      <c r="P42" s="8"/>
      <c r="Q42" s="8"/>
      <c r="R42" s="8"/>
      <c r="S42" s="7"/>
      <c r="T42" s="7"/>
      <c r="U42" s="9"/>
      <c r="V42" s="10"/>
      <c r="W42" s="10"/>
      <c r="X42" s="10"/>
    </row>
    <row r="43" spans="1:24" ht="15" x14ac:dyDescent="0.2">
      <c r="A43" s="6">
        <v>37</v>
      </c>
      <c r="B43" s="7" t="s">
        <v>158</v>
      </c>
      <c r="C43" s="13"/>
      <c r="D43" s="14"/>
      <c r="E43" s="14" t="s">
        <v>158</v>
      </c>
      <c r="F43" s="14" t="s">
        <v>156</v>
      </c>
      <c r="G43" s="14"/>
      <c r="H43" s="12"/>
      <c r="I43" s="8"/>
      <c r="J43" s="8"/>
      <c r="K43" s="13"/>
      <c r="L43" s="8"/>
      <c r="M43" s="7"/>
      <c r="N43" s="7"/>
      <c r="O43" s="7"/>
      <c r="P43" s="8"/>
      <c r="Q43" s="8"/>
      <c r="R43" s="8"/>
      <c r="S43" s="7"/>
      <c r="T43" s="7"/>
      <c r="U43" s="9"/>
      <c r="V43" s="10"/>
      <c r="W43" s="10"/>
      <c r="X43" s="10"/>
    </row>
    <row r="44" spans="1:24" ht="114" x14ac:dyDescent="0.2">
      <c r="A44" s="6">
        <v>38</v>
      </c>
      <c r="B44" s="7" t="s">
        <v>185</v>
      </c>
      <c r="C44" s="13" t="s">
        <v>186</v>
      </c>
      <c r="D44" s="14" t="s">
        <v>189</v>
      </c>
      <c r="E44" s="15">
        <v>25000</v>
      </c>
      <c r="F44" s="14"/>
      <c r="G44" s="14"/>
      <c r="H44" s="12"/>
      <c r="I44" s="8"/>
      <c r="J44" s="8"/>
      <c r="K44" s="13"/>
      <c r="L44" s="8"/>
      <c r="M44" s="7"/>
      <c r="N44" s="7"/>
      <c r="O44" s="7"/>
      <c r="P44" s="8"/>
      <c r="Q44" s="8"/>
      <c r="R44" s="8"/>
      <c r="S44" s="7"/>
      <c r="T44" s="7"/>
      <c r="U44" s="9"/>
      <c r="V44" s="10"/>
      <c r="W44" s="10"/>
      <c r="X44" s="10"/>
    </row>
    <row r="45" spans="1:24" ht="114" x14ac:dyDescent="0.2">
      <c r="A45" s="6">
        <v>39</v>
      </c>
      <c r="B45" s="7" t="s">
        <v>188</v>
      </c>
      <c r="C45" s="13" t="s">
        <v>187</v>
      </c>
      <c r="D45" s="14" t="s">
        <v>189</v>
      </c>
      <c r="E45" s="15">
        <v>24000</v>
      </c>
      <c r="F45" s="14"/>
      <c r="G45" s="14"/>
      <c r="H45" s="12"/>
      <c r="I45" s="8"/>
      <c r="J45" s="8"/>
      <c r="K45" s="13"/>
      <c r="L45" s="8"/>
      <c r="M45" s="7"/>
      <c r="N45" s="7"/>
      <c r="O45" s="7"/>
      <c r="P45" s="8"/>
      <c r="Q45" s="8"/>
      <c r="R45" s="8"/>
      <c r="S45" s="7"/>
      <c r="T45" s="7"/>
      <c r="U45" s="9"/>
      <c r="V45" s="10"/>
      <c r="W45" s="10"/>
      <c r="X45" s="10"/>
    </row>
    <row r="46" spans="1:24" ht="28.5" x14ac:dyDescent="0.2">
      <c r="A46" s="6">
        <v>40</v>
      </c>
      <c r="B46" s="7" t="s">
        <v>190</v>
      </c>
      <c r="C46" s="13" t="s">
        <v>191</v>
      </c>
      <c r="D46" s="14" t="s">
        <v>59</v>
      </c>
      <c r="E46" s="14"/>
      <c r="F46" s="14"/>
      <c r="G46" s="14"/>
      <c r="H46" s="12"/>
      <c r="I46" s="8"/>
      <c r="J46" s="8"/>
      <c r="K46" s="13"/>
      <c r="L46" s="8"/>
      <c r="M46" s="7"/>
      <c r="N46" s="7"/>
      <c r="O46" s="7"/>
      <c r="P46" s="8"/>
      <c r="Q46" s="8"/>
      <c r="R46" s="8"/>
      <c r="S46" s="7"/>
      <c r="T46" s="7"/>
      <c r="U46" s="9"/>
      <c r="V46" s="10"/>
      <c r="W46" s="10"/>
      <c r="X46" s="10"/>
    </row>
    <row r="47" spans="1:24" ht="15" x14ac:dyDescent="0.2">
      <c r="B47" s="23" t="s">
        <v>100</v>
      </c>
      <c r="C47" s="23"/>
    </row>
  </sheetData>
  <mergeCells count="3">
    <mergeCell ref="B1:L1"/>
    <mergeCell ref="A1:A2"/>
    <mergeCell ref="M1:X1"/>
  </mergeCells>
  <printOptions horizontalCentered="1"/>
  <pageMargins left="0" right="0" top="0.47244094488188981" bottom="0" header="0.11811023622047245" footer="0"/>
  <pageSetup paperSize="8" scale="72" fitToHeight="0" orientation="landscape" horizontalDpi="1200" verticalDpi="1200" r:id="rId1"/>
  <headerFooter alignWithMargins="0">
    <oddHeader>&amp;C&amp;"Arial,Podebljano"&amp;12&amp;G &amp;20Registar projekata GRADA OGULINA</oddHeader>
    <oddFooter>&amp;R&amp;P</oddFooter>
  </headerFooter>
  <rowBreaks count="2" manualBreakCount="2">
    <brk id="20" max="11" man="1"/>
    <brk id="38" max="11"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J1974"/>
  <sheetViews>
    <sheetView showGridLines="0" zoomScaleNormal="100" zoomScaleSheetLayoutView="70" workbookViewId="0">
      <pane xSplit="3" ySplit="2" topLeftCell="D1775" activePane="bottomRight" state="frozen"/>
      <selection pane="topRight" activeCell="E1" sqref="E1"/>
      <selection pane="bottomLeft" activeCell="A5" sqref="A5"/>
      <selection pane="bottomRight" activeCell="F23" sqref="F23"/>
    </sheetView>
  </sheetViews>
  <sheetFormatPr defaultRowHeight="12.75" outlineLevelRow="2" outlineLevelCol="1" x14ac:dyDescent="0.2"/>
  <cols>
    <col min="1" max="1" width="3.5703125" style="43" customWidth="1"/>
    <col min="2" max="2" width="21" customWidth="1"/>
    <col min="3" max="3" width="6.5703125" customWidth="1"/>
    <col min="4" max="4" width="6.7109375" customWidth="1"/>
    <col min="5" max="16" width="3.28515625" customWidth="1" outlineLevel="1"/>
    <col min="17" max="17" width="5.7109375" customWidth="1"/>
    <col min="18" max="29" width="3.28515625" customWidth="1" outlineLevel="1"/>
    <col min="30" max="30" width="5.7109375" customWidth="1"/>
    <col min="31" max="42" width="3.28515625" customWidth="1" outlineLevel="1"/>
    <col min="43" max="43" width="5.7109375" customWidth="1"/>
    <col min="44" max="55" width="3.28515625" customWidth="1" outlineLevel="1"/>
    <col min="56" max="56" width="5.7109375" customWidth="1"/>
    <col min="57" max="57" width="6.7109375" customWidth="1"/>
    <col min="58" max="58" width="5.7109375" style="121" customWidth="1"/>
    <col min="59" max="59" width="26.42578125" bestFit="1" customWidth="1"/>
    <col min="60" max="61" width="14" customWidth="1"/>
  </cols>
  <sheetData>
    <row r="1" spans="1:61" x14ac:dyDescent="0.2">
      <c r="A1" s="401" t="s">
        <v>206</v>
      </c>
      <c r="B1" s="395" t="s">
        <v>207</v>
      </c>
      <c r="C1" s="396"/>
      <c r="D1" s="385" t="s">
        <v>318</v>
      </c>
      <c r="E1" s="392" t="s">
        <v>162</v>
      </c>
      <c r="F1" s="393"/>
      <c r="G1" s="393"/>
      <c r="H1" s="393"/>
      <c r="I1" s="393"/>
      <c r="J1" s="393"/>
      <c r="K1" s="393"/>
      <c r="L1" s="393"/>
      <c r="M1" s="393"/>
      <c r="N1" s="393"/>
      <c r="O1" s="393"/>
      <c r="P1" s="394"/>
      <c r="Q1" s="385" t="str">
        <f>"Ukupno "&amp;E1</f>
        <v>Ukupno 2018.</v>
      </c>
      <c r="R1" s="392" t="s">
        <v>163</v>
      </c>
      <c r="S1" s="393"/>
      <c r="T1" s="393"/>
      <c r="U1" s="393"/>
      <c r="V1" s="393"/>
      <c r="W1" s="393"/>
      <c r="X1" s="393"/>
      <c r="Y1" s="393"/>
      <c r="Z1" s="393"/>
      <c r="AA1" s="393"/>
      <c r="AB1" s="393"/>
      <c r="AC1" s="394"/>
      <c r="AD1" s="399" t="str">
        <f>"Ukupno "&amp;R1</f>
        <v>Ukupno 2019.</v>
      </c>
      <c r="AE1" s="387" t="s">
        <v>201</v>
      </c>
      <c r="AF1" s="388"/>
      <c r="AG1" s="388"/>
      <c r="AH1" s="388"/>
      <c r="AI1" s="388"/>
      <c r="AJ1" s="388"/>
      <c r="AK1" s="388"/>
      <c r="AL1" s="388"/>
      <c r="AM1" s="388"/>
      <c r="AN1" s="388"/>
      <c r="AO1" s="388"/>
      <c r="AP1" s="389"/>
      <c r="AQ1" s="390" t="str">
        <f>"Ukupno "&amp;AE1</f>
        <v>Ukupno 2020.</v>
      </c>
      <c r="AR1" s="392" t="s">
        <v>205</v>
      </c>
      <c r="AS1" s="393"/>
      <c r="AT1" s="393"/>
      <c r="AU1" s="393"/>
      <c r="AV1" s="393"/>
      <c r="AW1" s="393"/>
      <c r="AX1" s="393"/>
      <c r="AY1" s="393"/>
      <c r="AZ1" s="393"/>
      <c r="BA1" s="393"/>
      <c r="BB1" s="393"/>
      <c r="BC1" s="394"/>
      <c r="BD1" s="385" t="str">
        <f>"Ukupno "&amp;AR1</f>
        <v>Ukupno 2021.</v>
      </c>
      <c r="BE1" s="385" t="s">
        <v>319</v>
      </c>
    </row>
    <row r="2" spans="1:61" x14ac:dyDescent="0.2">
      <c r="A2" s="402"/>
      <c r="B2" s="397"/>
      <c r="C2" s="398"/>
      <c r="D2" s="386"/>
      <c r="E2" s="86" t="s">
        <v>160</v>
      </c>
      <c r="F2" s="87" t="s">
        <v>165</v>
      </c>
      <c r="G2" s="87" t="s">
        <v>166</v>
      </c>
      <c r="H2" s="87" t="s">
        <v>161</v>
      </c>
      <c r="I2" s="87" t="s">
        <v>167</v>
      </c>
      <c r="J2" s="87" t="s">
        <v>168</v>
      </c>
      <c r="K2" s="87" t="s">
        <v>169</v>
      </c>
      <c r="L2" s="87" t="s">
        <v>170</v>
      </c>
      <c r="M2" s="87" t="s">
        <v>171</v>
      </c>
      <c r="N2" s="87" t="s">
        <v>172</v>
      </c>
      <c r="O2" s="87" t="s">
        <v>173</v>
      </c>
      <c r="P2" s="88" t="s">
        <v>174</v>
      </c>
      <c r="Q2" s="386"/>
      <c r="R2" s="86" t="s">
        <v>160</v>
      </c>
      <c r="S2" s="87" t="s">
        <v>165</v>
      </c>
      <c r="T2" s="87" t="s">
        <v>166</v>
      </c>
      <c r="U2" s="87" t="s">
        <v>161</v>
      </c>
      <c r="V2" s="87" t="s">
        <v>167</v>
      </c>
      <c r="W2" s="87" t="s">
        <v>168</v>
      </c>
      <c r="X2" s="87" t="s">
        <v>169</v>
      </c>
      <c r="Y2" s="87" t="s">
        <v>170</v>
      </c>
      <c r="Z2" s="87" t="s">
        <v>171</v>
      </c>
      <c r="AA2" s="87" t="s">
        <v>172</v>
      </c>
      <c r="AB2" s="87" t="s">
        <v>173</v>
      </c>
      <c r="AC2" s="88" t="s">
        <v>174</v>
      </c>
      <c r="AD2" s="400"/>
      <c r="AE2" s="89" t="s">
        <v>160</v>
      </c>
      <c r="AF2" s="87" t="s">
        <v>165</v>
      </c>
      <c r="AG2" s="87" t="s">
        <v>166</v>
      </c>
      <c r="AH2" s="87" t="s">
        <v>161</v>
      </c>
      <c r="AI2" s="87" t="s">
        <v>167</v>
      </c>
      <c r="AJ2" s="87" t="s">
        <v>168</v>
      </c>
      <c r="AK2" s="87" t="s">
        <v>169</v>
      </c>
      <c r="AL2" s="87" t="s">
        <v>170</v>
      </c>
      <c r="AM2" s="87" t="s">
        <v>171</v>
      </c>
      <c r="AN2" s="87" t="s">
        <v>172</v>
      </c>
      <c r="AO2" s="87" t="s">
        <v>173</v>
      </c>
      <c r="AP2" s="90" t="s">
        <v>174</v>
      </c>
      <c r="AQ2" s="391"/>
      <c r="AR2" s="86" t="s">
        <v>160</v>
      </c>
      <c r="AS2" s="87" t="s">
        <v>165</v>
      </c>
      <c r="AT2" s="87" t="s">
        <v>166</v>
      </c>
      <c r="AU2" s="87" t="s">
        <v>161</v>
      </c>
      <c r="AV2" s="87" t="s">
        <v>167</v>
      </c>
      <c r="AW2" s="87" t="s">
        <v>168</v>
      </c>
      <c r="AX2" s="87" t="s">
        <v>169</v>
      </c>
      <c r="AY2" s="87" t="s">
        <v>170</v>
      </c>
      <c r="AZ2" s="87" t="s">
        <v>171</v>
      </c>
      <c r="BA2" s="87" t="s">
        <v>172</v>
      </c>
      <c r="BB2" s="87" t="s">
        <v>173</v>
      </c>
      <c r="BC2" s="88" t="s">
        <v>174</v>
      </c>
      <c r="BD2" s="386"/>
      <c r="BE2" s="386"/>
    </row>
    <row r="3" spans="1:61" x14ac:dyDescent="0.2">
      <c r="A3" s="156"/>
      <c r="B3" s="157" t="s">
        <v>274</v>
      </c>
      <c r="C3" s="158"/>
      <c r="D3" s="160"/>
      <c r="E3" s="159"/>
      <c r="F3" s="159"/>
      <c r="G3" s="159"/>
      <c r="H3" s="159"/>
      <c r="I3" s="159"/>
      <c r="J3" s="159"/>
      <c r="K3" s="159"/>
      <c r="L3" s="159"/>
      <c r="M3" s="159"/>
      <c r="N3" s="159"/>
      <c r="O3" s="159"/>
      <c r="P3" s="159"/>
      <c r="Q3" s="160"/>
      <c r="R3" s="159"/>
      <c r="S3" s="159"/>
      <c r="T3" s="159"/>
      <c r="U3" s="159"/>
      <c r="V3" s="159"/>
      <c r="W3" s="159"/>
      <c r="X3" s="159"/>
      <c r="Y3" s="159"/>
      <c r="Z3" s="159"/>
      <c r="AA3" s="159"/>
      <c r="AB3" s="159"/>
      <c r="AC3" s="159"/>
      <c r="AD3" s="161"/>
      <c r="AE3" s="162"/>
      <c r="AF3" s="159"/>
      <c r="AG3" s="159"/>
      <c r="AH3" s="159"/>
      <c r="AI3" s="159"/>
      <c r="AJ3" s="159"/>
      <c r="AK3" s="159"/>
      <c r="AL3" s="159"/>
      <c r="AM3" s="159"/>
      <c r="AN3" s="159"/>
      <c r="AO3" s="159"/>
      <c r="AP3" s="163"/>
      <c r="AQ3" s="164"/>
      <c r="AR3" s="159"/>
      <c r="AS3" s="159"/>
      <c r="AT3" s="159"/>
      <c r="AU3" s="159"/>
      <c r="AV3" s="159"/>
      <c r="AW3" s="159"/>
      <c r="AX3" s="159"/>
      <c r="AY3" s="159"/>
      <c r="AZ3" s="159"/>
      <c r="BA3" s="159"/>
      <c r="BB3" s="159"/>
      <c r="BC3" s="159"/>
      <c r="BD3" s="160"/>
      <c r="BE3" s="194">
        <f t="shared" ref="BE3:BE8" si="0">SUM(D3,BD3,AQ3,AD3,Q3)</f>
        <v>0</v>
      </c>
      <c r="BG3" s="42"/>
    </row>
    <row r="4" spans="1:61" x14ac:dyDescent="0.2">
      <c r="A4" s="147"/>
      <c r="B4" s="148" t="s">
        <v>279</v>
      </c>
      <c r="C4" s="149"/>
      <c r="D4" s="151"/>
      <c r="E4" s="150"/>
      <c r="F4" s="150"/>
      <c r="G4" s="150"/>
      <c r="H4" s="150"/>
      <c r="I4" s="150"/>
      <c r="J4" s="150"/>
      <c r="K4" s="150"/>
      <c r="L4" s="150"/>
      <c r="M4" s="150"/>
      <c r="N4" s="150"/>
      <c r="O4" s="150"/>
      <c r="P4" s="150"/>
      <c r="Q4" s="151"/>
      <c r="R4" s="150"/>
      <c r="S4" s="150"/>
      <c r="T4" s="150"/>
      <c r="U4" s="150"/>
      <c r="V4" s="150"/>
      <c r="W4" s="150"/>
      <c r="X4" s="150"/>
      <c r="Y4" s="150"/>
      <c r="Z4" s="150"/>
      <c r="AA4" s="150"/>
      <c r="AB4" s="150"/>
      <c r="AC4" s="150"/>
      <c r="AD4" s="152"/>
      <c r="AE4" s="153"/>
      <c r="AF4" s="150"/>
      <c r="AG4" s="150"/>
      <c r="AH4" s="150"/>
      <c r="AI4" s="150"/>
      <c r="AJ4" s="150"/>
      <c r="AK4" s="150"/>
      <c r="AL4" s="150"/>
      <c r="AM4" s="150"/>
      <c r="AN4" s="150"/>
      <c r="AO4" s="150"/>
      <c r="AP4" s="154"/>
      <c r="AQ4" s="155"/>
      <c r="AR4" s="150"/>
      <c r="AS4" s="150"/>
      <c r="AT4" s="150"/>
      <c r="AU4" s="150"/>
      <c r="AV4" s="150"/>
      <c r="AW4" s="150"/>
      <c r="AX4" s="150"/>
      <c r="AY4" s="150"/>
      <c r="AZ4" s="150"/>
      <c r="BA4" s="150"/>
      <c r="BB4" s="150"/>
      <c r="BC4" s="150"/>
      <c r="BD4" s="151"/>
      <c r="BE4" s="195">
        <f t="shared" si="0"/>
        <v>0</v>
      </c>
      <c r="BG4" s="42"/>
    </row>
    <row r="5" spans="1:61" outlineLevel="1" x14ac:dyDescent="0.2">
      <c r="A5" s="165"/>
      <c r="B5" s="166" t="s">
        <v>272</v>
      </c>
      <c r="C5" s="167"/>
      <c r="D5" s="169"/>
      <c r="E5" s="168"/>
      <c r="F5" s="168"/>
      <c r="G5" s="168"/>
      <c r="H5" s="168"/>
      <c r="I5" s="168"/>
      <c r="J5" s="168"/>
      <c r="K5" s="168"/>
      <c r="L5" s="168"/>
      <c r="M5" s="168"/>
      <c r="N5" s="168"/>
      <c r="O5" s="168"/>
      <c r="P5" s="168"/>
      <c r="Q5" s="169"/>
      <c r="R5" s="168"/>
      <c r="S5" s="168"/>
      <c r="T5" s="168"/>
      <c r="U5" s="168"/>
      <c r="V5" s="168"/>
      <c r="W5" s="168"/>
      <c r="X5" s="168"/>
      <c r="Y5" s="168"/>
      <c r="Z5" s="168"/>
      <c r="AA5" s="168"/>
      <c r="AB5" s="168"/>
      <c r="AC5" s="168"/>
      <c r="AD5" s="170"/>
      <c r="AE5" s="171"/>
      <c r="AF5" s="168"/>
      <c r="AG5" s="168"/>
      <c r="AH5" s="168"/>
      <c r="AI5" s="168"/>
      <c r="AJ5" s="168"/>
      <c r="AK5" s="168"/>
      <c r="AL5" s="168"/>
      <c r="AM5" s="168"/>
      <c r="AN5" s="168"/>
      <c r="AO5" s="168"/>
      <c r="AP5" s="172"/>
      <c r="AQ5" s="173"/>
      <c r="AR5" s="168"/>
      <c r="AS5" s="168"/>
      <c r="AT5" s="168"/>
      <c r="AU5" s="168"/>
      <c r="AV5" s="168"/>
      <c r="AW5" s="168"/>
      <c r="AX5" s="168"/>
      <c r="AY5" s="168"/>
      <c r="AZ5" s="168"/>
      <c r="BA5" s="168"/>
      <c r="BB5" s="168"/>
      <c r="BC5" s="168"/>
      <c r="BD5" s="169"/>
      <c r="BE5" s="196">
        <f t="shared" si="0"/>
        <v>0</v>
      </c>
      <c r="BG5" s="42"/>
    </row>
    <row r="6" spans="1:61" outlineLevel="1" x14ac:dyDescent="0.2">
      <c r="A6" s="119"/>
      <c r="B6" s="103" t="s">
        <v>246</v>
      </c>
      <c r="C6" s="104"/>
      <c r="D6" s="106"/>
      <c r="E6" s="105"/>
      <c r="F6" s="105"/>
      <c r="G6" s="105"/>
      <c r="H6" s="105"/>
      <c r="I6" s="105"/>
      <c r="J6" s="105"/>
      <c r="K6" s="105"/>
      <c r="L6" s="105"/>
      <c r="M6" s="105"/>
      <c r="N6" s="105"/>
      <c r="O6" s="105"/>
      <c r="P6" s="105"/>
      <c r="Q6" s="106"/>
      <c r="R6" s="105"/>
      <c r="S6" s="105"/>
      <c r="T6" s="105"/>
      <c r="U6" s="105"/>
      <c r="V6" s="105"/>
      <c r="W6" s="105"/>
      <c r="X6" s="105"/>
      <c r="Y6" s="105"/>
      <c r="Z6" s="105"/>
      <c r="AA6" s="105"/>
      <c r="AB6" s="105"/>
      <c r="AC6" s="105"/>
      <c r="AD6" s="107"/>
      <c r="AE6" s="108"/>
      <c r="AF6" s="105"/>
      <c r="AG6" s="105"/>
      <c r="AH6" s="105"/>
      <c r="AI6" s="105"/>
      <c r="AJ6" s="105"/>
      <c r="AK6" s="105"/>
      <c r="AL6" s="105"/>
      <c r="AM6" s="105"/>
      <c r="AN6" s="105"/>
      <c r="AO6" s="105"/>
      <c r="AP6" s="109"/>
      <c r="AQ6" s="110"/>
      <c r="AR6" s="105"/>
      <c r="AS6" s="105"/>
      <c r="AT6" s="105"/>
      <c r="AU6" s="105"/>
      <c r="AV6" s="105"/>
      <c r="AW6" s="105"/>
      <c r="AX6" s="105"/>
      <c r="AY6" s="105"/>
      <c r="AZ6" s="105"/>
      <c r="BA6" s="105"/>
      <c r="BB6" s="105"/>
      <c r="BC6" s="105"/>
      <c r="BD6" s="106"/>
      <c r="BE6" s="197">
        <f t="shared" si="0"/>
        <v>0</v>
      </c>
      <c r="BF6" s="122"/>
      <c r="BG6" s="42"/>
    </row>
    <row r="7" spans="1:61" hidden="1" outlineLevel="2" x14ac:dyDescent="0.2">
      <c r="A7" s="120"/>
      <c r="B7" s="111" t="s">
        <v>202</v>
      </c>
      <c r="C7" s="112"/>
      <c r="D7" s="114"/>
      <c r="E7" s="113"/>
      <c r="F7" s="113"/>
      <c r="G7" s="113"/>
      <c r="H7" s="113"/>
      <c r="I7" s="113"/>
      <c r="J7" s="113"/>
      <c r="K7" s="113"/>
      <c r="L7" s="113"/>
      <c r="M7" s="113"/>
      <c r="N7" s="113"/>
      <c r="O7" s="113"/>
      <c r="P7" s="113"/>
      <c r="Q7" s="114"/>
      <c r="R7" s="113"/>
      <c r="S7" s="113"/>
      <c r="T7" s="113"/>
      <c r="U7" s="113"/>
      <c r="V7" s="113"/>
      <c r="W7" s="113"/>
      <c r="X7" s="113"/>
      <c r="Y7" s="113"/>
      <c r="Z7" s="113"/>
      <c r="AA7" s="113"/>
      <c r="AB7" s="113"/>
      <c r="AC7" s="113"/>
      <c r="AD7" s="115"/>
      <c r="AE7" s="116"/>
      <c r="AF7" s="113"/>
      <c r="AG7" s="113"/>
      <c r="AH7" s="113"/>
      <c r="AI7" s="113"/>
      <c r="AJ7" s="113"/>
      <c r="AK7" s="113"/>
      <c r="AL7" s="113"/>
      <c r="AM7" s="113"/>
      <c r="AN7" s="113"/>
      <c r="AO7" s="113"/>
      <c r="AP7" s="117"/>
      <c r="AQ7" s="118"/>
      <c r="AR7" s="113"/>
      <c r="AS7" s="113"/>
      <c r="AT7" s="113"/>
      <c r="AU7" s="113"/>
      <c r="AV7" s="113"/>
      <c r="AW7" s="113"/>
      <c r="AX7" s="113"/>
      <c r="AY7" s="113"/>
      <c r="AZ7" s="113"/>
      <c r="BA7" s="113"/>
      <c r="BB7" s="113"/>
      <c r="BC7" s="113"/>
      <c r="BD7" s="114"/>
      <c r="BE7" s="198">
        <f t="shared" si="0"/>
        <v>0</v>
      </c>
      <c r="BG7" s="42"/>
    </row>
    <row r="8" spans="1:61" hidden="1" outlineLevel="2" x14ac:dyDescent="0.2">
      <c r="A8" s="373">
        <v>1</v>
      </c>
      <c r="B8" s="371" t="s">
        <v>334</v>
      </c>
      <c r="C8" s="44" t="s">
        <v>159</v>
      </c>
      <c r="D8" s="101"/>
      <c r="E8" s="82"/>
      <c r="F8" s="83"/>
      <c r="G8" s="83"/>
      <c r="H8" s="83"/>
      <c r="I8" s="83"/>
      <c r="J8" s="83"/>
      <c r="K8" s="83"/>
      <c r="L8" s="83"/>
      <c r="M8" s="83"/>
      <c r="N8" s="83"/>
      <c r="O8" s="83"/>
      <c r="P8" s="83"/>
      <c r="Q8" s="101">
        <f t="shared" ref="Q8:Q25" si="1">SUM(E8:P8)</f>
        <v>0</v>
      </c>
      <c r="R8" s="82"/>
      <c r="S8" s="83"/>
      <c r="T8" s="83"/>
      <c r="U8" s="83"/>
      <c r="V8" s="83"/>
      <c r="W8" s="83"/>
      <c r="X8" s="83"/>
      <c r="Y8" s="83"/>
      <c r="Z8" s="83"/>
      <c r="AA8" s="83"/>
      <c r="AB8" s="83"/>
      <c r="AC8" s="83"/>
      <c r="AD8" s="101">
        <f t="shared" ref="AD8:AD25" si="2">SUM(R8:AC8)</f>
        <v>0</v>
      </c>
      <c r="AE8" s="82"/>
      <c r="AF8" s="83"/>
      <c r="AG8" s="83"/>
      <c r="AH8" s="83"/>
      <c r="AI8" s="83"/>
      <c r="AJ8" s="83"/>
      <c r="AK8" s="83"/>
      <c r="AL8" s="83"/>
      <c r="AM8" s="83"/>
      <c r="AN8" s="83"/>
      <c r="AO8" s="83"/>
      <c r="AP8" s="83"/>
      <c r="AQ8" s="101">
        <f t="shared" ref="AQ8:AQ25" si="3">SUM(AE8:AP8)</f>
        <v>0</v>
      </c>
      <c r="AR8" s="82"/>
      <c r="AS8" s="83"/>
      <c r="AT8" s="83"/>
      <c r="AU8" s="83"/>
      <c r="AV8" s="83"/>
      <c r="AW8" s="83"/>
      <c r="AX8" s="83"/>
      <c r="AY8" s="83"/>
      <c r="AZ8" s="83"/>
      <c r="BA8" s="83"/>
      <c r="BB8" s="83"/>
      <c r="BC8" s="83"/>
      <c r="BD8" s="101">
        <f t="shared" ref="BD8:BD25" si="4">SUM(AR8:BC8)</f>
        <v>0</v>
      </c>
      <c r="BE8" s="101">
        <f t="shared" si="0"/>
        <v>0</v>
      </c>
      <c r="BG8" s="138"/>
      <c r="BH8" s="140"/>
      <c r="BI8" s="140"/>
    </row>
    <row r="9" spans="1:61" hidden="1" outlineLevel="2" x14ac:dyDescent="0.2">
      <c r="A9" s="374"/>
      <c r="B9" s="372"/>
      <c r="C9" s="46" t="s">
        <v>164</v>
      </c>
      <c r="D9" s="92"/>
      <c r="E9" s="56"/>
      <c r="F9" s="57"/>
      <c r="G9" s="57"/>
      <c r="H9" s="57"/>
      <c r="I9" s="57"/>
      <c r="J9" s="57"/>
      <c r="K9" s="57"/>
      <c r="L9" s="57"/>
      <c r="M9" s="57"/>
      <c r="N9" s="57"/>
      <c r="O9" s="57"/>
      <c r="P9" s="57"/>
      <c r="Q9" s="92">
        <f t="shared" si="1"/>
        <v>0</v>
      </c>
      <c r="R9" s="56"/>
      <c r="S9" s="57"/>
      <c r="T9" s="57"/>
      <c r="U9" s="57"/>
      <c r="V9" s="57"/>
      <c r="W9" s="57"/>
      <c r="X9" s="57"/>
      <c r="Y9" s="57"/>
      <c r="Z9" s="57"/>
      <c r="AA9" s="57"/>
      <c r="AB9" s="57"/>
      <c r="AC9" s="57"/>
      <c r="AD9" s="92">
        <f t="shared" si="2"/>
        <v>0</v>
      </c>
      <c r="AE9" s="56"/>
      <c r="AF9" s="57"/>
      <c r="AG9" s="57"/>
      <c r="AH9" s="57"/>
      <c r="AI9" s="57"/>
      <c r="AJ9" s="57"/>
      <c r="AK9" s="57"/>
      <c r="AL9" s="57"/>
      <c r="AM9" s="57"/>
      <c r="AN9" s="57"/>
      <c r="AO9" s="57"/>
      <c r="AP9" s="57"/>
      <c r="AQ9" s="92">
        <f t="shared" si="3"/>
        <v>0</v>
      </c>
      <c r="AR9" s="56"/>
      <c r="AS9" s="57"/>
      <c r="AT9" s="57"/>
      <c r="AU9" s="57"/>
      <c r="AV9" s="57"/>
      <c r="AW9" s="57"/>
      <c r="AX9" s="57"/>
      <c r="AY9" s="57"/>
      <c r="AZ9" s="57"/>
      <c r="BA9" s="57"/>
      <c r="BB9" s="57"/>
      <c r="BC9" s="57"/>
      <c r="BD9" s="92">
        <f t="shared" si="4"/>
        <v>0</v>
      </c>
      <c r="BE9" s="92">
        <f t="shared" ref="BE9:BE80" si="5">SUM(D9,BD9,AQ9,AD9,Q9)</f>
        <v>0</v>
      </c>
      <c r="BG9" s="136"/>
      <c r="BH9" s="4"/>
      <c r="BI9" s="4"/>
    </row>
    <row r="10" spans="1:61" hidden="1" outlineLevel="2" x14ac:dyDescent="0.2">
      <c r="A10" s="373">
        <v>2</v>
      </c>
      <c r="B10" s="371" t="s">
        <v>217</v>
      </c>
      <c r="C10" s="44" t="s">
        <v>159</v>
      </c>
      <c r="D10" s="101"/>
      <c r="E10" s="82"/>
      <c r="F10" s="83"/>
      <c r="G10" s="83"/>
      <c r="H10" s="83"/>
      <c r="I10" s="83"/>
      <c r="J10" s="83"/>
      <c r="K10" s="83"/>
      <c r="L10" s="83"/>
      <c r="M10" s="83"/>
      <c r="N10" s="83"/>
      <c r="O10" s="83"/>
      <c r="P10" s="83"/>
      <c r="Q10" s="101">
        <f>SUM(E10:P10)</f>
        <v>0</v>
      </c>
      <c r="R10" s="82"/>
      <c r="S10" s="83"/>
      <c r="T10" s="83"/>
      <c r="U10" s="83"/>
      <c r="V10" s="83"/>
      <c r="W10" s="83"/>
      <c r="X10" s="83"/>
      <c r="Y10" s="83"/>
      <c r="Z10" s="83"/>
      <c r="AA10" s="83"/>
      <c r="AB10" s="83"/>
      <c r="AC10" s="83"/>
      <c r="AD10" s="101">
        <f>SUM(R10:AC10)</f>
        <v>0</v>
      </c>
      <c r="AE10" s="82"/>
      <c r="AF10" s="83"/>
      <c r="AG10" s="83"/>
      <c r="AH10" s="83"/>
      <c r="AI10" s="83"/>
      <c r="AJ10" s="83"/>
      <c r="AK10" s="83"/>
      <c r="AL10" s="83"/>
      <c r="AM10" s="83"/>
      <c r="AN10" s="83"/>
      <c r="AO10" s="83"/>
      <c r="AP10" s="83"/>
      <c r="AQ10" s="101">
        <f>SUM(AE10:AP10)</f>
        <v>0</v>
      </c>
      <c r="AR10" s="82"/>
      <c r="AS10" s="83"/>
      <c r="AT10" s="83"/>
      <c r="AU10" s="83"/>
      <c r="AV10" s="83"/>
      <c r="AW10" s="83"/>
      <c r="AX10" s="83"/>
      <c r="AY10" s="83"/>
      <c r="AZ10" s="83"/>
      <c r="BA10" s="83"/>
      <c r="BB10" s="83"/>
      <c r="BC10" s="83"/>
      <c r="BD10" s="101">
        <f>SUM(AR10:BC10)</f>
        <v>0</v>
      </c>
      <c r="BE10" s="101">
        <f>SUM(D10,BD10,AQ10,AD10,Q10)</f>
        <v>0</v>
      </c>
      <c r="BG10" s="138" t="s">
        <v>211</v>
      </c>
      <c r="BH10" s="140" t="s">
        <v>212</v>
      </c>
      <c r="BI10" s="140" t="s">
        <v>213</v>
      </c>
    </row>
    <row r="11" spans="1:61" hidden="1" outlineLevel="2" x14ac:dyDescent="0.2">
      <c r="A11" s="374"/>
      <c r="B11" s="372"/>
      <c r="C11" s="46" t="s">
        <v>164</v>
      </c>
      <c r="D11" s="92"/>
      <c r="E11" s="56"/>
      <c r="F11" s="57"/>
      <c r="G11" s="57"/>
      <c r="H11" s="57"/>
      <c r="I11" s="57"/>
      <c r="J11" s="57"/>
      <c r="K11" s="57"/>
      <c r="L11" s="57"/>
      <c r="M11" s="57"/>
      <c r="N11" s="57"/>
      <c r="O11" s="57"/>
      <c r="P11" s="57"/>
      <c r="Q11" s="92">
        <f>SUM(E11:P11)</f>
        <v>0</v>
      </c>
      <c r="R11" s="56"/>
      <c r="S11" s="57"/>
      <c r="T11" s="57"/>
      <c r="U11" s="57"/>
      <c r="V11" s="57"/>
      <c r="W11" s="57"/>
      <c r="X11" s="57"/>
      <c r="Y11" s="57"/>
      <c r="Z11" s="57"/>
      <c r="AA11" s="57"/>
      <c r="AB11" s="57"/>
      <c r="AC11" s="57"/>
      <c r="AD11" s="92">
        <f>SUM(R11:AC11)</f>
        <v>0</v>
      </c>
      <c r="AE11" s="56"/>
      <c r="AF11" s="57"/>
      <c r="AG11" s="57"/>
      <c r="AH11" s="57"/>
      <c r="AI11" s="57"/>
      <c r="AJ11" s="57"/>
      <c r="AK11" s="57"/>
      <c r="AL11" s="57"/>
      <c r="AM11" s="57"/>
      <c r="AN11" s="57"/>
      <c r="AO11" s="57"/>
      <c r="AP11" s="57"/>
      <c r="AQ11" s="92">
        <f>SUM(AE11:AP11)</f>
        <v>0</v>
      </c>
      <c r="AR11" s="56"/>
      <c r="AS11" s="57"/>
      <c r="AT11" s="57"/>
      <c r="AU11" s="57"/>
      <c r="AV11" s="57"/>
      <c r="AW11" s="57"/>
      <c r="AX11" s="57"/>
      <c r="AY11" s="57"/>
      <c r="AZ11" s="57"/>
      <c r="BA11" s="57"/>
      <c r="BB11" s="57"/>
      <c r="BC11" s="57"/>
      <c r="BD11" s="92">
        <f>SUM(AR11:BC11)</f>
        <v>0</v>
      </c>
      <c r="BE11" s="92">
        <f>SUM(D11,BD11,AQ11,AD11,Q11)</f>
        <v>0</v>
      </c>
      <c r="BG11" s="136" t="s">
        <v>199</v>
      </c>
      <c r="BH11" s="4"/>
      <c r="BI11" s="4"/>
    </row>
    <row r="12" spans="1:61" ht="13.15" hidden="1" customHeight="1" outlineLevel="2" x14ac:dyDescent="0.2">
      <c r="A12" s="366">
        <v>3</v>
      </c>
      <c r="B12" s="403" t="s">
        <v>345</v>
      </c>
      <c r="C12" s="47" t="s">
        <v>159</v>
      </c>
      <c r="D12" s="91"/>
      <c r="E12" s="52"/>
      <c r="F12" s="53"/>
      <c r="G12" s="53"/>
      <c r="H12" s="53"/>
      <c r="I12" s="53"/>
      <c r="J12" s="190"/>
      <c r="K12" s="190"/>
      <c r="L12" s="190"/>
      <c r="M12" s="190"/>
      <c r="N12" s="190"/>
      <c r="O12" s="190"/>
      <c r="P12" s="192">
        <v>75</v>
      </c>
      <c r="Q12" s="91">
        <f t="shared" si="1"/>
        <v>75</v>
      </c>
      <c r="R12" s="52"/>
      <c r="S12" s="53"/>
      <c r="T12" s="53"/>
      <c r="U12" s="53"/>
      <c r="V12" s="53"/>
      <c r="W12" s="53"/>
      <c r="X12" s="53"/>
      <c r="Y12" s="53"/>
      <c r="Z12" s="53"/>
      <c r="AA12" s="53"/>
      <c r="AB12" s="53"/>
      <c r="AC12" s="53"/>
      <c r="AD12" s="91">
        <f t="shared" si="2"/>
        <v>0</v>
      </c>
      <c r="AE12" s="52"/>
      <c r="AF12" s="53"/>
      <c r="AG12" s="53"/>
      <c r="AH12" s="53"/>
      <c r="AI12" s="53"/>
      <c r="AJ12" s="53"/>
      <c r="AK12" s="53"/>
      <c r="AL12" s="53"/>
      <c r="AM12" s="53"/>
      <c r="AN12" s="53"/>
      <c r="AO12" s="53"/>
      <c r="AP12" s="53"/>
      <c r="AQ12" s="91">
        <f t="shared" si="3"/>
        <v>0</v>
      </c>
      <c r="AR12" s="52"/>
      <c r="AS12" s="53"/>
      <c r="AT12" s="53"/>
      <c r="AU12" s="53"/>
      <c r="AV12" s="53"/>
      <c r="AW12" s="53"/>
      <c r="AX12" s="53"/>
      <c r="AY12" s="53"/>
      <c r="AZ12" s="53"/>
      <c r="BA12" s="53"/>
      <c r="BB12" s="53"/>
      <c r="BC12" s="53"/>
      <c r="BD12" s="91">
        <f t="shared" si="4"/>
        <v>0</v>
      </c>
      <c r="BE12" s="91">
        <f t="shared" si="5"/>
        <v>75</v>
      </c>
      <c r="BG12" s="136" t="s">
        <v>218</v>
      </c>
      <c r="BH12" s="4"/>
      <c r="BI12" s="4"/>
    </row>
    <row r="13" spans="1:61" ht="13.15" hidden="1" customHeight="1" outlineLevel="2" x14ac:dyDescent="0.2">
      <c r="A13" s="367"/>
      <c r="B13" s="365"/>
      <c r="C13" s="48" t="s">
        <v>164</v>
      </c>
      <c r="D13" s="93"/>
      <c r="E13" s="62"/>
      <c r="F13" s="63"/>
      <c r="G13" s="63"/>
      <c r="H13" s="63"/>
      <c r="I13" s="63"/>
      <c r="J13" s="63"/>
      <c r="K13" s="63"/>
      <c r="L13" s="63"/>
      <c r="M13" s="63">
        <v>0</v>
      </c>
      <c r="N13" s="63"/>
      <c r="O13" s="63">
        <v>0</v>
      </c>
      <c r="P13" s="63"/>
      <c r="Q13" s="93">
        <f t="shared" si="1"/>
        <v>0</v>
      </c>
      <c r="R13" s="62"/>
      <c r="S13" s="63"/>
      <c r="T13" s="63"/>
      <c r="U13" s="63"/>
      <c r="V13" s="63"/>
      <c r="W13" s="63"/>
      <c r="X13" s="63"/>
      <c r="Y13" s="63"/>
      <c r="Z13" s="63"/>
      <c r="AA13" s="63"/>
      <c r="AB13" s="63"/>
      <c r="AC13" s="63"/>
      <c r="AD13" s="93">
        <f t="shared" si="2"/>
        <v>0</v>
      </c>
      <c r="AE13" s="62"/>
      <c r="AF13" s="63"/>
      <c r="AG13" s="63"/>
      <c r="AH13" s="63"/>
      <c r="AI13" s="63"/>
      <c r="AJ13" s="63"/>
      <c r="AK13" s="63"/>
      <c r="AL13" s="63"/>
      <c r="AM13" s="63"/>
      <c r="AN13" s="63"/>
      <c r="AO13" s="63"/>
      <c r="AP13" s="63"/>
      <c r="AQ13" s="93">
        <f t="shared" si="3"/>
        <v>0</v>
      </c>
      <c r="AR13" s="62"/>
      <c r="AS13" s="63"/>
      <c r="AT13" s="63"/>
      <c r="AU13" s="63"/>
      <c r="AV13" s="63"/>
      <c r="AW13" s="63"/>
      <c r="AX13" s="63"/>
      <c r="AY13" s="63"/>
      <c r="AZ13" s="63"/>
      <c r="BA13" s="63"/>
      <c r="BB13" s="63"/>
      <c r="BC13" s="63"/>
      <c r="BD13" s="93">
        <f t="shared" si="4"/>
        <v>0</v>
      </c>
      <c r="BE13" s="93">
        <f t="shared" si="5"/>
        <v>0</v>
      </c>
      <c r="BG13" s="136" t="s">
        <v>222</v>
      </c>
      <c r="BH13" s="4"/>
      <c r="BI13" s="4"/>
    </row>
    <row r="14" spans="1:61" hidden="1" outlineLevel="2" x14ac:dyDescent="0.2">
      <c r="A14" s="380">
        <v>4</v>
      </c>
      <c r="B14" s="382" t="s">
        <v>204</v>
      </c>
      <c r="C14" s="49" t="s">
        <v>159</v>
      </c>
      <c r="D14" s="95"/>
      <c r="E14" s="68"/>
      <c r="F14" s="69"/>
      <c r="G14" s="69"/>
      <c r="H14" s="69"/>
      <c r="I14" s="69"/>
      <c r="J14" s="69"/>
      <c r="K14" s="69"/>
      <c r="L14" s="69"/>
      <c r="M14" s="69"/>
      <c r="N14" s="69"/>
      <c r="O14" s="69"/>
      <c r="P14" s="69"/>
      <c r="Q14" s="94">
        <f t="shared" si="1"/>
        <v>0</v>
      </c>
      <c r="R14" s="68"/>
      <c r="S14" s="69"/>
      <c r="T14" s="69"/>
      <c r="U14" s="69"/>
      <c r="V14" s="69"/>
      <c r="W14" s="69"/>
      <c r="X14" s="69"/>
      <c r="Y14" s="69"/>
      <c r="Z14" s="69"/>
      <c r="AA14" s="69"/>
      <c r="AB14" s="69"/>
      <c r="AC14" s="69"/>
      <c r="AD14" s="94">
        <f t="shared" si="2"/>
        <v>0</v>
      </c>
      <c r="AE14" s="68"/>
      <c r="AF14" s="69"/>
      <c r="AG14" s="69"/>
      <c r="AH14" s="69"/>
      <c r="AI14" s="69"/>
      <c r="AJ14" s="69"/>
      <c r="AK14" s="69"/>
      <c r="AL14" s="69"/>
      <c r="AM14" s="69"/>
      <c r="AN14" s="69"/>
      <c r="AO14" s="69"/>
      <c r="AP14" s="69"/>
      <c r="AQ14" s="94">
        <f t="shared" si="3"/>
        <v>0</v>
      </c>
      <c r="AR14" s="68"/>
      <c r="AS14" s="69"/>
      <c r="AT14" s="69"/>
      <c r="AU14" s="69"/>
      <c r="AV14" s="69"/>
      <c r="AW14" s="69"/>
      <c r="AX14" s="69"/>
      <c r="AY14" s="69"/>
      <c r="AZ14" s="69"/>
      <c r="BA14" s="69"/>
      <c r="BB14" s="69"/>
      <c r="BC14" s="69"/>
      <c r="BD14" s="94">
        <f t="shared" si="4"/>
        <v>0</v>
      </c>
      <c r="BE14" s="95">
        <f t="shared" si="5"/>
        <v>0</v>
      </c>
      <c r="BG14" s="136" t="s">
        <v>214</v>
      </c>
      <c r="BH14" s="4"/>
      <c r="BI14" s="4"/>
    </row>
    <row r="15" spans="1:61" hidden="1" outlineLevel="2" x14ac:dyDescent="0.2">
      <c r="A15" s="384"/>
      <c r="B15" s="383"/>
      <c r="C15" s="45" t="s">
        <v>164</v>
      </c>
      <c r="D15" s="97"/>
      <c r="E15" s="74"/>
      <c r="F15" s="75"/>
      <c r="G15" s="75"/>
      <c r="H15" s="75"/>
      <c r="I15" s="75"/>
      <c r="J15" s="75"/>
      <c r="K15" s="75"/>
      <c r="L15" s="75"/>
      <c r="M15" s="75"/>
      <c r="N15" s="75"/>
      <c r="O15" s="75"/>
      <c r="P15" s="75"/>
      <c r="Q15" s="96">
        <f t="shared" si="1"/>
        <v>0</v>
      </c>
      <c r="R15" s="74"/>
      <c r="S15" s="75"/>
      <c r="T15" s="75"/>
      <c r="U15" s="75"/>
      <c r="V15" s="75"/>
      <c r="W15" s="75"/>
      <c r="X15" s="75"/>
      <c r="Y15" s="75"/>
      <c r="Z15" s="75"/>
      <c r="AA15" s="75"/>
      <c r="AB15" s="75"/>
      <c r="AC15" s="75"/>
      <c r="AD15" s="96">
        <f t="shared" si="2"/>
        <v>0</v>
      </c>
      <c r="AE15" s="74"/>
      <c r="AF15" s="75"/>
      <c r="AG15" s="75"/>
      <c r="AH15" s="75"/>
      <c r="AI15" s="75"/>
      <c r="AJ15" s="75"/>
      <c r="AK15" s="75"/>
      <c r="AL15" s="75"/>
      <c r="AM15" s="75"/>
      <c r="AN15" s="75"/>
      <c r="AO15" s="75"/>
      <c r="AP15" s="75"/>
      <c r="AQ15" s="96">
        <f t="shared" si="3"/>
        <v>0</v>
      </c>
      <c r="AR15" s="74"/>
      <c r="AS15" s="75"/>
      <c r="AT15" s="75"/>
      <c r="AU15" s="75"/>
      <c r="AV15" s="75"/>
      <c r="AW15" s="75"/>
      <c r="AX15" s="75"/>
      <c r="AY15" s="75"/>
      <c r="AZ15" s="75"/>
      <c r="BA15" s="75"/>
      <c r="BB15" s="75"/>
      <c r="BC15" s="75"/>
      <c r="BD15" s="96">
        <f t="shared" si="4"/>
        <v>0</v>
      </c>
      <c r="BE15" s="97">
        <f t="shared" si="5"/>
        <v>0</v>
      </c>
      <c r="BG15" s="136" t="s">
        <v>223</v>
      </c>
      <c r="BH15" s="4"/>
      <c r="BI15" s="4"/>
    </row>
    <row r="16" spans="1:61" ht="13.15" hidden="1" customHeight="1" outlineLevel="2" x14ac:dyDescent="0.2">
      <c r="A16" s="380">
        <v>5</v>
      </c>
      <c r="B16" s="382" t="s">
        <v>221</v>
      </c>
      <c r="C16" s="49" t="s">
        <v>159</v>
      </c>
      <c r="D16" s="95"/>
      <c r="E16" s="68"/>
      <c r="F16" s="69"/>
      <c r="G16" s="69"/>
      <c r="H16" s="69"/>
      <c r="I16" s="69"/>
      <c r="J16" s="69"/>
      <c r="K16" s="69"/>
      <c r="L16" s="69"/>
      <c r="M16" s="69"/>
      <c r="N16" s="69"/>
      <c r="O16" s="69"/>
      <c r="P16" s="69"/>
      <c r="Q16" s="94">
        <f t="shared" si="1"/>
        <v>0</v>
      </c>
      <c r="R16" s="68"/>
      <c r="S16" s="69"/>
      <c r="T16" s="69"/>
      <c r="U16" s="69"/>
      <c r="V16" s="69"/>
      <c r="W16" s="69"/>
      <c r="X16" s="69"/>
      <c r="Y16" s="69"/>
      <c r="Z16" s="69"/>
      <c r="AA16" s="69"/>
      <c r="AB16" s="69"/>
      <c r="AC16" s="69"/>
      <c r="AD16" s="94">
        <f t="shared" si="2"/>
        <v>0</v>
      </c>
      <c r="AE16" s="68"/>
      <c r="AF16" s="69"/>
      <c r="AG16" s="69"/>
      <c r="AH16" s="69"/>
      <c r="AI16" s="69"/>
      <c r="AJ16" s="69"/>
      <c r="AK16" s="69"/>
      <c r="AL16" s="69"/>
      <c r="AM16" s="69"/>
      <c r="AN16" s="69"/>
      <c r="AO16" s="69"/>
      <c r="AP16" s="69"/>
      <c r="AQ16" s="94">
        <f t="shared" si="3"/>
        <v>0</v>
      </c>
      <c r="AR16" s="68"/>
      <c r="AS16" s="69"/>
      <c r="AT16" s="69"/>
      <c r="AU16" s="69"/>
      <c r="AV16" s="69"/>
      <c r="AW16" s="69"/>
      <c r="AX16" s="69"/>
      <c r="AY16" s="69"/>
      <c r="AZ16" s="69"/>
      <c r="BA16" s="69"/>
      <c r="BB16" s="69"/>
      <c r="BC16" s="69"/>
      <c r="BD16" s="94">
        <f t="shared" si="4"/>
        <v>0</v>
      </c>
      <c r="BE16" s="95">
        <f t="shared" si="5"/>
        <v>0</v>
      </c>
      <c r="BG16" t="s">
        <v>224</v>
      </c>
      <c r="BH16" s="4"/>
      <c r="BI16" s="4"/>
    </row>
    <row r="17" spans="1:61" ht="13.15" hidden="1" customHeight="1" outlineLevel="2" x14ac:dyDescent="0.2">
      <c r="A17" s="384"/>
      <c r="B17" s="383"/>
      <c r="C17" s="45" t="s">
        <v>164</v>
      </c>
      <c r="D17" s="97"/>
      <c r="E17" s="74"/>
      <c r="F17" s="75"/>
      <c r="G17" s="75"/>
      <c r="H17" s="75"/>
      <c r="I17" s="75"/>
      <c r="J17" s="75"/>
      <c r="K17" s="75"/>
      <c r="L17" s="75"/>
      <c r="M17" s="75"/>
      <c r="N17" s="75"/>
      <c r="O17" s="75"/>
      <c r="P17" s="75"/>
      <c r="Q17" s="96">
        <f t="shared" si="1"/>
        <v>0</v>
      </c>
      <c r="R17" s="74"/>
      <c r="S17" s="75"/>
      <c r="T17" s="75"/>
      <c r="U17" s="75"/>
      <c r="V17" s="75"/>
      <c r="W17" s="75"/>
      <c r="X17" s="75"/>
      <c r="Y17" s="75"/>
      <c r="Z17" s="75"/>
      <c r="AA17" s="75"/>
      <c r="AB17" s="75"/>
      <c r="AC17" s="75"/>
      <c r="AD17" s="96">
        <f t="shared" si="2"/>
        <v>0</v>
      </c>
      <c r="AE17" s="74"/>
      <c r="AF17" s="75"/>
      <c r="AG17" s="75"/>
      <c r="AH17" s="75"/>
      <c r="AI17" s="75"/>
      <c r="AJ17" s="75"/>
      <c r="AK17" s="75"/>
      <c r="AL17" s="75"/>
      <c r="AM17" s="75"/>
      <c r="AN17" s="75"/>
      <c r="AO17" s="75"/>
      <c r="AP17" s="75"/>
      <c r="AQ17" s="96">
        <f t="shared" si="3"/>
        <v>0</v>
      </c>
      <c r="AR17" s="74"/>
      <c r="AS17" s="75"/>
      <c r="AT17" s="75"/>
      <c r="AU17" s="75"/>
      <c r="AV17" s="75"/>
      <c r="AW17" s="75"/>
      <c r="AX17" s="75"/>
      <c r="AY17" s="75"/>
      <c r="AZ17" s="75"/>
      <c r="BA17" s="75"/>
      <c r="BB17" s="75"/>
      <c r="BC17" s="75"/>
      <c r="BD17" s="96">
        <f t="shared" si="4"/>
        <v>0</v>
      </c>
      <c r="BE17" s="97">
        <f t="shared" si="5"/>
        <v>0</v>
      </c>
      <c r="BG17" t="s">
        <v>210</v>
      </c>
      <c r="BH17" s="4"/>
      <c r="BI17" s="4"/>
    </row>
    <row r="18" spans="1:61" ht="13.15" hidden="1" customHeight="1" outlineLevel="2" x14ac:dyDescent="0.2">
      <c r="A18" s="373">
        <v>6</v>
      </c>
      <c r="B18" s="364" t="s">
        <v>209</v>
      </c>
      <c r="C18" s="49" t="s">
        <v>159</v>
      </c>
      <c r="D18" s="95"/>
      <c r="E18" s="68"/>
      <c r="F18" s="69"/>
      <c r="G18" s="69"/>
      <c r="H18" s="69"/>
      <c r="I18" s="69"/>
      <c r="J18" s="69"/>
      <c r="K18" s="69"/>
      <c r="L18" s="69"/>
      <c r="M18" s="69"/>
      <c r="N18" s="69"/>
      <c r="O18" s="69"/>
      <c r="P18" s="69"/>
      <c r="Q18" s="94">
        <f t="shared" si="1"/>
        <v>0</v>
      </c>
      <c r="R18" s="68"/>
      <c r="S18" s="69"/>
      <c r="T18" s="69"/>
      <c r="U18" s="69"/>
      <c r="V18" s="69"/>
      <c r="W18" s="69"/>
      <c r="X18" s="69"/>
      <c r="Y18" s="69"/>
      <c r="Z18" s="69"/>
      <c r="AA18" s="69"/>
      <c r="AB18" s="69"/>
      <c r="AC18" s="69"/>
      <c r="AD18" s="94">
        <f t="shared" si="2"/>
        <v>0</v>
      </c>
      <c r="AE18" s="68"/>
      <c r="AF18" s="69"/>
      <c r="AG18" s="69"/>
      <c r="AH18" s="69"/>
      <c r="AI18" s="69"/>
      <c r="AJ18" s="69"/>
      <c r="AK18" s="69"/>
      <c r="AL18" s="69"/>
      <c r="AM18" s="69"/>
      <c r="AN18" s="69"/>
      <c r="AO18" s="69"/>
      <c r="AP18" s="69"/>
      <c r="AQ18" s="94">
        <f t="shared" si="3"/>
        <v>0</v>
      </c>
      <c r="AR18" s="68"/>
      <c r="AS18" s="69"/>
      <c r="AT18" s="69"/>
      <c r="AU18" s="69"/>
      <c r="AV18" s="69"/>
      <c r="AW18" s="69"/>
      <c r="AX18" s="69"/>
      <c r="AY18" s="69"/>
      <c r="AZ18" s="69"/>
      <c r="BA18" s="69"/>
      <c r="BB18" s="69"/>
      <c r="BC18" s="69"/>
      <c r="BD18" s="94">
        <f t="shared" si="4"/>
        <v>0</v>
      </c>
      <c r="BE18" s="95">
        <f t="shared" si="5"/>
        <v>0</v>
      </c>
      <c r="BG18" s="136" t="s">
        <v>215</v>
      </c>
      <c r="BH18" s="4"/>
      <c r="BI18" s="4"/>
    </row>
    <row r="19" spans="1:61" ht="13.15" hidden="1" customHeight="1" outlineLevel="2" x14ac:dyDescent="0.2">
      <c r="A19" s="374"/>
      <c r="B19" s="365"/>
      <c r="C19" s="48" t="s">
        <v>164</v>
      </c>
      <c r="D19" s="98"/>
      <c r="E19" s="62"/>
      <c r="F19" s="63"/>
      <c r="G19" s="63"/>
      <c r="H19" s="63"/>
      <c r="I19" s="63"/>
      <c r="J19" s="63"/>
      <c r="K19" s="63"/>
      <c r="L19" s="63"/>
      <c r="M19" s="63"/>
      <c r="N19" s="63"/>
      <c r="O19" s="63"/>
      <c r="P19" s="63"/>
      <c r="Q19" s="93">
        <f t="shared" si="1"/>
        <v>0</v>
      </c>
      <c r="R19" s="62"/>
      <c r="S19" s="63"/>
      <c r="T19" s="63"/>
      <c r="U19" s="63"/>
      <c r="V19" s="63"/>
      <c r="W19" s="63"/>
      <c r="X19" s="63"/>
      <c r="Y19" s="63"/>
      <c r="Z19" s="63"/>
      <c r="AA19" s="63"/>
      <c r="AB19" s="63"/>
      <c r="AC19" s="63"/>
      <c r="AD19" s="93">
        <f t="shared" si="2"/>
        <v>0</v>
      </c>
      <c r="AE19" s="62"/>
      <c r="AF19" s="63"/>
      <c r="AG19" s="63"/>
      <c r="AH19" s="63"/>
      <c r="AI19" s="63"/>
      <c r="AJ19" s="63"/>
      <c r="AK19" s="63"/>
      <c r="AL19" s="63"/>
      <c r="AM19" s="63"/>
      <c r="AN19" s="63"/>
      <c r="AO19" s="63"/>
      <c r="AP19" s="63"/>
      <c r="AQ19" s="93">
        <f t="shared" si="3"/>
        <v>0</v>
      </c>
      <c r="AR19" s="62"/>
      <c r="AS19" s="63"/>
      <c r="AT19" s="63"/>
      <c r="AU19" s="63"/>
      <c r="AV19" s="63"/>
      <c r="AW19" s="63"/>
      <c r="AX19" s="63"/>
      <c r="AY19" s="63"/>
      <c r="AZ19" s="63"/>
      <c r="BA19" s="63"/>
      <c r="BB19" s="63"/>
      <c r="BC19" s="63"/>
      <c r="BD19" s="93">
        <f t="shared" si="4"/>
        <v>0</v>
      </c>
      <c r="BE19" s="98">
        <f t="shared" si="5"/>
        <v>0</v>
      </c>
      <c r="BF19" s="122"/>
      <c r="BG19" s="138" t="s">
        <v>216</v>
      </c>
      <c r="BH19" s="139">
        <f>SUM(BH17:BH18)</f>
        <v>0</v>
      </c>
      <c r="BI19" s="139">
        <f>SUM(BI16:BI18)</f>
        <v>0</v>
      </c>
    </row>
    <row r="20" spans="1:61" ht="13.15" hidden="1" customHeight="1" outlineLevel="2" x14ac:dyDescent="0.2">
      <c r="A20" s="366">
        <v>7</v>
      </c>
      <c r="B20" s="364" t="s">
        <v>6</v>
      </c>
      <c r="C20" s="49" t="s">
        <v>159</v>
      </c>
      <c r="D20" s="95"/>
      <c r="E20" s="68"/>
      <c r="F20" s="69"/>
      <c r="G20" s="69"/>
      <c r="H20" s="69"/>
      <c r="I20" s="69"/>
      <c r="J20" s="69"/>
      <c r="K20" s="69"/>
      <c r="L20" s="69"/>
      <c r="M20" s="69"/>
      <c r="N20" s="69"/>
      <c r="O20" s="69"/>
      <c r="P20" s="69"/>
      <c r="Q20" s="94">
        <f>SUM(E20:P20)</f>
        <v>0</v>
      </c>
      <c r="R20" s="68"/>
      <c r="S20" s="69"/>
      <c r="T20" s="69"/>
      <c r="U20" s="69"/>
      <c r="V20" s="69"/>
      <c r="W20" s="69"/>
      <c r="X20" s="69"/>
      <c r="Y20" s="69"/>
      <c r="Z20" s="69"/>
      <c r="AA20" s="69"/>
      <c r="AB20" s="69"/>
      <c r="AC20" s="69"/>
      <c r="AD20" s="94">
        <f>SUM(R20:AC20)</f>
        <v>0</v>
      </c>
      <c r="AE20" s="68"/>
      <c r="AF20" s="69"/>
      <c r="AG20" s="69"/>
      <c r="AH20" s="69"/>
      <c r="AI20" s="69"/>
      <c r="AJ20" s="69"/>
      <c r="AK20" s="69"/>
      <c r="AL20" s="69"/>
      <c r="AM20" s="69"/>
      <c r="AN20" s="69"/>
      <c r="AO20" s="69"/>
      <c r="AP20" s="69"/>
      <c r="AQ20" s="94">
        <f>SUM(AE20:AP20)</f>
        <v>0</v>
      </c>
      <c r="AR20" s="68"/>
      <c r="AS20" s="69"/>
      <c r="AT20" s="69"/>
      <c r="AU20" s="69"/>
      <c r="AV20" s="69"/>
      <c r="AW20" s="69"/>
      <c r="AX20" s="69"/>
      <c r="AY20" s="69"/>
      <c r="AZ20" s="69"/>
      <c r="BA20" s="69"/>
      <c r="BB20" s="69"/>
      <c r="BC20" s="69"/>
      <c r="BD20" s="94">
        <f>SUM(AR20:BC20)</f>
        <v>0</v>
      </c>
      <c r="BE20" s="95">
        <f>SUM(D20,BD20,AQ20,AD20,Q20)</f>
        <v>0</v>
      </c>
      <c r="BG20" s="136"/>
      <c r="BH20" s="4"/>
      <c r="BI20" s="4"/>
    </row>
    <row r="21" spans="1:61" ht="13.15" hidden="1" customHeight="1" outlineLevel="2" x14ac:dyDescent="0.2">
      <c r="A21" s="367"/>
      <c r="B21" s="365"/>
      <c r="C21" s="48" t="s">
        <v>164</v>
      </c>
      <c r="D21" s="98"/>
      <c r="E21" s="62"/>
      <c r="F21" s="63"/>
      <c r="G21" s="63"/>
      <c r="H21" s="63"/>
      <c r="I21" s="63"/>
      <c r="J21" s="63"/>
      <c r="K21" s="63"/>
      <c r="L21" s="63"/>
      <c r="M21" s="63"/>
      <c r="N21" s="63"/>
      <c r="O21" s="63"/>
      <c r="P21" s="63"/>
      <c r="Q21" s="93">
        <f>SUM(E21:P21)</f>
        <v>0</v>
      </c>
      <c r="R21" s="62"/>
      <c r="S21" s="63"/>
      <c r="T21" s="63"/>
      <c r="U21" s="63"/>
      <c r="V21" s="63"/>
      <c r="W21" s="63"/>
      <c r="X21" s="63"/>
      <c r="Y21" s="63"/>
      <c r="Z21" s="63"/>
      <c r="AA21" s="63"/>
      <c r="AB21" s="63"/>
      <c r="AC21" s="63"/>
      <c r="AD21" s="93">
        <f>SUM(R21:AC21)</f>
        <v>0</v>
      </c>
      <c r="AE21" s="62"/>
      <c r="AF21" s="63"/>
      <c r="AG21" s="63"/>
      <c r="AH21" s="63"/>
      <c r="AI21" s="63"/>
      <c r="AJ21" s="63"/>
      <c r="AK21" s="63"/>
      <c r="AL21" s="63"/>
      <c r="AM21" s="63"/>
      <c r="AN21" s="63"/>
      <c r="AO21" s="63"/>
      <c r="AP21" s="63"/>
      <c r="AQ21" s="93">
        <f>SUM(AE21:AP21)</f>
        <v>0</v>
      </c>
      <c r="AR21" s="62"/>
      <c r="AS21" s="63"/>
      <c r="AT21" s="63"/>
      <c r="AU21" s="63"/>
      <c r="AV21" s="63"/>
      <c r="AW21" s="63"/>
      <c r="AX21" s="63"/>
      <c r="AY21" s="63"/>
      <c r="AZ21" s="63"/>
      <c r="BA21" s="63"/>
      <c r="BB21" s="63"/>
      <c r="BC21" s="63"/>
      <c r="BD21" s="93">
        <f>SUM(AR21:BC21)</f>
        <v>0</v>
      </c>
      <c r="BE21" s="98">
        <f>SUM(D21,BD21,AQ21,AD21,Q21)</f>
        <v>0</v>
      </c>
      <c r="BF21" s="122"/>
      <c r="BG21" s="138"/>
      <c r="BH21" s="139"/>
      <c r="BI21" s="139"/>
    </row>
    <row r="22" spans="1:61" ht="13.15" hidden="1" customHeight="1" outlineLevel="2" x14ac:dyDescent="0.2">
      <c r="A22" s="380">
        <v>8</v>
      </c>
      <c r="B22" s="364" t="s">
        <v>335</v>
      </c>
      <c r="C22" s="49" t="s">
        <v>159</v>
      </c>
      <c r="D22" s="95"/>
      <c r="E22" s="68"/>
      <c r="F22" s="69"/>
      <c r="G22" s="69"/>
      <c r="H22" s="69"/>
      <c r="I22" s="69"/>
      <c r="J22" s="69"/>
      <c r="K22" s="69"/>
      <c r="L22" s="69"/>
      <c r="M22" s="69"/>
      <c r="N22" s="69"/>
      <c r="O22" s="69"/>
      <c r="P22" s="69"/>
      <c r="Q22" s="94">
        <f t="shared" si="1"/>
        <v>0</v>
      </c>
      <c r="R22" s="68"/>
      <c r="S22" s="69"/>
      <c r="T22" s="69"/>
      <c r="U22" s="69"/>
      <c r="V22" s="69"/>
      <c r="W22" s="69"/>
      <c r="X22" s="69"/>
      <c r="Y22" s="69"/>
      <c r="Z22" s="69"/>
      <c r="AA22" s="69"/>
      <c r="AB22" s="69"/>
      <c r="AC22" s="69"/>
      <c r="AD22" s="94">
        <f t="shared" si="2"/>
        <v>0</v>
      </c>
      <c r="AE22" s="68"/>
      <c r="AF22" s="69"/>
      <c r="AG22" s="69"/>
      <c r="AH22" s="69"/>
      <c r="AI22" s="69"/>
      <c r="AJ22" s="69"/>
      <c r="AK22" s="69"/>
      <c r="AL22" s="69"/>
      <c r="AM22" s="69"/>
      <c r="AN22" s="69"/>
      <c r="AO22" s="69"/>
      <c r="AP22" s="69"/>
      <c r="AQ22" s="94">
        <f t="shared" si="3"/>
        <v>0</v>
      </c>
      <c r="AR22" s="68"/>
      <c r="AS22" s="69"/>
      <c r="AT22" s="69"/>
      <c r="AU22" s="69"/>
      <c r="AV22" s="69"/>
      <c r="AW22" s="69"/>
      <c r="AX22" s="69"/>
      <c r="AY22" s="69"/>
      <c r="AZ22" s="69"/>
      <c r="BA22" s="69"/>
      <c r="BB22" s="69"/>
      <c r="BC22" s="69"/>
      <c r="BD22" s="94">
        <f t="shared" si="4"/>
        <v>0</v>
      </c>
      <c r="BE22" s="95">
        <f t="shared" si="5"/>
        <v>0</v>
      </c>
      <c r="BH22" s="4"/>
      <c r="BI22" s="4"/>
    </row>
    <row r="23" spans="1:61" ht="13.15" hidden="1" customHeight="1" outlineLevel="2" thickBot="1" x14ac:dyDescent="0.25">
      <c r="A23" s="377"/>
      <c r="B23" s="379"/>
      <c r="C23" s="128" t="s">
        <v>164</v>
      </c>
      <c r="D23" s="133"/>
      <c r="E23" s="132"/>
      <c r="F23" s="130"/>
      <c r="G23" s="130"/>
      <c r="H23" s="130"/>
      <c r="I23" s="130"/>
      <c r="J23" s="130"/>
      <c r="K23" s="130"/>
      <c r="L23" s="130"/>
      <c r="M23" s="130"/>
      <c r="N23" s="130"/>
      <c r="O23" s="130"/>
      <c r="P23" s="130"/>
      <c r="Q23" s="131">
        <f t="shared" si="1"/>
        <v>0</v>
      </c>
      <c r="R23" s="132"/>
      <c r="S23" s="130"/>
      <c r="T23" s="130"/>
      <c r="U23" s="130"/>
      <c r="V23" s="130"/>
      <c r="W23" s="130"/>
      <c r="X23" s="130"/>
      <c r="Y23" s="130"/>
      <c r="Z23" s="130"/>
      <c r="AA23" s="130"/>
      <c r="AB23" s="130"/>
      <c r="AC23" s="130"/>
      <c r="AD23" s="131">
        <f t="shared" si="2"/>
        <v>0</v>
      </c>
      <c r="AE23" s="132"/>
      <c r="AF23" s="130"/>
      <c r="AG23" s="130"/>
      <c r="AH23" s="130"/>
      <c r="AI23" s="130"/>
      <c r="AJ23" s="130"/>
      <c r="AK23" s="130"/>
      <c r="AL23" s="130"/>
      <c r="AM23" s="130"/>
      <c r="AN23" s="130"/>
      <c r="AO23" s="130"/>
      <c r="AP23" s="130"/>
      <c r="AQ23" s="131">
        <f t="shared" si="3"/>
        <v>0</v>
      </c>
      <c r="AR23" s="132"/>
      <c r="AS23" s="130"/>
      <c r="AT23" s="130"/>
      <c r="AU23" s="130"/>
      <c r="AV23" s="130"/>
      <c r="AW23" s="130"/>
      <c r="AX23" s="130"/>
      <c r="AY23" s="130"/>
      <c r="AZ23" s="130"/>
      <c r="BA23" s="130"/>
      <c r="BB23" s="130"/>
      <c r="BC23" s="130"/>
      <c r="BD23" s="131">
        <f t="shared" si="4"/>
        <v>0</v>
      </c>
      <c r="BE23" s="133">
        <f t="shared" si="5"/>
        <v>0</v>
      </c>
      <c r="BG23" s="138"/>
      <c r="BH23" s="139"/>
      <c r="BI23" s="139"/>
    </row>
    <row r="24" spans="1:61" outlineLevel="1" collapsed="1" x14ac:dyDescent="0.2">
      <c r="A24" s="369"/>
      <c r="B24" s="362" t="s">
        <v>198</v>
      </c>
      <c r="C24" s="50" t="s">
        <v>159</v>
      </c>
      <c r="D24" s="127">
        <f>SUM(D8,D10,D12,D14,D16,D18,D20,D22)</f>
        <v>0</v>
      </c>
      <c r="E24" s="124">
        <f>SUM(E8,E10,E12,E14,E16,E18,E20,E22)</f>
        <v>0</v>
      </c>
      <c r="F24" s="125">
        <f t="shared" ref="F24:P24" si="6">SUM(F8,F10,F12,F14,F16,F18,F20,F22)</f>
        <v>0</v>
      </c>
      <c r="G24" s="125">
        <f t="shared" si="6"/>
        <v>0</v>
      </c>
      <c r="H24" s="125">
        <f t="shared" si="6"/>
        <v>0</v>
      </c>
      <c r="I24" s="125">
        <f t="shared" si="6"/>
        <v>0</v>
      </c>
      <c r="J24" s="125">
        <f t="shared" si="6"/>
        <v>0</v>
      </c>
      <c r="K24" s="125">
        <f t="shared" si="6"/>
        <v>0</v>
      </c>
      <c r="L24" s="125">
        <f t="shared" si="6"/>
        <v>0</v>
      </c>
      <c r="M24" s="125">
        <f t="shared" si="6"/>
        <v>0</v>
      </c>
      <c r="N24" s="125">
        <f t="shared" si="6"/>
        <v>0</v>
      </c>
      <c r="O24" s="125">
        <f t="shared" si="6"/>
        <v>0</v>
      </c>
      <c r="P24" s="125">
        <f t="shared" si="6"/>
        <v>75</v>
      </c>
      <c r="Q24" s="126">
        <f t="shared" si="1"/>
        <v>75</v>
      </c>
      <c r="R24" s="124">
        <f t="shared" ref="R24:AC24" si="7">SUM(R8,R10,R12,R14,R16,R18,R20,R22)</f>
        <v>0</v>
      </c>
      <c r="S24" s="125">
        <f t="shared" si="7"/>
        <v>0</v>
      </c>
      <c r="T24" s="125">
        <f t="shared" si="7"/>
        <v>0</v>
      </c>
      <c r="U24" s="125">
        <f t="shared" si="7"/>
        <v>0</v>
      </c>
      <c r="V24" s="125">
        <f t="shared" si="7"/>
        <v>0</v>
      </c>
      <c r="W24" s="125">
        <f t="shared" si="7"/>
        <v>0</v>
      </c>
      <c r="X24" s="125">
        <f t="shared" si="7"/>
        <v>0</v>
      </c>
      <c r="Y24" s="125">
        <f t="shared" si="7"/>
        <v>0</v>
      </c>
      <c r="Z24" s="125">
        <f t="shared" si="7"/>
        <v>0</v>
      </c>
      <c r="AA24" s="125">
        <f t="shared" si="7"/>
        <v>0</v>
      </c>
      <c r="AB24" s="125">
        <f t="shared" si="7"/>
        <v>0</v>
      </c>
      <c r="AC24" s="125">
        <f t="shared" si="7"/>
        <v>0</v>
      </c>
      <c r="AD24" s="126">
        <f t="shared" si="2"/>
        <v>0</v>
      </c>
      <c r="AE24" s="124">
        <f t="shared" ref="AE24:AP24" si="8">SUM(AE8,AE10,AE12,AE14,AE16,AE18,AE20,AE22)</f>
        <v>0</v>
      </c>
      <c r="AF24" s="125">
        <f t="shared" si="8"/>
        <v>0</v>
      </c>
      <c r="AG24" s="125">
        <f t="shared" si="8"/>
        <v>0</v>
      </c>
      <c r="AH24" s="125">
        <f t="shared" si="8"/>
        <v>0</v>
      </c>
      <c r="AI24" s="125">
        <f t="shared" si="8"/>
        <v>0</v>
      </c>
      <c r="AJ24" s="125">
        <f t="shared" si="8"/>
        <v>0</v>
      </c>
      <c r="AK24" s="125">
        <f t="shared" si="8"/>
        <v>0</v>
      </c>
      <c r="AL24" s="125">
        <f t="shared" si="8"/>
        <v>0</v>
      </c>
      <c r="AM24" s="125">
        <f t="shared" si="8"/>
        <v>0</v>
      </c>
      <c r="AN24" s="125">
        <f t="shared" si="8"/>
        <v>0</v>
      </c>
      <c r="AO24" s="125">
        <f t="shared" si="8"/>
        <v>0</v>
      </c>
      <c r="AP24" s="125">
        <f t="shared" si="8"/>
        <v>0</v>
      </c>
      <c r="AQ24" s="126">
        <f t="shared" si="3"/>
        <v>0</v>
      </c>
      <c r="AR24" s="124">
        <f t="shared" ref="AR24:BC24" si="9">SUM(AR8,AR10,AR12,AR14,AR16,AR18,AR20,AR22)</f>
        <v>0</v>
      </c>
      <c r="AS24" s="125">
        <f t="shared" si="9"/>
        <v>0</v>
      </c>
      <c r="AT24" s="125">
        <f t="shared" si="9"/>
        <v>0</v>
      </c>
      <c r="AU24" s="125">
        <f t="shared" si="9"/>
        <v>0</v>
      </c>
      <c r="AV24" s="125">
        <f t="shared" si="9"/>
        <v>0</v>
      </c>
      <c r="AW24" s="125">
        <f t="shared" si="9"/>
        <v>0</v>
      </c>
      <c r="AX24" s="125">
        <f t="shared" si="9"/>
        <v>0</v>
      </c>
      <c r="AY24" s="125">
        <f t="shared" si="9"/>
        <v>0</v>
      </c>
      <c r="AZ24" s="125">
        <f t="shared" si="9"/>
        <v>0</v>
      </c>
      <c r="BA24" s="125">
        <f t="shared" si="9"/>
        <v>0</v>
      </c>
      <c r="BB24" s="125">
        <f t="shared" si="9"/>
        <v>0</v>
      </c>
      <c r="BC24" s="125">
        <f t="shared" si="9"/>
        <v>0</v>
      </c>
      <c r="BD24" s="126">
        <f t="shared" si="4"/>
        <v>0</v>
      </c>
      <c r="BE24" s="127">
        <f t="shared" si="5"/>
        <v>75</v>
      </c>
    </row>
    <row r="25" spans="1:61" outlineLevel="1" x14ac:dyDescent="0.2">
      <c r="A25" s="370"/>
      <c r="B25" s="363"/>
      <c r="C25" s="51" t="s">
        <v>164</v>
      </c>
      <c r="D25" s="100">
        <f>SUM(D9,D11,D13,D15,D17,D19,D21,D23)</f>
        <v>0</v>
      </c>
      <c r="E25" s="80">
        <f>SUM(E9,E11,E13,E15,E17,E19,E21,E23)</f>
        <v>0</v>
      </c>
      <c r="F25" s="81">
        <f t="shared" ref="F25:P25" si="10">SUM(F9,F11,F13,F15,F17,F19,F21,F23)</f>
        <v>0</v>
      </c>
      <c r="G25" s="81">
        <f t="shared" si="10"/>
        <v>0</v>
      </c>
      <c r="H25" s="81">
        <f t="shared" si="10"/>
        <v>0</v>
      </c>
      <c r="I25" s="81">
        <f t="shared" si="10"/>
        <v>0</v>
      </c>
      <c r="J25" s="81">
        <f t="shared" si="10"/>
        <v>0</v>
      </c>
      <c r="K25" s="81">
        <f t="shared" si="10"/>
        <v>0</v>
      </c>
      <c r="L25" s="81">
        <f t="shared" si="10"/>
        <v>0</v>
      </c>
      <c r="M25" s="81">
        <f t="shared" si="10"/>
        <v>0</v>
      </c>
      <c r="N25" s="81">
        <f t="shared" si="10"/>
        <v>0</v>
      </c>
      <c r="O25" s="81">
        <f t="shared" si="10"/>
        <v>0</v>
      </c>
      <c r="P25" s="81">
        <f t="shared" si="10"/>
        <v>0</v>
      </c>
      <c r="Q25" s="99">
        <f t="shared" si="1"/>
        <v>0</v>
      </c>
      <c r="R25" s="80">
        <f t="shared" ref="R25:AC25" si="11">SUM(R9,R11,R13,R15,R17,R19,R21,R23)</f>
        <v>0</v>
      </c>
      <c r="S25" s="81">
        <f t="shared" si="11"/>
        <v>0</v>
      </c>
      <c r="T25" s="81">
        <f t="shared" si="11"/>
        <v>0</v>
      </c>
      <c r="U25" s="81">
        <f t="shared" si="11"/>
        <v>0</v>
      </c>
      <c r="V25" s="81">
        <f t="shared" si="11"/>
        <v>0</v>
      </c>
      <c r="W25" s="81">
        <f t="shared" si="11"/>
        <v>0</v>
      </c>
      <c r="X25" s="81">
        <f t="shared" si="11"/>
        <v>0</v>
      </c>
      <c r="Y25" s="81">
        <f t="shared" si="11"/>
        <v>0</v>
      </c>
      <c r="Z25" s="81">
        <f t="shared" si="11"/>
        <v>0</v>
      </c>
      <c r="AA25" s="81">
        <f t="shared" si="11"/>
        <v>0</v>
      </c>
      <c r="AB25" s="81">
        <f t="shared" si="11"/>
        <v>0</v>
      </c>
      <c r="AC25" s="81">
        <f t="shared" si="11"/>
        <v>0</v>
      </c>
      <c r="AD25" s="99">
        <f t="shared" si="2"/>
        <v>0</v>
      </c>
      <c r="AE25" s="80">
        <f t="shared" ref="AE25:AP25" si="12">SUM(AE9,AE11,AE13,AE15,AE17,AE19,AE21,AE23)</f>
        <v>0</v>
      </c>
      <c r="AF25" s="81">
        <f t="shared" si="12"/>
        <v>0</v>
      </c>
      <c r="AG25" s="81">
        <f t="shared" si="12"/>
        <v>0</v>
      </c>
      <c r="AH25" s="81">
        <f t="shared" si="12"/>
        <v>0</v>
      </c>
      <c r="AI25" s="81">
        <f t="shared" si="12"/>
        <v>0</v>
      </c>
      <c r="AJ25" s="81">
        <f t="shared" si="12"/>
        <v>0</v>
      </c>
      <c r="AK25" s="81">
        <f t="shared" si="12"/>
        <v>0</v>
      </c>
      <c r="AL25" s="81">
        <f t="shared" si="12"/>
        <v>0</v>
      </c>
      <c r="AM25" s="81">
        <f t="shared" si="12"/>
        <v>0</v>
      </c>
      <c r="AN25" s="81">
        <f t="shared" si="12"/>
        <v>0</v>
      </c>
      <c r="AO25" s="81">
        <f t="shared" si="12"/>
        <v>0</v>
      </c>
      <c r="AP25" s="81">
        <f t="shared" si="12"/>
        <v>0</v>
      </c>
      <c r="AQ25" s="99">
        <f t="shared" si="3"/>
        <v>0</v>
      </c>
      <c r="AR25" s="80">
        <f t="shared" ref="AR25:BC25" si="13">SUM(AR9,AR11,AR13,AR15,AR17,AR19,AR21,AR23)</f>
        <v>0</v>
      </c>
      <c r="AS25" s="81">
        <f t="shared" si="13"/>
        <v>0</v>
      </c>
      <c r="AT25" s="81">
        <f t="shared" si="13"/>
        <v>0</v>
      </c>
      <c r="AU25" s="81">
        <f t="shared" si="13"/>
        <v>0</v>
      </c>
      <c r="AV25" s="81">
        <f t="shared" si="13"/>
        <v>0</v>
      </c>
      <c r="AW25" s="81">
        <f t="shared" si="13"/>
        <v>0</v>
      </c>
      <c r="AX25" s="81">
        <f t="shared" si="13"/>
        <v>0</v>
      </c>
      <c r="AY25" s="81">
        <f t="shared" si="13"/>
        <v>0</v>
      </c>
      <c r="AZ25" s="81">
        <f t="shared" si="13"/>
        <v>0</v>
      </c>
      <c r="BA25" s="81">
        <f t="shared" si="13"/>
        <v>0</v>
      </c>
      <c r="BB25" s="81">
        <f t="shared" si="13"/>
        <v>0</v>
      </c>
      <c r="BC25" s="81">
        <f t="shared" si="13"/>
        <v>0</v>
      </c>
      <c r="BD25" s="99">
        <f t="shared" si="4"/>
        <v>0</v>
      </c>
      <c r="BE25" s="100">
        <f t="shared" si="5"/>
        <v>0</v>
      </c>
    </row>
    <row r="26" spans="1:61" hidden="1" outlineLevel="2" x14ac:dyDescent="0.2">
      <c r="A26" s="120"/>
      <c r="B26" s="111" t="s">
        <v>203</v>
      </c>
      <c r="C26" s="112"/>
      <c r="D26" s="114"/>
      <c r="E26" s="113"/>
      <c r="F26" s="113"/>
      <c r="G26" s="113"/>
      <c r="H26" s="113"/>
      <c r="I26" s="113"/>
      <c r="J26" s="113"/>
      <c r="K26" s="113"/>
      <c r="L26" s="113"/>
      <c r="M26" s="113"/>
      <c r="N26" s="113"/>
      <c r="O26" s="113"/>
      <c r="P26" s="113"/>
      <c r="Q26" s="114"/>
      <c r="R26" s="113"/>
      <c r="S26" s="113"/>
      <c r="T26" s="113"/>
      <c r="U26" s="113"/>
      <c r="V26" s="113"/>
      <c r="W26" s="113"/>
      <c r="X26" s="113"/>
      <c r="Y26" s="113"/>
      <c r="Z26" s="113"/>
      <c r="AA26" s="113"/>
      <c r="AB26" s="113"/>
      <c r="AC26" s="113"/>
      <c r="AD26" s="114"/>
      <c r="AE26" s="113"/>
      <c r="AF26" s="113"/>
      <c r="AG26" s="113"/>
      <c r="AH26" s="113"/>
      <c r="AI26" s="113"/>
      <c r="AJ26" s="113"/>
      <c r="AK26" s="113"/>
      <c r="AL26" s="113"/>
      <c r="AM26" s="113"/>
      <c r="AN26" s="113"/>
      <c r="AO26" s="113"/>
      <c r="AP26" s="113"/>
      <c r="AQ26" s="114"/>
      <c r="AR26" s="113"/>
      <c r="AS26" s="113"/>
      <c r="AT26" s="113"/>
      <c r="AU26" s="113"/>
      <c r="AV26" s="113"/>
      <c r="AW26" s="113"/>
      <c r="AX26" s="113"/>
      <c r="AY26" s="113"/>
      <c r="AZ26" s="113"/>
      <c r="BA26" s="113"/>
      <c r="BB26" s="113"/>
      <c r="BC26" s="113"/>
      <c r="BD26" s="114"/>
      <c r="BE26" s="198">
        <f t="shared" si="5"/>
        <v>0</v>
      </c>
      <c r="BG26" s="42"/>
    </row>
    <row r="27" spans="1:61" hidden="1" outlineLevel="2" x14ac:dyDescent="0.2">
      <c r="A27" s="375">
        <v>1</v>
      </c>
      <c r="B27" s="376" t="s">
        <v>208</v>
      </c>
      <c r="C27" s="47" t="s">
        <v>159</v>
      </c>
      <c r="D27" s="91">
        <f>D24-D29</f>
        <v>0</v>
      </c>
      <c r="E27" s="52">
        <f>E24-E29</f>
        <v>0</v>
      </c>
      <c r="F27" s="53">
        <f t="shared" ref="F27:P27" si="14">F24-F29</f>
        <v>0</v>
      </c>
      <c r="G27" s="53">
        <f t="shared" si="14"/>
        <v>0</v>
      </c>
      <c r="H27" s="53">
        <f t="shared" si="14"/>
        <v>0</v>
      </c>
      <c r="I27" s="53">
        <f t="shared" si="14"/>
        <v>0</v>
      </c>
      <c r="J27" s="53">
        <f t="shared" si="14"/>
        <v>0</v>
      </c>
      <c r="K27" s="53">
        <f t="shared" si="14"/>
        <v>0</v>
      </c>
      <c r="L27" s="53">
        <f t="shared" si="14"/>
        <v>0</v>
      </c>
      <c r="M27" s="53">
        <f t="shared" si="14"/>
        <v>0</v>
      </c>
      <c r="N27" s="53">
        <f t="shared" si="14"/>
        <v>0</v>
      </c>
      <c r="O27" s="53">
        <f t="shared" si="14"/>
        <v>0</v>
      </c>
      <c r="P27" s="53">
        <f t="shared" si="14"/>
        <v>75</v>
      </c>
      <c r="Q27" s="91">
        <f t="shared" ref="Q27:Q32" si="15">SUM(E27:P27)</f>
        <v>75</v>
      </c>
      <c r="R27" s="52">
        <f>R24-R29</f>
        <v>0</v>
      </c>
      <c r="S27" s="53">
        <f t="shared" ref="S27:AC27" si="16">S24-S29</f>
        <v>0</v>
      </c>
      <c r="T27" s="53">
        <f t="shared" si="16"/>
        <v>0</v>
      </c>
      <c r="U27" s="53">
        <f t="shared" si="16"/>
        <v>0</v>
      </c>
      <c r="V27" s="53">
        <f t="shared" si="16"/>
        <v>0</v>
      </c>
      <c r="W27" s="53">
        <f t="shared" si="16"/>
        <v>0</v>
      </c>
      <c r="X27" s="53">
        <f t="shared" si="16"/>
        <v>0</v>
      </c>
      <c r="Y27" s="53">
        <f t="shared" si="16"/>
        <v>0</v>
      </c>
      <c r="Z27" s="53">
        <f t="shared" si="16"/>
        <v>0</v>
      </c>
      <c r="AA27" s="53">
        <f t="shared" si="16"/>
        <v>0</v>
      </c>
      <c r="AB27" s="53">
        <f t="shared" si="16"/>
        <v>0</v>
      </c>
      <c r="AC27" s="53">
        <f t="shared" si="16"/>
        <v>0</v>
      </c>
      <c r="AD27" s="91">
        <f t="shared" ref="AD27:AD32" si="17">SUM(R27:AC27)</f>
        <v>0</v>
      </c>
      <c r="AE27" s="52">
        <f>AE24-AE29</f>
        <v>0</v>
      </c>
      <c r="AF27" s="53">
        <f t="shared" ref="AF27:AP27" si="18">AF24-AF29</f>
        <v>0</v>
      </c>
      <c r="AG27" s="53">
        <f t="shared" si="18"/>
        <v>0</v>
      </c>
      <c r="AH27" s="53">
        <f t="shared" si="18"/>
        <v>0</v>
      </c>
      <c r="AI27" s="53">
        <f t="shared" si="18"/>
        <v>0</v>
      </c>
      <c r="AJ27" s="53">
        <f t="shared" si="18"/>
        <v>0</v>
      </c>
      <c r="AK27" s="53">
        <f t="shared" si="18"/>
        <v>0</v>
      </c>
      <c r="AL27" s="53">
        <f t="shared" si="18"/>
        <v>0</v>
      </c>
      <c r="AM27" s="53">
        <f t="shared" si="18"/>
        <v>0</v>
      </c>
      <c r="AN27" s="53">
        <f t="shared" si="18"/>
        <v>0</v>
      </c>
      <c r="AO27" s="53">
        <f t="shared" si="18"/>
        <v>0</v>
      </c>
      <c r="AP27" s="53">
        <f t="shared" si="18"/>
        <v>0</v>
      </c>
      <c r="AQ27" s="91">
        <f t="shared" ref="AQ27:AQ32" si="19">SUM(AE27:AP27)</f>
        <v>0</v>
      </c>
      <c r="AR27" s="52">
        <f>AR24-AR29</f>
        <v>0</v>
      </c>
      <c r="AS27" s="53">
        <f t="shared" ref="AS27:BC27" si="20">AS24-AS29</f>
        <v>0</v>
      </c>
      <c r="AT27" s="53">
        <f t="shared" si="20"/>
        <v>0</v>
      </c>
      <c r="AU27" s="53">
        <f t="shared" si="20"/>
        <v>0</v>
      </c>
      <c r="AV27" s="53">
        <f t="shared" si="20"/>
        <v>0</v>
      </c>
      <c r="AW27" s="53">
        <f t="shared" si="20"/>
        <v>0</v>
      </c>
      <c r="AX27" s="53">
        <f t="shared" si="20"/>
        <v>0</v>
      </c>
      <c r="AY27" s="53">
        <f t="shared" si="20"/>
        <v>0</v>
      </c>
      <c r="AZ27" s="53">
        <f t="shared" si="20"/>
        <v>0</v>
      </c>
      <c r="BA27" s="53">
        <f t="shared" si="20"/>
        <v>0</v>
      </c>
      <c r="BB27" s="53">
        <f t="shared" si="20"/>
        <v>0</v>
      </c>
      <c r="BC27" s="53">
        <f t="shared" si="20"/>
        <v>0</v>
      </c>
      <c r="BD27" s="91">
        <f t="shared" ref="BD27:BD32" si="21">SUM(AR27:BC27)</f>
        <v>0</v>
      </c>
      <c r="BE27" s="91">
        <f t="shared" si="5"/>
        <v>75</v>
      </c>
      <c r="BG27" s="42"/>
    </row>
    <row r="28" spans="1:61" hidden="1" outlineLevel="2" x14ac:dyDescent="0.2">
      <c r="A28" s="374"/>
      <c r="B28" s="372"/>
      <c r="C28" s="46" t="s">
        <v>164</v>
      </c>
      <c r="D28" s="92">
        <f>D25-D30</f>
        <v>0</v>
      </c>
      <c r="E28" s="56">
        <f>E25-E30</f>
        <v>0</v>
      </c>
      <c r="F28" s="57">
        <f t="shared" ref="F28:P28" si="22">F25-F30</f>
        <v>0</v>
      </c>
      <c r="G28" s="57">
        <f t="shared" si="22"/>
        <v>0</v>
      </c>
      <c r="H28" s="57">
        <f t="shared" si="22"/>
        <v>0</v>
      </c>
      <c r="I28" s="57">
        <f t="shared" si="22"/>
        <v>0</v>
      </c>
      <c r="J28" s="57">
        <f t="shared" si="22"/>
        <v>0</v>
      </c>
      <c r="K28" s="57">
        <f t="shared" si="22"/>
        <v>0</v>
      </c>
      <c r="L28" s="57">
        <f t="shared" si="22"/>
        <v>0</v>
      </c>
      <c r="M28" s="57">
        <f t="shared" si="22"/>
        <v>0</v>
      </c>
      <c r="N28" s="57">
        <f t="shared" si="22"/>
        <v>0</v>
      </c>
      <c r="O28" s="57">
        <f t="shared" si="22"/>
        <v>0</v>
      </c>
      <c r="P28" s="57">
        <f t="shared" si="22"/>
        <v>0</v>
      </c>
      <c r="Q28" s="92">
        <f t="shared" si="15"/>
        <v>0</v>
      </c>
      <c r="R28" s="56">
        <f t="shared" ref="R28:AC28" si="23">R25-R30</f>
        <v>0</v>
      </c>
      <c r="S28" s="57">
        <f t="shared" si="23"/>
        <v>0</v>
      </c>
      <c r="T28" s="57">
        <f t="shared" si="23"/>
        <v>0</v>
      </c>
      <c r="U28" s="57">
        <f t="shared" si="23"/>
        <v>0</v>
      </c>
      <c r="V28" s="57">
        <f t="shared" si="23"/>
        <v>0</v>
      </c>
      <c r="W28" s="57">
        <f t="shared" si="23"/>
        <v>0</v>
      </c>
      <c r="X28" s="57">
        <f t="shared" si="23"/>
        <v>0</v>
      </c>
      <c r="Y28" s="57">
        <f t="shared" si="23"/>
        <v>0</v>
      </c>
      <c r="Z28" s="57">
        <f t="shared" si="23"/>
        <v>0</v>
      </c>
      <c r="AA28" s="57">
        <f t="shared" si="23"/>
        <v>0</v>
      </c>
      <c r="AB28" s="57">
        <f t="shared" si="23"/>
        <v>0</v>
      </c>
      <c r="AC28" s="57">
        <f t="shared" si="23"/>
        <v>0</v>
      </c>
      <c r="AD28" s="92">
        <f t="shared" si="17"/>
        <v>0</v>
      </c>
      <c r="AE28" s="56">
        <f t="shared" ref="AE28:AP28" si="24">AE25-AE30</f>
        <v>0</v>
      </c>
      <c r="AF28" s="57">
        <f t="shared" si="24"/>
        <v>0</v>
      </c>
      <c r="AG28" s="57">
        <f t="shared" si="24"/>
        <v>0</v>
      </c>
      <c r="AH28" s="57">
        <f t="shared" si="24"/>
        <v>0</v>
      </c>
      <c r="AI28" s="57">
        <f t="shared" si="24"/>
        <v>0</v>
      </c>
      <c r="AJ28" s="57">
        <f t="shared" si="24"/>
        <v>0</v>
      </c>
      <c r="AK28" s="57">
        <f t="shared" si="24"/>
        <v>0</v>
      </c>
      <c r="AL28" s="57">
        <f t="shared" si="24"/>
        <v>0</v>
      </c>
      <c r="AM28" s="57">
        <f t="shared" si="24"/>
        <v>0</v>
      </c>
      <c r="AN28" s="57">
        <f t="shared" si="24"/>
        <v>0</v>
      </c>
      <c r="AO28" s="57">
        <f t="shared" si="24"/>
        <v>0</v>
      </c>
      <c r="AP28" s="57">
        <f t="shared" si="24"/>
        <v>0</v>
      </c>
      <c r="AQ28" s="92">
        <f t="shared" si="19"/>
        <v>0</v>
      </c>
      <c r="AR28" s="56">
        <f t="shared" ref="AR28:BC28" si="25">AR25-AR30</f>
        <v>0</v>
      </c>
      <c r="AS28" s="57">
        <f t="shared" si="25"/>
        <v>0</v>
      </c>
      <c r="AT28" s="57">
        <f t="shared" si="25"/>
        <v>0</v>
      </c>
      <c r="AU28" s="57">
        <f t="shared" si="25"/>
        <v>0</v>
      </c>
      <c r="AV28" s="57">
        <f t="shared" si="25"/>
        <v>0</v>
      </c>
      <c r="AW28" s="57">
        <f t="shared" si="25"/>
        <v>0</v>
      </c>
      <c r="AX28" s="57">
        <f t="shared" si="25"/>
        <v>0</v>
      </c>
      <c r="AY28" s="57">
        <f t="shared" si="25"/>
        <v>0</v>
      </c>
      <c r="AZ28" s="57">
        <f t="shared" si="25"/>
        <v>0</v>
      </c>
      <c r="BA28" s="57">
        <f t="shared" si="25"/>
        <v>0</v>
      </c>
      <c r="BB28" s="57">
        <f t="shared" si="25"/>
        <v>0</v>
      </c>
      <c r="BC28" s="57">
        <f t="shared" si="25"/>
        <v>0</v>
      </c>
      <c r="BD28" s="92">
        <f t="shared" si="21"/>
        <v>0</v>
      </c>
      <c r="BE28" s="92">
        <f t="shared" si="5"/>
        <v>0</v>
      </c>
      <c r="BF28" s="122"/>
      <c r="BG28" s="42"/>
    </row>
    <row r="29" spans="1:61" hidden="1" outlineLevel="2" x14ac:dyDescent="0.2">
      <c r="A29" s="373">
        <v>2</v>
      </c>
      <c r="B29" s="371" t="s">
        <v>307</v>
      </c>
      <c r="C29" s="44" t="s">
        <v>159</v>
      </c>
      <c r="D29" s="101"/>
      <c r="E29" s="82"/>
      <c r="F29" s="83"/>
      <c r="G29" s="83"/>
      <c r="H29" s="83"/>
      <c r="I29" s="83"/>
      <c r="J29" s="83"/>
      <c r="K29" s="83"/>
      <c r="L29" s="83"/>
      <c r="M29" s="83"/>
      <c r="N29" s="83"/>
      <c r="O29" s="83"/>
      <c r="P29" s="84"/>
      <c r="Q29" s="101">
        <f t="shared" si="15"/>
        <v>0</v>
      </c>
      <c r="R29" s="82"/>
      <c r="S29" s="83"/>
      <c r="T29" s="83"/>
      <c r="U29" s="83"/>
      <c r="V29" s="83"/>
      <c r="W29" s="83"/>
      <c r="X29" s="83"/>
      <c r="Y29" s="83"/>
      <c r="Z29" s="83"/>
      <c r="AA29" s="83"/>
      <c r="AB29" s="83"/>
      <c r="AC29" s="84"/>
      <c r="AD29" s="101">
        <f t="shared" si="17"/>
        <v>0</v>
      </c>
      <c r="AE29" s="82"/>
      <c r="AF29" s="83"/>
      <c r="AG29" s="83"/>
      <c r="AH29" s="83"/>
      <c r="AI29" s="83"/>
      <c r="AJ29" s="83"/>
      <c r="AK29" s="83"/>
      <c r="AL29" s="83"/>
      <c r="AM29" s="83"/>
      <c r="AN29" s="83"/>
      <c r="AO29" s="83"/>
      <c r="AP29" s="84"/>
      <c r="AQ29" s="101">
        <f t="shared" si="19"/>
        <v>0</v>
      </c>
      <c r="AR29" s="82"/>
      <c r="AS29" s="83"/>
      <c r="AT29" s="83"/>
      <c r="AU29" s="83"/>
      <c r="AV29" s="83"/>
      <c r="AW29" s="83"/>
      <c r="AX29" s="83"/>
      <c r="AY29" s="83"/>
      <c r="AZ29" s="83"/>
      <c r="BA29" s="83"/>
      <c r="BB29" s="83"/>
      <c r="BC29" s="84"/>
      <c r="BD29" s="101">
        <f t="shared" si="21"/>
        <v>0</v>
      </c>
      <c r="BE29" s="101">
        <f t="shared" si="5"/>
        <v>0</v>
      </c>
      <c r="BG29" s="42"/>
    </row>
    <row r="30" spans="1:61" ht="13.5" hidden="1" outlineLevel="2" thickBot="1" x14ac:dyDescent="0.25">
      <c r="A30" s="377"/>
      <c r="B30" s="378"/>
      <c r="C30" s="128" t="s">
        <v>164</v>
      </c>
      <c r="D30" s="131"/>
      <c r="E30" s="129"/>
      <c r="F30" s="130"/>
      <c r="G30" s="130"/>
      <c r="H30" s="130"/>
      <c r="I30" s="130"/>
      <c r="J30" s="130"/>
      <c r="K30" s="130"/>
      <c r="L30" s="130"/>
      <c r="M30" s="130"/>
      <c r="N30" s="130"/>
      <c r="O30" s="130"/>
      <c r="P30" s="130"/>
      <c r="Q30" s="131">
        <f t="shared" si="15"/>
        <v>0</v>
      </c>
      <c r="R30" s="129"/>
      <c r="S30" s="130"/>
      <c r="T30" s="130"/>
      <c r="U30" s="130"/>
      <c r="V30" s="130"/>
      <c r="W30" s="130"/>
      <c r="X30" s="130"/>
      <c r="Y30" s="130"/>
      <c r="Z30" s="130"/>
      <c r="AA30" s="130"/>
      <c r="AB30" s="130"/>
      <c r="AC30" s="130"/>
      <c r="AD30" s="131">
        <f t="shared" si="17"/>
        <v>0</v>
      </c>
      <c r="AE30" s="129"/>
      <c r="AF30" s="130"/>
      <c r="AG30" s="130"/>
      <c r="AH30" s="130"/>
      <c r="AI30" s="130"/>
      <c r="AJ30" s="130"/>
      <c r="AK30" s="130"/>
      <c r="AL30" s="130"/>
      <c r="AM30" s="130"/>
      <c r="AN30" s="130"/>
      <c r="AO30" s="130"/>
      <c r="AP30" s="130"/>
      <c r="AQ30" s="131">
        <f t="shared" si="19"/>
        <v>0</v>
      </c>
      <c r="AR30" s="129"/>
      <c r="AS30" s="130"/>
      <c r="AT30" s="130"/>
      <c r="AU30" s="130"/>
      <c r="AV30" s="130"/>
      <c r="AW30" s="130"/>
      <c r="AX30" s="130"/>
      <c r="AY30" s="130"/>
      <c r="AZ30" s="130"/>
      <c r="BA30" s="130"/>
      <c r="BB30" s="130"/>
      <c r="BC30" s="130"/>
      <c r="BD30" s="131">
        <f t="shared" si="21"/>
        <v>0</v>
      </c>
      <c r="BE30" s="131">
        <f t="shared" si="5"/>
        <v>0</v>
      </c>
      <c r="BG30" s="42"/>
    </row>
    <row r="31" spans="1:61" hidden="1" outlineLevel="2" x14ac:dyDescent="0.2">
      <c r="A31" s="369"/>
      <c r="B31" s="362" t="s">
        <v>198</v>
      </c>
      <c r="C31" s="50" t="s">
        <v>159</v>
      </c>
      <c r="D31" s="127">
        <f>SUM(D27,D29)</f>
        <v>0</v>
      </c>
      <c r="E31" s="124">
        <f>SUM(E27,E29)</f>
        <v>0</v>
      </c>
      <c r="F31" s="125">
        <f t="shared" ref="F31:P31" si="26">SUM(F27,F29)</f>
        <v>0</v>
      </c>
      <c r="G31" s="125">
        <f t="shared" si="26"/>
        <v>0</v>
      </c>
      <c r="H31" s="125">
        <f t="shared" si="26"/>
        <v>0</v>
      </c>
      <c r="I31" s="125">
        <f t="shared" si="26"/>
        <v>0</v>
      </c>
      <c r="J31" s="125">
        <f t="shared" si="26"/>
        <v>0</v>
      </c>
      <c r="K31" s="125">
        <f t="shared" si="26"/>
        <v>0</v>
      </c>
      <c r="L31" s="125">
        <f t="shared" si="26"/>
        <v>0</v>
      </c>
      <c r="M31" s="125">
        <f t="shared" si="26"/>
        <v>0</v>
      </c>
      <c r="N31" s="125">
        <f t="shared" si="26"/>
        <v>0</v>
      </c>
      <c r="O31" s="125">
        <f t="shared" si="26"/>
        <v>0</v>
      </c>
      <c r="P31" s="125">
        <f t="shared" si="26"/>
        <v>75</v>
      </c>
      <c r="Q31" s="126">
        <f t="shared" si="15"/>
        <v>75</v>
      </c>
      <c r="R31" s="124">
        <f>SUM(R27,R29)</f>
        <v>0</v>
      </c>
      <c r="S31" s="125">
        <f t="shared" ref="S31:AC31" si="27">SUM(S27,S29)</f>
        <v>0</v>
      </c>
      <c r="T31" s="125">
        <f t="shared" si="27"/>
        <v>0</v>
      </c>
      <c r="U31" s="125">
        <f t="shared" si="27"/>
        <v>0</v>
      </c>
      <c r="V31" s="125">
        <f t="shared" si="27"/>
        <v>0</v>
      </c>
      <c r="W31" s="125">
        <f t="shared" si="27"/>
        <v>0</v>
      </c>
      <c r="X31" s="125">
        <f t="shared" si="27"/>
        <v>0</v>
      </c>
      <c r="Y31" s="125">
        <f t="shared" si="27"/>
        <v>0</v>
      </c>
      <c r="Z31" s="125">
        <f t="shared" si="27"/>
        <v>0</v>
      </c>
      <c r="AA31" s="125">
        <f t="shared" si="27"/>
        <v>0</v>
      </c>
      <c r="AB31" s="125">
        <f t="shared" si="27"/>
        <v>0</v>
      </c>
      <c r="AC31" s="125">
        <f t="shared" si="27"/>
        <v>0</v>
      </c>
      <c r="AD31" s="126">
        <f t="shared" si="17"/>
        <v>0</v>
      </c>
      <c r="AE31" s="124">
        <f>SUM(AE27,AE29)</f>
        <v>0</v>
      </c>
      <c r="AF31" s="125">
        <f t="shared" ref="AF31:AP31" si="28">SUM(AF27,AF29)</f>
        <v>0</v>
      </c>
      <c r="AG31" s="125">
        <f t="shared" si="28"/>
        <v>0</v>
      </c>
      <c r="AH31" s="125">
        <f t="shared" si="28"/>
        <v>0</v>
      </c>
      <c r="AI31" s="125">
        <f t="shared" si="28"/>
        <v>0</v>
      </c>
      <c r="AJ31" s="125">
        <f t="shared" si="28"/>
        <v>0</v>
      </c>
      <c r="AK31" s="125">
        <f t="shared" si="28"/>
        <v>0</v>
      </c>
      <c r="AL31" s="125">
        <f t="shared" si="28"/>
        <v>0</v>
      </c>
      <c r="AM31" s="125">
        <f t="shared" si="28"/>
        <v>0</v>
      </c>
      <c r="AN31" s="125">
        <f t="shared" si="28"/>
        <v>0</v>
      </c>
      <c r="AO31" s="125">
        <f t="shared" si="28"/>
        <v>0</v>
      </c>
      <c r="AP31" s="125">
        <f t="shared" si="28"/>
        <v>0</v>
      </c>
      <c r="AQ31" s="126">
        <f t="shared" si="19"/>
        <v>0</v>
      </c>
      <c r="AR31" s="124">
        <f>SUM(AR27,AR29)</f>
        <v>0</v>
      </c>
      <c r="AS31" s="125">
        <f t="shared" ref="AS31:BC31" si="29">SUM(AS27,AS29)</f>
        <v>0</v>
      </c>
      <c r="AT31" s="125">
        <f t="shared" si="29"/>
        <v>0</v>
      </c>
      <c r="AU31" s="125">
        <f t="shared" si="29"/>
        <v>0</v>
      </c>
      <c r="AV31" s="125">
        <f t="shared" si="29"/>
        <v>0</v>
      </c>
      <c r="AW31" s="125">
        <f t="shared" si="29"/>
        <v>0</v>
      </c>
      <c r="AX31" s="125">
        <f t="shared" si="29"/>
        <v>0</v>
      </c>
      <c r="AY31" s="125">
        <f t="shared" si="29"/>
        <v>0</v>
      </c>
      <c r="AZ31" s="125">
        <f t="shared" si="29"/>
        <v>0</v>
      </c>
      <c r="BA31" s="125">
        <f t="shared" si="29"/>
        <v>0</v>
      </c>
      <c r="BB31" s="125">
        <f t="shared" si="29"/>
        <v>0</v>
      </c>
      <c r="BC31" s="125">
        <f t="shared" si="29"/>
        <v>0</v>
      </c>
      <c r="BD31" s="126">
        <f t="shared" si="21"/>
        <v>0</v>
      </c>
      <c r="BE31" s="127">
        <f t="shared" si="5"/>
        <v>75</v>
      </c>
      <c r="BG31" s="42"/>
    </row>
    <row r="32" spans="1:61" hidden="1" outlineLevel="2" x14ac:dyDescent="0.2">
      <c r="A32" s="370"/>
      <c r="B32" s="363"/>
      <c r="C32" s="51" t="s">
        <v>164</v>
      </c>
      <c r="D32" s="100">
        <f>SUM(D28,D30)</f>
        <v>0</v>
      </c>
      <c r="E32" s="80">
        <f>SUM(E28,E30)</f>
        <v>0</v>
      </c>
      <c r="F32" s="81">
        <f t="shared" ref="F32:P32" si="30">SUM(F28,F30)</f>
        <v>0</v>
      </c>
      <c r="G32" s="81">
        <f t="shared" si="30"/>
        <v>0</v>
      </c>
      <c r="H32" s="81">
        <f t="shared" si="30"/>
        <v>0</v>
      </c>
      <c r="I32" s="81">
        <f t="shared" si="30"/>
        <v>0</v>
      </c>
      <c r="J32" s="81">
        <f t="shared" si="30"/>
        <v>0</v>
      </c>
      <c r="K32" s="81">
        <f t="shared" si="30"/>
        <v>0</v>
      </c>
      <c r="L32" s="81">
        <f t="shared" si="30"/>
        <v>0</v>
      </c>
      <c r="M32" s="81">
        <f t="shared" si="30"/>
        <v>0</v>
      </c>
      <c r="N32" s="81">
        <f t="shared" si="30"/>
        <v>0</v>
      </c>
      <c r="O32" s="81">
        <f t="shared" si="30"/>
        <v>0</v>
      </c>
      <c r="P32" s="81">
        <f t="shared" si="30"/>
        <v>0</v>
      </c>
      <c r="Q32" s="99">
        <f t="shared" si="15"/>
        <v>0</v>
      </c>
      <c r="R32" s="80">
        <f t="shared" ref="R32:AC32" si="31">SUM(R28,R30)</f>
        <v>0</v>
      </c>
      <c r="S32" s="81">
        <f t="shared" si="31"/>
        <v>0</v>
      </c>
      <c r="T32" s="81">
        <f t="shared" si="31"/>
        <v>0</v>
      </c>
      <c r="U32" s="81">
        <f t="shared" si="31"/>
        <v>0</v>
      </c>
      <c r="V32" s="81">
        <f t="shared" si="31"/>
        <v>0</v>
      </c>
      <c r="W32" s="81">
        <f t="shared" si="31"/>
        <v>0</v>
      </c>
      <c r="X32" s="81">
        <f t="shared" si="31"/>
        <v>0</v>
      </c>
      <c r="Y32" s="81">
        <f t="shared" si="31"/>
        <v>0</v>
      </c>
      <c r="Z32" s="81">
        <f t="shared" si="31"/>
        <v>0</v>
      </c>
      <c r="AA32" s="81">
        <f t="shared" si="31"/>
        <v>0</v>
      </c>
      <c r="AB32" s="81">
        <f t="shared" si="31"/>
        <v>0</v>
      </c>
      <c r="AC32" s="81">
        <f t="shared" si="31"/>
        <v>0</v>
      </c>
      <c r="AD32" s="99">
        <f t="shared" si="17"/>
        <v>0</v>
      </c>
      <c r="AE32" s="80">
        <f t="shared" ref="AE32:AP32" si="32">SUM(AE28,AE30)</f>
        <v>0</v>
      </c>
      <c r="AF32" s="81">
        <f t="shared" si="32"/>
        <v>0</v>
      </c>
      <c r="AG32" s="81">
        <f t="shared" si="32"/>
        <v>0</v>
      </c>
      <c r="AH32" s="81">
        <f t="shared" si="32"/>
        <v>0</v>
      </c>
      <c r="AI32" s="81">
        <f t="shared" si="32"/>
        <v>0</v>
      </c>
      <c r="AJ32" s="81">
        <f t="shared" si="32"/>
        <v>0</v>
      </c>
      <c r="AK32" s="81">
        <f t="shared" si="32"/>
        <v>0</v>
      </c>
      <c r="AL32" s="81">
        <f t="shared" si="32"/>
        <v>0</v>
      </c>
      <c r="AM32" s="81">
        <f t="shared" si="32"/>
        <v>0</v>
      </c>
      <c r="AN32" s="81">
        <f t="shared" si="32"/>
        <v>0</v>
      </c>
      <c r="AO32" s="81">
        <f t="shared" si="32"/>
        <v>0</v>
      </c>
      <c r="AP32" s="81">
        <f t="shared" si="32"/>
        <v>0</v>
      </c>
      <c r="AQ32" s="99">
        <f t="shared" si="19"/>
        <v>0</v>
      </c>
      <c r="AR32" s="80">
        <f t="shared" ref="AR32:BC32" si="33">SUM(AR28,AR30)</f>
        <v>0</v>
      </c>
      <c r="AS32" s="81">
        <f t="shared" si="33"/>
        <v>0</v>
      </c>
      <c r="AT32" s="81">
        <f t="shared" si="33"/>
        <v>0</v>
      </c>
      <c r="AU32" s="81">
        <f t="shared" si="33"/>
        <v>0</v>
      </c>
      <c r="AV32" s="81">
        <f t="shared" si="33"/>
        <v>0</v>
      </c>
      <c r="AW32" s="81">
        <f t="shared" si="33"/>
        <v>0</v>
      </c>
      <c r="AX32" s="81">
        <f t="shared" si="33"/>
        <v>0</v>
      </c>
      <c r="AY32" s="81">
        <f t="shared" si="33"/>
        <v>0</v>
      </c>
      <c r="AZ32" s="81">
        <f t="shared" si="33"/>
        <v>0</v>
      </c>
      <c r="BA32" s="81">
        <f t="shared" si="33"/>
        <v>0</v>
      </c>
      <c r="BB32" s="81">
        <f t="shared" si="33"/>
        <v>0</v>
      </c>
      <c r="BC32" s="81">
        <f t="shared" si="33"/>
        <v>0</v>
      </c>
      <c r="BD32" s="99">
        <f t="shared" si="21"/>
        <v>0</v>
      </c>
      <c r="BE32" s="100">
        <f t="shared" si="5"/>
        <v>0</v>
      </c>
      <c r="BG32" s="42"/>
    </row>
    <row r="33" spans="1:61" collapsed="1" x14ac:dyDescent="0.2">
      <c r="A33" s="147"/>
      <c r="B33" s="148" t="s">
        <v>278</v>
      </c>
      <c r="C33" s="149"/>
      <c r="D33" s="151"/>
      <c r="E33" s="150"/>
      <c r="F33" s="150"/>
      <c r="G33" s="150"/>
      <c r="H33" s="150"/>
      <c r="I33" s="150"/>
      <c r="J33" s="150"/>
      <c r="K33" s="150"/>
      <c r="L33" s="150"/>
      <c r="M33" s="150"/>
      <c r="N33" s="150"/>
      <c r="O33" s="150"/>
      <c r="P33" s="150"/>
      <c r="Q33" s="151"/>
      <c r="R33" s="150"/>
      <c r="S33" s="150"/>
      <c r="T33" s="150"/>
      <c r="U33" s="150"/>
      <c r="V33" s="150"/>
      <c r="W33" s="150"/>
      <c r="X33" s="150"/>
      <c r="Y33" s="150"/>
      <c r="Z33" s="150"/>
      <c r="AA33" s="150"/>
      <c r="AB33" s="150"/>
      <c r="AC33" s="150"/>
      <c r="AD33" s="152"/>
      <c r="AE33" s="153"/>
      <c r="AF33" s="150"/>
      <c r="AG33" s="150"/>
      <c r="AH33" s="150"/>
      <c r="AI33" s="150"/>
      <c r="AJ33" s="150"/>
      <c r="AK33" s="150"/>
      <c r="AL33" s="150"/>
      <c r="AM33" s="150"/>
      <c r="AN33" s="150"/>
      <c r="AO33" s="150"/>
      <c r="AP33" s="154"/>
      <c r="AQ33" s="155"/>
      <c r="AR33" s="150"/>
      <c r="AS33" s="150"/>
      <c r="AT33" s="150"/>
      <c r="AU33" s="150"/>
      <c r="AV33" s="150"/>
      <c r="AW33" s="150"/>
      <c r="AX33" s="150"/>
      <c r="AY33" s="150"/>
      <c r="AZ33" s="150"/>
      <c r="BA33" s="150"/>
      <c r="BB33" s="150"/>
      <c r="BC33" s="150"/>
      <c r="BD33" s="151"/>
      <c r="BE33" s="195">
        <f t="shared" si="5"/>
        <v>0</v>
      </c>
      <c r="BG33" s="42"/>
    </row>
    <row r="34" spans="1:61" outlineLevel="1" x14ac:dyDescent="0.2">
      <c r="A34" s="165"/>
      <c r="B34" s="166" t="s">
        <v>275</v>
      </c>
      <c r="C34" s="167"/>
      <c r="D34" s="169"/>
      <c r="E34" s="168"/>
      <c r="F34" s="168"/>
      <c r="G34" s="168"/>
      <c r="H34" s="168"/>
      <c r="I34" s="168"/>
      <c r="J34" s="168"/>
      <c r="K34" s="168"/>
      <c r="L34" s="168"/>
      <c r="M34" s="168"/>
      <c r="N34" s="168"/>
      <c r="O34" s="168"/>
      <c r="P34" s="168"/>
      <c r="Q34" s="169"/>
      <c r="R34" s="168"/>
      <c r="S34" s="168"/>
      <c r="T34" s="168"/>
      <c r="U34" s="168"/>
      <c r="V34" s="168"/>
      <c r="W34" s="168"/>
      <c r="X34" s="168"/>
      <c r="Y34" s="168"/>
      <c r="Z34" s="168"/>
      <c r="AA34" s="168"/>
      <c r="AB34" s="168"/>
      <c r="AC34" s="168"/>
      <c r="AD34" s="170"/>
      <c r="AE34" s="171"/>
      <c r="AF34" s="168"/>
      <c r="AG34" s="168"/>
      <c r="AH34" s="168"/>
      <c r="AI34" s="168"/>
      <c r="AJ34" s="168"/>
      <c r="AK34" s="168"/>
      <c r="AL34" s="168"/>
      <c r="AM34" s="168"/>
      <c r="AN34" s="168"/>
      <c r="AO34" s="168"/>
      <c r="AP34" s="172"/>
      <c r="AQ34" s="173"/>
      <c r="AR34" s="168"/>
      <c r="AS34" s="168"/>
      <c r="AT34" s="168"/>
      <c r="AU34" s="168"/>
      <c r="AV34" s="168"/>
      <c r="AW34" s="168"/>
      <c r="AX34" s="168"/>
      <c r="AY34" s="168"/>
      <c r="AZ34" s="168"/>
      <c r="BA34" s="168"/>
      <c r="BB34" s="168"/>
      <c r="BC34" s="168"/>
      <c r="BD34" s="169"/>
      <c r="BE34" s="196">
        <f t="shared" si="5"/>
        <v>0</v>
      </c>
      <c r="BG34" s="42"/>
    </row>
    <row r="35" spans="1:61" outlineLevel="1" collapsed="1" x14ac:dyDescent="0.2">
      <c r="A35" s="119"/>
      <c r="B35" s="103" t="s">
        <v>247</v>
      </c>
      <c r="C35" s="104"/>
      <c r="D35" s="106"/>
      <c r="E35" s="105"/>
      <c r="F35" s="105"/>
      <c r="G35" s="105"/>
      <c r="H35" s="105"/>
      <c r="I35" s="105"/>
      <c r="J35" s="105"/>
      <c r="K35" s="105"/>
      <c r="L35" s="105"/>
      <c r="M35" s="105"/>
      <c r="N35" s="105"/>
      <c r="O35" s="105"/>
      <c r="P35" s="105"/>
      <c r="Q35" s="106"/>
      <c r="R35" s="105"/>
      <c r="S35" s="105"/>
      <c r="T35" s="105"/>
      <c r="U35" s="105"/>
      <c r="V35" s="105"/>
      <c r="W35" s="105"/>
      <c r="X35" s="105"/>
      <c r="Y35" s="105"/>
      <c r="Z35" s="105"/>
      <c r="AA35" s="105"/>
      <c r="AB35" s="105"/>
      <c r="AC35" s="105"/>
      <c r="AD35" s="107"/>
      <c r="AE35" s="108"/>
      <c r="AF35" s="105"/>
      <c r="AG35" s="105"/>
      <c r="AH35" s="105"/>
      <c r="AI35" s="105"/>
      <c r="AJ35" s="105"/>
      <c r="AK35" s="105"/>
      <c r="AL35" s="105"/>
      <c r="AM35" s="105"/>
      <c r="AN35" s="105"/>
      <c r="AO35" s="105"/>
      <c r="AP35" s="109"/>
      <c r="AQ35" s="110"/>
      <c r="AR35" s="105"/>
      <c r="AS35" s="105"/>
      <c r="AT35" s="105"/>
      <c r="AU35" s="105"/>
      <c r="AV35" s="105"/>
      <c r="AW35" s="105"/>
      <c r="AX35" s="105"/>
      <c r="AY35" s="105"/>
      <c r="AZ35" s="105"/>
      <c r="BA35" s="105"/>
      <c r="BB35" s="105"/>
      <c r="BC35" s="105"/>
      <c r="BD35" s="106"/>
      <c r="BE35" s="197">
        <f t="shared" si="5"/>
        <v>0</v>
      </c>
      <c r="BF35" s="122"/>
      <c r="BG35" s="42"/>
    </row>
    <row r="36" spans="1:61" hidden="1" outlineLevel="2" x14ac:dyDescent="0.2">
      <c r="A36" s="120"/>
      <c r="B36" s="111" t="s">
        <v>202</v>
      </c>
      <c r="C36" s="112"/>
      <c r="D36" s="114"/>
      <c r="E36" s="113"/>
      <c r="F36" s="113"/>
      <c r="G36" s="113"/>
      <c r="H36" s="113"/>
      <c r="I36" s="113"/>
      <c r="J36" s="113"/>
      <c r="K36" s="113"/>
      <c r="L36" s="113"/>
      <c r="M36" s="113"/>
      <c r="N36" s="113"/>
      <c r="O36" s="113"/>
      <c r="P36" s="113"/>
      <c r="Q36" s="114"/>
      <c r="R36" s="113"/>
      <c r="S36" s="113"/>
      <c r="T36" s="113"/>
      <c r="U36" s="113"/>
      <c r="V36" s="113"/>
      <c r="W36" s="113"/>
      <c r="X36" s="113"/>
      <c r="Y36" s="113"/>
      <c r="Z36" s="113"/>
      <c r="AA36" s="113"/>
      <c r="AB36" s="113"/>
      <c r="AC36" s="113"/>
      <c r="AD36" s="115"/>
      <c r="AE36" s="116"/>
      <c r="AF36" s="113"/>
      <c r="AG36" s="113"/>
      <c r="AH36" s="113"/>
      <c r="AI36" s="113"/>
      <c r="AJ36" s="113"/>
      <c r="AK36" s="113"/>
      <c r="AL36" s="113"/>
      <c r="AM36" s="113"/>
      <c r="AN36" s="113"/>
      <c r="AO36" s="113"/>
      <c r="AP36" s="117"/>
      <c r="AQ36" s="118"/>
      <c r="AR36" s="113"/>
      <c r="AS36" s="113"/>
      <c r="AT36" s="113"/>
      <c r="AU36" s="113"/>
      <c r="AV36" s="113"/>
      <c r="AW36" s="113"/>
      <c r="AX36" s="113"/>
      <c r="AY36" s="113"/>
      <c r="AZ36" s="113"/>
      <c r="BA36" s="113"/>
      <c r="BB36" s="113"/>
      <c r="BC36" s="113"/>
      <c r="BD36" s="114"/>
      <c r="BE36" s="198">
        <f t="shared" si="5"/>
        <v>0</v>
      </c>
      <c r="BG36" s="42"/>
    </row>
    <row r="37" spans="1:61" ht="13.15" hidden="1" customHeight="1" outlineLevel="2" x14ac:dyDescent="0.2">
      <c r="A37" s="373">
        <v>1</v>
      </c>
      <c r="B37" s="371" t="s">
        <v>334</v>
      </c>
      <c r="C37" s="44" t="s">
        <v>159</v>
      </c>
      <c r="D37" s="101"/>
      <c r="E37" s="82"/>
      <c r="F37" s="83"/>
      <c r="G37" s="83"/>
      <c r="H37" s="83"/>
      <c r="I37" s="83"/>
      <c r="J37" s="83"/>
      <c r="K37" s="83"/>
      <c r="L37" s="83"/>
      <c r="M37" s="83"/>
      <c r="N37" s="83"/>
      <c r="O37" s="83"/>
      <c r="P37" s="83"/>
      <c r="Q37" s="101">
        <f t="shared" ref="Q37:Q52" si="34">SUM(E37:P37)</f>
        <v>0</v>
      </c>
      <c r="R37" s="82"/>
      <c r="S37" s="83"/>
      <c r="T37" s="83"/>
      <c r="U37" s="83"/>
      <c r="V37" s="83"/>
      <c r="W37" s="83"/>
      <c r="X37" s="83"/>
      <c r="Y37" s="83"/>
      <c r="Z37" s="83"/>
      <c r="AA37" s="83"/>
      <c r="AB37" s="83"/>
      <c r="AC37" s="83"/>
      <c r="AD37" s="101">
        <f t="shared" ref="AD37:AD54" si="35">SUM(R37:AC37)</f>
        <v>0</v>
      </c>
      <c r="AE37" s="82"/>
      <c r="AF37" s="83"/>
      <c r="AG37" s="83"/>
      <c r="AH37" s="83"/>
      <c r="AI37" s="83"/>
      <c r="AJ37" s="83"/>
      <c r="AK37" s="83"/>
      <c r="AL37" s="83"/>
      <c r="AM37" s="83"/>
      <c r="AN37" s="83"/>
      <c r="AO37" s="83"/>
      <c r="AP37" s="83"/>
      <c r="AQ37" s="101">
        <f t="shared" ref="AQ37:AQ54" si="36">SUM(AE37:AP37)</f>
        <v>0</v>
      </c>
      <c r="AR37" s="82"/>
      <c r="AS37" s="83"/>
      <c r="AT37" s="83"/>
      <c r="AU37" s="83"/>
      <c r="AV37" s="83"/>
      <c r="AW37" s="83"/>
      <c r="AX37" s="83"/>
      <c r="AY37" s="83"/>
      <c r="AZ37" s="83"/>
      <c r="BA37" s="83"/>
      <c r="BB37" s="83"/>
      <c r="BC37" s="83"/>
      <c r="BD37" s="101">
        <f t="shared" ref="BD37:BD54" si="37">SUM(AR37:BC37)</f>
        <v>0</v>
      </c>
      <c r="BE37" s="101">
        <f t="shared" si="5"/>
        <v>0</v>
      </c>
      <c r="BG37" s="138"/>
      <c r="BH37" s="140"/>
      <c r="BI37" s="140"/>
    </row>
    <row r="38" spans="1:61" ht="13.15" hidden="1" customHeight="1" outlineLevel="2" x14ac:dyDescent="0.2">
      <c r="A38" s="374"/>
      <c r="B38" s="372"/>
      <c r="C38" s="46" t="s">
        <v>164</v>
      </c>
      <c r="D38" s="92"/>
      <c r="E38" s="56"/>
      <c r="F38" s="57"/>
      <c r="G38" s="57"/>
      <c r="H38" s="57"/>
      <c r="I38" s="57"/>
      <c r="J38" s="57"/>
      <c r="K38" s="57"/>
      <c r="L38" s="57"/>
      <c r="M38" s="57"/>
      <c r="N38" s="57"/>
      <c r="O38" s="57"/>
      <c r="P38" s="57"/>
      <c r="Q38" s="92">
        <f t="shared" si="34"/>
        <v>0</v>
      </c>
      <c r="R38" s="56"/>
      <c r="S38" s="57"/>
      <c r="T38" s="57"/>
      <c r="U38" s="57"/>
      <c r="V38" s="57"/>
      <c r="W38" s="57"/>
      <c r="X38" s="57"/>
      <c r="Y38" s="57"/>
      <c r="Z38" s="57"/>
      <c r="AA38" s="57"/>
      <c r="AB38" s="57"/>
      <c r="AC38" s="57"/>
      <c r="AD38" s="92">
        <f t="shared" si="35"/>
        <v>0</v>
      </c>
      <c r="AE38" s="56"/>
      <c r="AF38" s="57"/>
      <c r="AG38" s="57"/>
      <c r="AH38" s="57"/>
      <c r="AI38" s="57"/>
      <c r="AJ38" s="57"/>
      <c r="AK38" s="57"/>
      <c r="AL38" s="57"/>
      <c r="AM38" s="57"/>
      <c r="AN38" s="57"/>
      <c r="AO38" s="57"/>
      <c r="AP38" s="57"/>
      <c r="AQ38" s="92">
        <f t="shared" si="36"/>
        <v>0</v>
      </c>
      <c r="AR38" s="56"/>
      <c r="AS38" s="57"/>
      <c r="AT38" s="57"/>
      <c r="AU38" s="57"/>
      <c r="AV38" s="57"/>
      <c r="AW38" s="57"/>
      <c r="AX38" s="57"/>
      <c r="AY38" s="57"/>
      <c r="AZ38" s="57"/>
      <c r="BA38" s="57"/>
      <c r="BB38" s="57"/>
      <c r="BC38" s="57"/>
      <c r="BD38" s="92">
        <f t="shared" si="37"/>
        <v>0</v>
      </c>
      <c r="BE38" s="92">
        <f t="shared" si="5"/>
        <v>0</v>
      </c>
      <c r="BG38" s="136"/>
      <c r="BH38" s="4"/>
      <c r="BI38" s="4"/>
    </row>
    <row r="39" spans="1:61" ht="13.15" hidden="1" customHeight="1" outlineLevel="2" x14ac:dyDescent="0.2">
      <c r="A39" s="373">
        <v>2</v>
      </c>
      <c r="B39" s="371" t="s">
        <v>217</v>
      </c>
      <c r="C39" s="44" t="s">
        <v>159</v>
      </c>
      <c r="D39" s="101"/>
      <c r="E39" s="82"/>
      <c r="F39" s="83"/>
      <c r="G39" s="83"/>
      <c r="H39" s="83"/>
      <c r="I39" s="83"/>
      <c r="J39" s="83"/>
      <c r="K39" s="83"/>
      <c r="L39" s="83"/>
      <c r="M39" s="83"/>
      <c r="N39" s="83"/>
      <c r="O39" s="83"/>
      <c r="P39" s="83"/>
      <c r="Q39" s="101">
        <f>SUM(E39:P39)</f>
        <v>0</v>
      </c>
      <c r="R39" s="82"/>
      <c r="S39" s="83"/>
      <c r="T39" s="83"/>
      <c r="U39" s="83"/>
      <c r="V39" s="83"/>
      <c r="W39" s="83"/>
      <c r="X39" s="83"/>
      <c r="Y39" s="83"/>
      <c r="Z39" s="83"/>
      <c r="AA39" s="83"/>
      <c r="AB39" s="83"/>
      <c r="AC39" s="83"/>
      <c r="AD39" s="101">
        <f>SUM(R39:AC39)</f>
        <v>0</v>
      </c>
      <c r="AE39" s="82"/>
      <c r="AF39" s="83"/>
      <c r="AG39" s="83"/>
      <c r="AH39" s="83"/>
      <c r="AI39" s="83"/>
      <c r="AJ39" s="83"/>
      <c r="AK39" s="83"/>
      <c r="AL39" s="83"/>
      <c r="AM39" s="83"/>
      <c r="AN39" s="83"/>
      <c r="AO39" s="83"/>
      <c r="AP39" s="83"/>
      <c r="AQ39" s="101">
        <f>SUM(AE39:AP39)</f>
        <v>0</v>
      </c>
      <c r="AR39" s="82"/>
      <c r="AS39" s="83"/>
      <c r="AT39" s="83"/>
      <c r="AU39" s="83"/>
      <c r="AV39" s="83"/>
      <c r="AW39" s="83"/>
      <c r="AX39" s="83"/>
      <c r="AY39" s="83"/>
      <c r="AZ39" s="83"/>
      <c r="BA39" s="83"/>
      <c r="BB39" s="83"/>
      <c r="BC39" s="83"/>
      <c r="BD39" s="101">
        <f>SUM(AR39:BC39)</f>
        <v>0</v>
      </c>
      <c r="BE39" s="101">
        <f>SUM(D39,BD39,AQ39,AD39,Q39)</f>
        <v>0</v>
      </c>
      <c r="BG39" s="138" t="s">
        <v>211</v>
      </c>
      <c r="BH39" s="140" t="s">
        <v>212</v>
      </c>
      <c r="BI39" s="140" t="s">
        <v>213</v>
      </c>
    </row>
    <row r="40" spans="1:61" ht="13.15" hidden="1" customHeight="1" outlineLevel="2" x14ac:dyDescent="0.2">
      <c r="A40" s="374"/>
      <c r="B40" s="372"/>
      <c r="C40" s="46" t="s">
        <v>164</v>
      </c>
      <c r="D40" s="92"/>
      <c r="E40" s="56"/>
      <c r="F40" s="57"/>
      <c r="G40" s="57"/>
      <c r="H40" s="57"/>
      <c r="I40" s="57"/>
      <c r="J40" s="57"/>
      <c r="K40" s="57"/>
      <c r="L40" s="57"/>
      <c r="M40" s="57"/>
      <c r="N40" s="57"/>
      <c r="O40" s="57"/>
      <c r="P40" s="57"/>
      <c r="Q40" s="92">
        <f>SUM(E40:P40)</f>
        <v>0</v>
      </c>
      <c r="R40" s="56"/>
      <c r="S40" s="57"/>
      <c r="T40" s="57"/>
      <c r="U40" s="57"/>
      <c r="V40" s="57"/>
      <c r="W40" s="57"/>
      <c r="X40" s="57"/>
      <c r="Y40" s="57"/>
      <c r="Z40" s="57"/>
      <c r="AA40" s="57"/>
      <c r="AB40" s="57"/>
      <c r="AC40" s="57"/>
      <c r="AD40" s="92">
        <f>SUM(R40:AC40)</f>
        <v>0</v>
      </c>
      <c r="AE40" s="56"/>
      <c r="AF40" s="57"/>
      <c r="AG40" s="57"/>
      <c r="AH40" s="57"/>
      <c r="AI40" s="57"/>
      <c r="AJ40" s="57"/>
      <c r="AK40" s="57"/>
      <c r="AL40" s="57"/>
      <c r="AM40" s="57"/>
      <c r="AN40" s="57"/>
      <c r="AO40" s="57"/>
      <c r="AP40" s="57"/>
      <c r="AQ40" s="92">
        <f>SUM(AE40:AP40)</f>
        <v>0</v>
      </c>
      <c r="AR40" s="56"/>
      <c r="AS40" s="57"/>
      <c r="AT40" s="57"/>
      <c r="AU40" s="57"/>
      <c r="AV40" s="57"/>
      <c r="AW40" s="57"/>
      <c r="AX40" s="57"/>
      <c r="AY40" s="57"/>
      <c r="AZ40" s="57"/>
      <c r="BA40" s="57"/>
      <c r="BB40" s="57"/>
      <c r="BC40" s="57"/>
      <c r="BD40" s="92">
        <f>SUM(AR40:BC40)</f>
        <v>0</v>
      </c>
      <c r="BE40" s="92">
        <f>SUM(D40,BD40,AQ40,AD40,Q40)</f>
        <v>0</v>
      </c>
      <c r="BG40" s="136" t="s">
        <v>199</v>
      </c>
      <c r="BH40" s="4"/>
      <c r="BI40" s="4"/>
    </row>
    <row r="41" spans="1:61" ht="13.15" hidden="1" customHeight="1" outlineLevel="2" x14ac:dyDescent="0.2">
      <c r="A41" s="366">
        <v>3</v>
      </c>
      <c r="B41" s="403" t="s">
        <v>345</v>
      </c>
      <c r="C41" s="47" t="s">
        <v>159</v>
      </c>
      <c r="D41" s="91"/>
      <c r="E41" s="52"/>
      <c r="F41" s="53"/>
      <c r="G41" s="53"/>
      <c r="H41" s="53"/>
      <c r="I41" s="53"/>
      <c r="J41" s="53"/>
      <c r="K41" s="53"/>
      <c r="L41" s="53"/>
      <c r="M41" s="53"/>
      <c r="N41" s="53"/>
      <c r="O41" s="53"/>
      <c r="P41" s="53"/>
      <c r="Q41" s="91">
        <f t="shared" si="34"/>
        <v>0</v>
      </c>
      <c r="R41" s="52"/>
      <c r="S41" s="53"/>
      <c r="T41" s="53"/>
      <c r="U41" s="53"/>
      <c r="V41" s="53"/>
      <c r="W41" s="53"/>
      <c r="X41" s="53"/>
      <c r="Y41" s="53"/>
      <c r="Z41" s="53"/>
      <c r="AA41" s="53"/>
      <c r="AB41" s="53"/>
      <c r="AC41" s="53"/>
      <c r="AD41" s="91">
        <f t="shared" si="35"/>
        <v>0</v>
      </c>
      <c r="AE41" s="52"/>
      <c r="AF41" s="53"/>
      <c r="AG41" s="53"/>
      <c r="AH41" s="53"/>
      <c r="AI41" s="53"/>
      <c r="AJ41" s="53"/>
      <c r="AK41" s="53"/>
      <c r="AL41" s="53"/>
      <c r="AM41" s="53"/>
      <c r="AN41" s="53"/>
      <c r="AO41" s="53"/>
      <c r="AP41" s="53"/>
      <c r="AQ41" s="91">
        <f t="shared" si="36"/>
        <v>0</v>
      </c>
      <c r="AR41" s="52"/>
      <c r="AS41" s="53"/>
      <c r="AT41" s="53"/>
      <c r="AU41" s="53"/>
      <c r="AV41" s="53"/>
      <c r="AW41" s="53"/>
      <c r="AX41" s="53"/>
      <c r="AY41" s="53"/>
      <c r="AZ41" s="53"/>
      <c r="BA41" s="53"/>
      <c r="BB41" s="53"/>
      <c r="BC41" s="53"/>
      <c r="BD41" s="91">
        <f t="shared" si="37"/>
        <v>0</v>
      </c>
      <c r="BE41" s="91">
        <f t="shared" si="5"/>
        <v>0</v>
      </c>
      <c r="BG41" s="136" t="s">
        <v>218</v>
      </c>
      <c r="BH41" s="4"/>
      <c r="BI41" s="4"/>
    </row>
    <row r="42" spans="1:61" ht="13.15" hidden="1" customHeight="1" outlineLevel="2" x14ac:dyDescent="0.2">
      <c r="A42" s="367"/>
      <c r="B42" s="365"/>
      <c r="C42" s="48" t="s">
        <v>164</v>
      </c>
      <c r="D42" s="93"/>
      <c r="E42" s="62"/>
      <c r="F42" s="63"/>
      <c r="G42" s="63"/>
      <c r="H42" s="63"/>
      <c r="I42" s="63"/>
      <c r="J42" s="63"/>
      <c r="K42" s="63"/>
      <c r="L42" s="63"/>
      <c r="M42" s="63"/>
      <c r="N42" s="63"/>
      <c r="O42" s="63"/>
      <c r="P42" s="63"/>
      <c r="Q42" s="93">
        <f t="shared" si="34"/>
        <v>0</v>
      </c>
      <c r="R42" s="62"/>
      <c r="S42" s="63"/>
      <c r="T42" s="63"/>
      <c r="U42" s="63"/>
      <c r="V42" s="63"/>
      <c r="W42" s="63"/>
      <c r="X42" s="63"/>
      <c r="Y42" s="63"/>
      <c r="Z42" s="63"/>
      <c r="AA42" s="63"/>
      <c r="AB42" s="63"/>
      <c r="AC42" s="63"/>
      <c r="AD42" s="93">
        <f t="shared" si="35"/>
        <v>0</v>
      </c>
      <c r="AE42" s="62"/>
      <c r="AF42" s="63"/>
      <c r="AG42" s="63"/>
      <c r="AH42" s="63"/>
      <c r="AI42" s="63"/>
      <c r="AJ42" s="63"/>
      <c r="AK42" s="63"/>
      <c r="AL42" s="63"/>
      <c r="AM42" s="63"/>
      <c r="AN42" s="63"/>
      <c r="AO42" s="63"/>
      <c r="AP42" s="63"/>
      <c r="AQ42" s="93">
        <f t="shared" si="36"/>
        <v>0</v>
      </c>
      <c r="AR42" s="62"/>
      <c r="AS42" s="63"/>
      <c r="AT42" s="63"/>
      <c r="AU42" s="63"/>
      <c r="AV42" s="63"/>
      <c r="AW42" s="63"/>
      <c r="AX42" s="63"/>
      <c r="AY42" s="63"/>
      <c r="AZ42" s="63"/>
      <c r="BA42" s="63"/>
      <c r="BB42" s="63"/>
      <c r="BC42" s="63"/>
      <c r="BD42" s="93">
        <f t="shared" si="37"/>
        <v>0</v>
      </c>
      <c r="BE42" s="93">
        <f t="shared" si="5"/>
        <v>0</v>
      </c>
      <c r="BG42" s="136" t="s">
        <v>222</v>
      </c>
      <c r="BH42" s="4"/>
      <c r="BI42" s="4"/>
    </row>
    <row r="43" spans="1:61" ht="13.15" hidden="1" customHeight="1" outlineLevel="2" x14ac:dyDescent="0.2">
      <c r="A43" s="380">
        <v>4</v>
      </c>
      <c r="B43" s="382" t="s">
        <v>204</v>
      </c>
      <c r="C43" s="49" t="s">
        <v>159</v>
      </c>
      <c r="D43" s="95"/>
      <c r="E43" s="68"/>
      <c r="F43" s="69"/>
      <c r="G43" s="69"/>
      <c r="H43" s="69"/>
      <c r="I43" s="69"/>
      <c r="J43" s="69"/>
      <c r="K43" s="69"/>
      <c r="L43" s="69"/>
      <c r="M43" s="69"/>
      <c r="N43" s="190"/>
      <c r="O43" s="69"/>
      <c r="P43" s="69"/>
      <c r="Q43" s="94">
        <f t="shared" si="34"/>
        <v>0</v>
      </c>
      <c r="R43" s="68"/>
      <c r="S43" s="69"/>
      <c r="T43" s="192"/>
      <c r="U43" s="69"/>
      <c r="V43" s="69"/>
      <c r="W43" s="69"/>
      <c r="X43" s="69"/>
      <c r="Y43" s="69"/>
      <c r="Z43" s="69"/>
      <c r="AA43" s="53"/>
      <c r="AB43" s="53"/>
      <c r="AC43" s="53"/>
      <c r="AD43" s="94">
        <f t="shared" si="35"/>
        <v>0</v>
      </c>
      <c r="AE43" s="68"/>
      <c r="AF43" s="69"/>
      <c r="AG43" s="69"/>
      <c r="AH43" s="192"/>
      <c r="AI43" s="69"/>
      <c r="AJ43" s="69"/>
      <c r="AK43" s="69"/>
      <c r="AL43" s="69"/>
      <c r="AM43" s="69"/>
      <c r="AN43" s="53"/>
      <c r="AO43" s="53"/>
      <c r="AP43" s="53"/>
      <c r="AQ43" s="94">
        <f t="shared" si="36"/>
        <v>0</v>
      </c>
      <c r="AR43" s="68"/>
      <c r="AS43" s="69"/>
      <c r="AT43" s="192"/>
      <c r="AU43" s="69"/>
      <c r="AV43" s="69"/>
      <c r="AW43" s="69"/>
      <c r="AX43" s="69"/>
      <c r="AY43" s="69"/>
      <c r="AZ43" s="69"/>
      <c r="BA43" s="53"/>
      <c r="BB43" s="53"/>
      <c r="BC43" s="53"/>
      <c r="BD43" s="94">
        <f t="shared" si="37"/>
        <v>0</v>
      </c>
      <c r="BE43" s="95">
        <f t="shared" si="5"/>
        <v>0</v>
      </c>
      <c r="BG43" s="136" t="s">
        <v>214</v>
      </c>
      <c r="BH43" s="4"/>
      <c r="BI43" s="4"/>
    </row>
    <row r="44" spans="1:61" ht="13.15" hidden="1" customHeight="1" outlineLevel="2" x14ac:dyDescent="0.2">
      <c r="A44" s="384"/>
      <c r="B44" s="383"/>
      <c r="C44" s="45" t="s">
        <v>164</v>
      </c>
      <c r="D44" s="97"/>
      <c r="E44" s="74"/>
      <c r="F44" s="75"/>
      <c r="G44" s="75"/>
      <c r="H44" s="75"/>
      <c r="I44" s="75"/>
      <c r="J44" s="75"/>
      <c r="K44" s="75"/>
      <c r="L44" s="75"/>
      <c r="M44" s="75"/>
      <c r="N44" s="75"/>
      <c r="O44" s="75"/>
      <c r="P44" s="75"/>
      <c r="Q44" s="96">
        <f t="shared" si="34"/>
        <v>0</v>
      </c>
      <c r="R44" s="74"/>
      <c r="S44" s="75"/>
      <c r="T44" s="75"/>
      <c r="U44" s="75"/>
      <c r="V44" s="75"/>
      <c r="W44" s="75"/>
      <c r="X44" s="75"/>
      <c r="Y44" s="75"/>
      <c r="Z44" s="75"/>
      <c r="AA44" s="63"/>
      <c r="AB44" s="63"/>
      <c r="AC44" s="63"/>
      <c r="AD44" s="96">
        <f t="shared" si="35"/>
        <v>0</v>
      </c>
      <c r="AE44" s="74"/>
      <c r="AF44" s="75"/>
      <c r="AG44" s="75"/>
      <c r="AH44" s="75"/>
      <c r="AI44" s="75"/>
      <c r="AJ44" s="75"/>
      <c r="AK44" s="75"/>
      <c r="AL44" s="75"/>
      <c r="AM44" s="75"/>
      <c r="AN44" s="63"/>
      <c r="AO44" s="63"/>
      <c r="AP44" s="63"/>
      <c r="AQ44" s="96">
        <f t="shared" si="36"/>
        <v>0</v>
      </c>
      <c r="AR44" s="74"/>
      <c r="AS44" s="75"/>
      <c r="AT44" s="75"/>
      <c r="AU44" s="75"/>
      <c r="AV44" s="75"/>
      <c r="AW44" s="75"/>
      <c r="AX44" s="75"/>
      <c r="AY44" s="75"/>
      <c r="AZ44" s="75"/>
      <c r="BA44" s="63"/>
      <c r="BB44" s="63"/>
      <c r="BC44" s="63"/>
      <c r="BD44" s="96">
        <f t="shared" si="37"/>
        <v>0</v>
      </c>
      <c r="BE44" s="97">
        <f t="shared" si="5"/>
        <v>0</v>
      </c>
      <c r="BG44" s="136" t="s">
        <v>223</v>
      </c>
      <c r="BH44" s="4"/>
      <c r="BI44" s="4"/>
    </row>
    <row r="45" spans="1:61" ht="13.15" hidden="1" customHeight="1" outlineLevel="2" x14ac:dyDescent="0.2">
      <c r="A45" s="380">
        <v>5</v>
      </c>
      <c r="B45" s="382" t="s">
        <v>221</v>
      </c>
      <c r="C45" s="49" t="s">
        <v>159</v>
      </c>
      <c r="D45" s="95"/>
      <c r="E45" s="68"/>
      <c r="F45" s="69"/>
      <c r="G45" s="69"/>
      <c r="H45" s="69"/>
      <c r="I45" s="69"/>
      <c r="J45" s="69"/>
      <c r="K45" s="69"/>
      <c r="L45" s="69"/>
      <c r="M45" s="69"/>
      <c r="N45" s="69"/>
      <c r="O45" s="190"/>
      <c r="P45" s="192">
        <v>30</v>
      </c>
      <c r="Q45" s="94">
        <f t="shared" si="34"/>
        <v>30</v>
      </c>
      <c r="R45" s="68"/>
      <c r="S45" s="69"/>
      <c r="T45" s="192">
        <v>30</v>
      </c>
      <c r="U45" s="69"/>
      <c r="V45" s="69"/>
      <c r="W45" s="69"/>
      <c r="X45" s="69"/>
      <c r="Y45" s="69"/>
      <c r="Z45" s="69"/>
      <c r="AA45" s="53"/>
      <c r="AB45" s="53"/>
      <c r="AC45" s="53"/>
      <c r="AD45" s="94">
        <f t="shared" si="35"/>
        <v>30</v>
      </c>
      <c r="AE45" s="68"/>
      <c r="AF45" s="69"/>
      <c r="AG45" s="69"/>
      <c r="AH45" s="192">
        <v>20</v>
      </c>
      <c r="AI45" s="69"/>
      <c r="AJ45" s="69"/>
      <c r="AK45" s="69"/>
      <c r="AL45" s="69"/>
      <c r="AM45" s="69"/>
      <c r="AN45" s="53"/>
      <c r="AO45" s="53"/>
      <c r="AP45" s="53"/>
      <c r="AQ45" s="94">
        <f t="shared" si="36"/>
        <v>20</v>
      </c>
      <c r="AR45" s="68"/>
      <c r="AS45" s="69"/>
      <c r="AT45" s="192">
        <v>15</v>
      </c>
      <c r="AU45" s="69"/>
      <c r="AV45" s="69"/>
      <c r="AW45" s="69"/>
      <c r="AX45" s="69"/>
      <c r="AY45" s="69"/>
      <c r="AZ45" s="69"/>
      <c r="BA45" s="53"/>
      <c r="BB45" s="53"/>
      <c r="BC45" s="53"/>
      <c r="BD45" s="94">
        <f t="shared" si="37"/>
        <v>15</v>
      </c>
      <c r="BE45" s="95">
        <f t="shared" si="5"/>
        <v>95</v>
      </c>
      <c r="BG45" t="s">
        <v>224</v>
      </c>
      <c r="BH45" s="4"/>
      <c r="BI45" s="4"/>
    </row>
    <row r="46" spans="1:61" ht="13.15" hidden="1" customHeight="1" outlineLevel="2" x14ac:dyDescent="0.2">
      <c r="A46" s="384"/>
      <c r="B46" s="383"/>
      <c r="C46" s="45" t="s">
        <v>164</v>
      </c>
      <c r="D46" s="97"/>
      <c r="E46" s="74"/>
      <c r="F46" s="75"/>
      <c r="G46" s="75"/>
      <c r="H46" s="75"/>
      <c r="I46" s="75">
        <v>0.5</v>
      </c>
      <c r="J46" s="75">
        <v>4.4000000000000004</v>
      </c>
      <c r="K46" s="75"/>
      <c r="L46" s="75"/>
      <c r="M46" s="75"/>
      <c r="N46" s="75">
        <v>3</v>
      </c>
      <c r="O46" s="75">
        <v>1</v>
      </c>
      <c r="P46" s="75"/>
      <c r="Q46" s="96">
        <f t="shared" si="34"/>
        <v>8.9</v>
      </c>
      <c r="R46" s="74"/>
      <c r="S46" s="75"/>
      <c r="T46" s="75"/>
      <c r="U46" s="75"/>
      <c r="V46" s="75"/>
      <c r="W46" s="75"/>
      <c r="X46" s="75"/>
      <c r="Y46" s="75"/>
      <c r="Z46" s="75"/>
      <c r="AA46" s="63"/>
      <c r="AB46" s="63"/>
      <c r="AC46" s="63"/>
      <c r="AD46" s="96">
        <f t="shared" si="35"/>
        <v>0</v>
      </c>
      <c r="AE46" s="74"/>
      <c r="AF46" s="75"/>
      <c r="AG46" s="75"/>
      <c r="AH46" s="75"/>
      <c r="AI46" s="75"/>
      <c r="AJ46" s="75"/>
      <c r="AK46" s="75"/>
      <c r="AL46" s="75"/>
      <c r="AM46" s="75"/>
      <c r="AN46" s="63"/>
      <c r="AO46" s="63"/>
      <c r="AP46" s="63"/>
      <c r="AQ46" s="96">
        <f t="shared" si="36"/>
        <v>0</v>
      </c>
      <c r="AR46" s="74"/>
      <c r="AS46" s="75"/>
      <c r="AT46" s="75"/>
      <c r="AU46" s="75"/>
      <c r="AV46" s="75"/>
      <c r="AW46" s="75"/>
      <c r="AX46" s="75"/>
      <c r="AY46" s="75"/>
      <c r="AZ46" s="75"/>
      <c r="BA46" s="63"/>
      <c r="BB46" s="63"/>
      <c r="BC46" s="63"/>
      <c r="BD46" s="96">
        <f t="shared" si="37"/>
        <v>0</v>
      </c>
      <c r="BE46" s="97">
        <f t="shared" si="5"/>
        <v>8.9</v>
      </c>
      <c r="BG46" t="s">
        <v>210</v>
      </c>
      <c r="BH46" s="4"/>
      <c r="BI46" s="4"/>
    </row>
    <row r="47" spans="1:61" ht="13.15" hidden="1" customHeight="1" outlineLevel="2" x14ac:dyDescent="0.2">
      <c r="A47" s="373">
        <v>6</v>
      </c>
      <c r="B47" s="364" t="s">
        <v>209</v>
      </c>
      <c r="C47" s="49" t="s">
        <v>159</v>
      </c>
      <c r="D47" s="95"/>
      <c r="E47" s="68"/>
      <c r="F47" s="69"/>
      <c r="G47" s="69"/>
      <c r="H47" s="69"/>
      <c r="I47" s="69"/>
      <c r="J47" s="69"/>
      <c r="K47" s="69"/>
      <c r="L47" s="69"/>
      <c r="M47" s="69"/>
      <c r="N47" s="69"/>
      <c r="O47" s="69"/>
      <c r="P47" s="69"/>
      <c r="Q47" s="94">
        <f t="shared" si="34"/>
        <v>0</v>
      </c>
      <c r="R47" s="68"/>
      <c r="S47" s="69"/>
      <c r="T47" s="69"/>
      <c r="U47" s="69"/>
      <c r="V47" s="69"/>
      <c r="W47" s="69"/>
      <c r="X47" s="69"/>
      <c r="Y47" s="69"/>
      <c r="Z47" s="69"/>
      <c r="AA47" s="69"/>
      <c r="AB47" s="69"/>
      <c r="AC47" s="69"/>
      <c r="AD47" s="94">
        <f t="shared" si="35"/>
        <v>0</v>
      </c>
      <c r="AE47" s="68"/>
      <c r="AF47" s="69"/>
      <c r="AG47" s="69"/>
      <c r="AH47" s="69"/>
      <c r="AI47" s="69"/>
      <c r="AJ47" s="69"/>
      <c r="AK47" s="69"/>
      <c r="AL47" s="69"/>
      <c r="AM47" s="69"/>
      <c r="AN47" s="69"/>
      <c r="AO47" s="69"/>
      <c r="AP47" s="69"/>
      <c r="AQ47" s="94">
        <f t="shared" si="36"/>
        <v>0</v>
      </c>
      <c r="AR47" s="68"/>
      <c r="AS47" s="69"/>
      <c r="AT47" s="69"/>
      <c r="AU47" s="69"/>
      <c r="AV47" s="69"/>
      <c r="AW47" s="69"/>
      <c r="AX47" s="69"/>
      <c r="AY47" s="69"/>
      <c r="AZ47" s="69"/>
      <c r="BA47" s="69"/>
      <c r="BB47" s="69"/>
      <c r="BC47" s="69"/>
      <c r="BD47" s="94">
        <f t="shared" si="37"/>
        <v>0</v>
      </c>
      <c r="BE47" s="95">
        <f t="shared" si="5"/>
        <v>0</v>
      </c>
      <c r="BG47" s="136" t="s">
        <v>215</v>
      </c>
      <c r="BH47" s="4"/>
      <c r="BI47" s="4"/>
    </row>
    <row r="48" spans="1:61" ht="13.15" hidden="1" customHeight="1" outlineLevel="2" x14ac:dyDescent="0.2">
      <c r="A48" s="374"/>
      <c r="B48" s="365"/>
      <c r="C48" s="48" t="s">
        <v>164</v>
      </c>
      <c r="D48" s="98"/>
      <c r="E48" s="62"/>
      <c r="F48" s="63"/>
      <c r="G48" s="63"/>
      <c r="H48" s="63"/>
      <c r="I48" s="63"/>
      <c r="J48" s="63"/>
      <c r="K48" s="63"/>
      <c r="L48" s="63"/>
      <c r="M48" s="63"/>
      <c r="N48" s="63"/>
      <c r="O48" s="63"/>
      <c r="P48" s="63"/>
      <c r="Q48" s="93">
        <f t="shared" si="34"/>
        <v>0</v>
      </c>
      <c r="R48" s="62"/>
      <c r="S48" s="63"/>
      <c r="T48" s="63"/>
      <c r="U48" s="63"/>
      <c r="V48" s="63"/>
      <c r="W48" s="63"/>
      <c r="X48" s="63"/>
      <c r="Y48" s="63"/>
      <c r="Z48" s="63"/>
      <c r="AA48" s="63"/>
      <c r="AB48" s="63"/>
      <c r="AC48" s="63"/>
      <c r="AD48" s="93">
        <f t="shared" si="35"/>
        <v>0</v>
      </c>
      <c r="AE48" s="62"/>
      <c r="AF48" s="63"/>
      <c r="AG48" s="63"/>
      <c r="AH48" s="63"/>
      <c r="AI48" s="63"/>
      <c r="AJ48" s="63"/>
      <c r="AK48" s="63"/>
      <c r="AL48" s="63"/>
      <c r="AM48" s="63"/>
      <c r="AN48" s="63"/>
      <c r="AO48" s="63"/>
      <c r="AP48" s="63"/>
      <c r="AQ48" s="93">
        <f t="shared" si="36"/>
        <v>0</v>
      </c>
      <c r="AR48" s="62"/>
      <c r="AS48" s="63"/>
      <c r="AT48" s="63"/>
      <c r="AU48" s="63"/>
      <c r="AV48" s="63"/>
      <c r="AW48" s="63"/>
      <c r="AX48" s="63"/>
      <c r="AY48" s="63"/>
      <c r="AZ48" s="63"/>
      <c r="BA48" s="63"/>
      <c r="BB48" s="63"/>
      <c r="BC48" s="63"/>
      <c r="BD48" s="93">
        <f t="shared" si="37"/>
        <v>0</v>
      </c>
      <c r="BE48" s="98">
        <f t="shared" si="5"/>
        <v>0</v>
      </c>
      <c r="BF48" s="122"/>
      <c r="BG48" s="138" t="s">
        <v>216</v>
      </c>
      <c r="BH48" s="139">
        <f>SUM(BH46:BH47)</f>
        <v>0</v>
      </c>
      <c r="BI48" s="139">
        <f>SUM(BI45:BI47)</f>
        <v>0</v>
      </c>
    </row>
    <row r="49" spans="1:61" ht="13.15" hidden="1" customHeight="1" outlineLevel="2" x14ac:dyDescent="0.2">
      <c r="A49" s="366">
        <v>7</v>
      </c>
      <c r="B49" s="364" t="s">
        <v>6</v>
      </c>
      <c r="C49" s="49" t="s">
        <v>159</v>
      </c>
      <c r="D49" s="95"/>
      <c r="E49" s="68"/>
      <c r="F49" s="69"/>
      <c r="G49" s="69"/>
      <c r="H49" s="69"/>
      <c r="I49" s="69"/>
      <c r="J49" s="69"/>
      <c r="K49" s="69"/>
      <c r="L49" s="69"/>
      <c r="M49" s="69"/>
      <c r="N49" s="69"/>
      <c r="O49" s="69"/>
      <c r="P49" s="69"/>
      <c r="Q49" s="94">
        <f>SUM(E49:P49)</f>
        <v>0</v>
      </c>
      <c r="R49" s="68"/>
      <c r="S49" s="69"/>
      <c r="T49" s="69"/>
      <c r="U49" s="69"/>
      <c r="V49" s="69"/>
      <c r="W49" s="69"/>
      <c r="X49" s="69"/>
      <c r="Y49" s="69"/>
      <c r="Z49" s="69"/>
      <c r="AA49" s="69"/>
      <c r="AB49" s="69"/>
      <c r="AC49" s="69"/>
      <c r="AD49" s="94">
        <f>SUM(R49:AC49)</f>
        <v>0</v>
      </c>
      <c r="AE49" s="68"/>
      <c r="AF49" s="69"/>
      <c r="AG49" s="69"/>
      <c r="AH49" s="69"/>
      <c r="AI49" s="69"/>
      <c r="AJ49" s="69"/>
      <c r="AK49" s="69"/>
      <c r="AL49" s="69"/>
      <c r="AM49" s="69"/>
      <c r="AN49" s="69"/>
      <c r="AO49" s="69"/>
      <c r="AP49" s="69"/>
      <c r="AQ49" s="94">
        <f>SUM(AE49:AP49)</f>
        <v>0</v>
      </c>
      <c r="AR49" s="68"/>
      <c r="AS49" s="69"/>
      <c r="AT49" s="69"/>
      <c r="AU49" s="69"/>
      <c r="AV49" s="69"/>
      <c r="AW49" s="69"/>
      <c r="AX49" s="69"/>
      <c r="AY49" s="69"/>
      <c r="AZ49" s="69"/>
      <c r="BA49" s="69"/>
      <c r="BB49" s="69"/>
      <c r="BC49" s="69"/>
      <c r="BD49" s="94">
        <f>SUM(AR49:BC49)</f>
        <v>0</v>
      </c>
      <c r="BE49" s="95">
        <f>SUM(D49,BD49,AQ49,AD49,Q49)</f>
        <v>0</v>
      </c>
      <c r="BG49" s="136"/>
      <c r="BH49" s="4"/>
      <c r="BI49" s="4"/>
    </row>
    <row r="50" spans="1:61" ht="13.15" hidden="1" customHeight="1" outlineLevel="2" x14ac:dyDescent="0.2">
      <c r="A50" s="367"/>
      <c r="B50" s="365"/>
      <c r="C50" s="48" t="s">
        <v>164</v>
      </c>
      <c r="D50" s="98"/>
      <c r="E50" s="62"/>
      <c r="F50" s="63"/>
      <c r="G50" s="63"/>
      <c r="H50" s="63"/>
      <c r="I50" s="63"/>
      <c r="J50" s="63"/>
      <c r="K50" s="63"/>
      <c r="L50" s="63"/>
      <c r="M50" s="63"/>
      <c r="N50" s="63"/>
      <c r="O50" s="63"/>
      <c r="P50" s="63"/>
      <c r="Q50" s="93">
        <f>SUM(E50:P50)</f>
        <v>0</v>
      </c>
      <c r="R50" s="62"/>
      <c r="S50" s="63"/>
      <c r="T50" s="63"/>
      <c r="U50" s="63"/>
      <c r="V50" s="63"/>
      <c r="W50" s="63"/>
      <c r="X50" s="63"/>
      <c r="Y50" s="63"/>
      <c r="Z50" s="63"/>
      <c r="AA50" s="63"/>
      <c r="AB50" s="63"/>
      <c r="AC50" s="63"/>
      <c r="AD50" s="93">
        <f>SUM(R50:AC50)</f>
        <v>0</v>
      </c>
      <c r="AE50" s="62"/>
      <c r="AF50" s="63"/>
      <c r="AG50" s="63"/>
      <c r="AH50" s="63"/>
      <c r="AI50" s="63"/>
      <c r="AJ50" s="63"/>
      <c r="AK50" s="63"/>
      <c r="AL50" s="63"/>
      <c r="AM50" s="63"/>
      <c r="AN50" s="63"/>
      <c r="AO50" s="63"/>
      <c r="AP50" s="63"/>
      <c r="AQ50" s="93">
        <f>SUM(AE50:AP50)</f>
        <v>0</v>
      </c>
      <c r="AR50" s="62"/>
      <c r="AS50" s="63"/>
      <c r="AT50" s="63"/>
      <c r="AU50" s="63"/>
      <c r="AV50" s="63"/>
      <c r="AW50" s="63"/>
      <c r="AX50" s="63"/>
      <c r="AY50" s="63"/>
      <c r="AZ50" s="63"/>
      <c r="BA50" s="63"/>
      <c r="BB50" s="63"/>
      <c r="BC50" s="63"/>
      <c r="BD50" s="93">
        <f>SUM(AR50:BC50)</f>
        <v>0</v>
      </c>
      <c r="BE50" s="98">
        <f>SUM(D50,BD50,AQ50,AD50,Q50)</f>
        <v>0</v>
      </c>
      <c r="BF50" s="122"/>
      <c r="BG50" s="138"/>
      <c r="BH50" s="139"/>
      <c r="BI50" s="139"/>
    </row>
    <row r="51" spans="1:61" ht="13.15" hidden="1" customHeight="1" outlineLevel="2" x14ac:dyDescent="0.2">
      <c r="A51" s="380">
        <v>8</v>
      </c>
      <c r="B51" s="364" t="s">
        <v>335</v>
      </c>
      <c r="C51" s="49" t="s">
        <v>159</v>
      </c>
      <c r="D51" s="95"/>
      <c r="E51" s="68"/>
      <c r="F51" s="69"/>
      <c r="G51" s="69"/>
      <c r="H51" s="69"/>
      <c r="I51" s="69"/>
      <c r="J51" s="69"/>
      <c r="K51" s="69"/>
      <c r="L51" s="69"/>
      <c r="M51" s="69"/>
      <c r="N51" s="69"/>
      <c r="O51" s="69"/>
      <c r="P51" s="69"/>
      <c r="Q51" s="94">
        <f t="shared" si="34"/>
        <v>0</v>
      </c>
      <c r="R51" s="68"/>
      <c r="S51" s="69"/>
      <c r="T51" s="69"/>
      <c r="U51" s="69"/>
      <c r="V51" s="69"/>
      <c r="W51" s="69"/>
      <c r="X51" s="69"/>
      <c r="Y51" s="69"/>
      <c r="Z51" s="69"/>
      <c r="AA51" s="69"/>
      <c r="AB51" s="69"/>
      <c r="AC51" s="69"/>
      <c r="AD51" s="94">
        <f t="shared" si="35"/>
        <v>0</v>
      </c>
      <c r="AE51" s="68"/>
      <c r="AF51" s="69"/>
      <c r="AG51" s="69"/>
      <c r="AH51" s="69"/>
      <c r="AI51" s="69"/>
      <c r="AJ51" s="69"/>
      <c r="AK51" s="69"/>
      <c r="AL51" s="69"/>
      <c r="AM51" s="69"/>
      <c r="AN51" s="69"/>
      <c r="AO51" s="69"/>
      <c r="AP51" s="69"/>
      <c r="AQ51" s="94">
        <f t="shared" si="36"/>
        <v>0</v>
      </c>
      <c r="AR51" s="68"/>
      <c r="AS51" s="69"/>
      <c r="AT51" s="69"/>
      <c r="AU51" s="69"/>
      <c r="AV51" s="69"/>
      <c r="AW51" s="69"/>
      <c r="AX51" s="69"/>
      <c r="AY51" s="69"/>
      <c r="AZ51" s="69"/>
      <c r="BA51" s="69"/>
      <c r="BB51" s="69"/>
      <c r="BC51" s="69"/>
      <c r="BD51" s="94">
        <f t="shared" si="37"/>
        <v>0</v>
      </c>
      <c r="BE51" s="95">
        <f t="shared" si="5"/>
        <v>0</v>
      </c>
      <c r="BH51" s="4"/>
      <c r="BI51" s="4"/>
    </row>
    <row r="52" spans="1:61" ht="13.15" hidden="1" customHeight="1" outlineLevel="2" thickBot="1" x14ac:dyDescent="0.25">
      <c r="A52" s="377"/>
      <c r="B52" s="379"/>
      <c r="C52" s="128" t="s">
        <v>164</v>
      </c>
      <c r="D52" s="133"/>
      <c r="E52" s="132"/>
      <c r="F52" s="130"/>
      <c r="G52" s="130"/>
      <c r="H52" s="130"/>
      <c r="I52" s="130"/>
      <c r="J52" s="130"/>
      <c r="K52" s="130"/>
      <c r="L52" s="130"/>
      <c r="M52" s="130"/>
      <c r="N52" s="130"/>
      <c r="O52" s="130"/>
      <c r="P52" s="130"/>
      <c r="Q52" s="131">
        <f t="shared" si="34"/>
        <v>0</v>
      </c>
      <c r="R52" s="132"/>
      <c r="S52" s="130"/>
      <c r="T52" s="130"/>
      <c r="U52" s="130"/>
      <c r="V52" s="130"/>
      <c r="W52" s="130"/>
      <c r="X52" s="130"/>
      <c r="Y52" s="130"/>
      <c r="Z52" s="130"/>
      <c r="AA52" s="130"/>
      <c r="AB52" s="130"/>
      <c r="AC52" s="130"/>
      <c r="AD52" s="131">
        <f t="shared" si="35"/>
        <v>0</v>
      </c>
      <c r="AE52" s="132"/>
      <c r="AF52" s="130"/>
      <c r="AG52" s="130"/>
      <c r="AH52" s="130"/>
      <c r="AI52" s="130"/>
      <c r="AJ52" s="130"/>
      <c r="AK52" s="130"/>
      <c r="AL52" s="130"/>
      <c r="AM52" s="130"/>
      <c r="AN52" s="130"/>
      <c r="AO52" s="130"/>
      <c r="AP52" s="130"/>
      <c r="AQ52" s="131">
        <f t="shared" si="36"/>
        <v>0</v>
      </c>
      <c r="AR52" s="132"/>
      <c r="AS52" s="130"/>
      <c r="AT52" s="130"/>
      <c r="AU52" s="130"/>
      <c r="AV52" s="130"/>
      <c r="AW52" s="130"/>
      <c r="AX52" s="130"/>
      <c r="AY52" s="130"/>
      <c r="AZ52" s="130"/>
      <c r="BA52" s="130"/>
      <c r="BB52" s="130"/>
      <c r="BC52" s="130"/>
      <c r="BD52" s="131">
        <f t="shared" si="37"/>
        <v>0</v>
      </c>
      <c r="BE52" s="133">
        <f t="shared" si="5"/>
        <v>0</v>
      </c>
      <c r="BG52" s="138"/>
      <c r="BH52" s="139"/>
      <c r="BI52" s="139"/>
    </row>
    <row r="53" spans="1:61" outlineLevel="1" collapsed="1" x14ac:dyDescent="0.2">
      <c r="A53" s="369"/>
      <c r="B53" s="362" t="s">
        <v>198</v>
      </c>
      <c r="C53" s="50" t="s">
        <v>159</v>
      </c>
      <c r="D53" s="127">
        <f>SUM(D37,D39,D41,D43,D45,D47,D49,D51)</f>
        <v>0</v>
      </c>
      <c r="E53" s="124">
        <f t="shared" ref="E53:P53" si="38">SUM(E37,E39,E41,E43,E45,E47,E49,E51)</f>
        <v>0</v>
      </c>
      <c r="F53" s="125">
        <f t="shared" si="38"/>
        <v>0</v>
      </c>
      <c r="G53" s="125">
        <f t="shared" si="38"/>
        <v>0</v>
      </c>
      <c r="H53" s="125">
        <f t="shared" si="38"/>
        <v>0</v>
      </c>
      <c r="I53" s="125">
        <f t="shared" si="38"/>
        <v>0</v>
      </c>
      <c r="J53" s="125">
        <f t="shared" si="38"/>
        <v>0</v>
      </c>
      <c r="K53" s="125">
        <f t="shared" si="38"/>
        <v>0</v>
      </c>
      <c r="L53" s="125">
        <f t="shared" si="38"/>
        <v>0</v>
      </c>
      <c r="M53" s="125">
        <f t="shared" si="38"/>
        <v>0</v>
      </c>
      <c r="N53" s="125">
        <f t="shared" si="38"/>
        <v>0</v>
      </c>
      <c r="O53" s="125">
        <f t="shared" si="38"/>
        <v>0</v>
      </c>
      <c r="P53" s="125">
        <f t="shared" si="38"/>
        <v>30</v>
      </c>
      <c r="Q53" s="126">
        <f>SUM(E53:P53)</f>
        <v>30</v>
      </c>
      <c r="R53" s="124">
        <f t="shared" ref="R53:AC53" si="39">SUM(R37,R39,R41,R43,R45,R47,R49,R51)</f>
        <v>0</v>
      </c>
      <c r="S53" s="125">
        <f t="shared" si="39"/>
        <v>0</v>
      </c>
      <c r="T53" s="125">
        <f t="shared" si="39"/>
        <v>30</v>
      </c>
      <c r="U53" s="125">
        <f t="shared" si="39"/>
        <v>0</v>
      </c>
      <c r="V53" s="125">
        <f t="shared" si="39"/>
        <v>0</v>
      </c>
      <c r="W53" s="125">
        <f t="shared" si="39"/>
        <v>0</v>
      </c>
      <c r="X53" s="125">
        <f t="shared" si="39"/>
        <v>0</v>
      </c>
      <c r="Y53" s="125">
        <f t="shared" si="39"/>
        <v>0</v>
      </c>
      <c r="Z53" s="125">
        <f t="shared" si="39"/>
        <v>0</v>
      </c>
      <c r="AA53" s="125">
        <f t="shared" si="39"/>
        <v>0</v>
      </c>
      <c r="AB53" s="125">
        <f t="shared" si="39"/>
        <v>0</v>
      </c>
      <c r="AC53" s="125">
        <f t="shared" si="39"/>
        <v>0</v>
      </c>
      <c r="AD53" s="126">
        <f t="shared" si="35"/>
        <v>30</v>
      </c>
      <c r="AE53" s="124">
        <f t="shared" ref="AE53:AP53" si="40">SUM(AE37,AE39,AE41,AE43,AE45,AE47,AE49,AE51)</f>
        <v>0</v>
      </c>
      <c r="AF53" s="125">
        <f t="shared" si="40"/>
        <v>0</v>
      </c>
      <c r="AG53" s="125">
        <f t="shared" si="40"/>
        <v>0</v>
      </c>
      <c r="AH53" s="125">
        <f t="shared" si="40"/>
        <v>20</v>
      </c>
      <c r="AI53" s="125">
        <f t="shared" si="40"/>
        <v>0</v>
      </c>
      <c r="AJ53" s="125">
        <f t="shared" si="40"/>
        <v>0</v>
      </c>
      <c r="AK53" s="125">
        <f t="shared" si="40"/>
        <v>0</v>
      </c>
      <c r="AL53" s="125">
        <f t="shared" si="40"/>
        <v>0</v>
      </c>
      <c r="AM53" s="125">
        <f t="shared" si="40"/>
        <v>0</v>
      </c>
      <c r="AN53" s="125">
        <f t="shared" si="40"/>
        <v>0</v>
      </c>
      <c r="AO53" s="125">
        <f t="shared" si="40"/>
        <v>0</v>
      </c>
      <c r="AP53" s="125">
        <f t="shared" si="40"/>
        <v>0</v>
      </c>
      <c r="AQ53" s="126">
        <f t="shared" si="36"/>
        <v>20</v>
      </c>
      <c r="AR53" s="124">
        <f t="shared" ref="AR53:BC53" si="41">SUM(AR37,AR39,AR41,AR43,AR45,AR47,AR49,AR51)</f>
        <v>0</v>
      </c>
      <c r="AS53" s="125">
        <f t="shared" si="41"/>
        <v>0</v>
      </c>
      <c r="AT53" s="125">
        <f t="shared" si="41"/>
        <v>15</v>
      </c>
      <c r="AU53" s="125">
        <f t="shared" si="41"/>
        <v>0</v>
      </c>
      <c r="AV53" s="125">
        <f t="shared" si="41"/>
        <v>0</v>
      </c>
      <c r="AW53" s="125">
        <f t="shared" si="41"/>
        <v>0</v>
      </c>
      <c r="AX53" s="125">
        <f t="shared" si="41"/>
        <v>0</v>
      </c>
      <c r="AY53" s="125">
        <f t="shared" si="41"/>
        <v>0</v>
      </c>
      <c r="AZ53" s="125">
        <f t="shared" si="41"/>
        <v>0</v>
      </c>
      <c r="BA53" s="125">
        <f t="shared" si="41"/>
        <v>0</v>
      </c>
      <c r="BB53" s="125">
        <f t="shared" si="41"/>
        <v>0</v>
      </c>
      <c r="BC53" s="125">
        <f t="shared" si="41"/>
        <v>0</v>
      </c>
      <c r="BD53" s="126">
        <f t="shared" si="37"/>
        <v>15</v>
      </c>
      <c r="BE53" s="127">
        <f t="shared" ref="BE53:BE61" si="42">SUM(D53,BD53,AQ53,AD53,Q53)</f>
        <v>95</v>
      </c>
    </row>
    <row r="54" spans="1:61" outlineLevel="1" x14ac:dyDescent="0.2">
      <c r="A54" s="370"/>
      <c r="B54" s="363"/>
      <c r="C54" s="51" t="s">
        <v>164</v>
      </c>
      <c r="D54" s="100">
        <f t="shared" ref="D54:P54" si="43">SUM(D38,D40,D42,D44,D46,D48,D50,D52)</f>
        <v>0</v>
      </c>
      <c r="E54" s="80">
        <f t="shared" si="43"/>
        <v>0</v>
      </c>
      <c r="F54" s="81">
        <f t="shared" si="43"/>
        <v>0</v>
      </c>
      <c r="G54" s="81">
        <f t="shared" si="43"/>
        <v>0</v>
      </c>
      <c r="H54" s="81">
        <f t="shared" si="43"/>
        <v>0</v>
      </c>
      <c r="I54" s="81">
        <f t="shared" si="43"/>
        <v>0.5</v>
      </c>
      <c r="J54" s="81">
        <f t="shared" si="43"/>
        <v>4.4000000000000004</v>
      </c>
      <c r="K54" s="81">
        <f t="shared" si="43"/>
        <v>0</v>
      </c>
      <c r="L54" s="81">
        <f t="shared" si="43"/>
        <v>0</v>
      </c>
      <c r="M54" s="81">
        <f t="shared" si="43"/>
        <v>0</v>
      </c>
      <c r="N54" s="81">
        <f t="shared" si="43"/>
        <v>3</v>
      </c>
      <c r="O54" s="81">
        <f t="shared" si="43"/>
        <v>1</v>
      </c>
      <c r="P54" s="81">
        <f t="shared" si="43"/>
        <v>0</v>
      </c>
      <c r="Q54" s="99">
        <f>SUM(E54:P54)</f>
        <v>8.9</v>
      </c>
      <c r="R54" s="80">
        <f t="shared" ref="R54:AC54" si="44">SUM(R38,R40,R42,R44,R46,R48,R50,R52)</f>
        <v>0</v>
      </c>
      <c r="S54" s="81">
        <f t="shared" si="44"/>
        <v>0</v>
      </c>
      <c r="T54" s="81">
        <f t="shared" si="44"/>
        <v>0</v>
      </c>
      <c r="U54" s="81">
        <f t="shared" si="44"/>
        <v>0</v>
      </c>
      <c r="V54" s="81">
        <f t="shared" si="44"/>
        <v>0</v>
      </c>
      <c r="W54" s="81">
        <f t="shared" si="44"/>
        <v>0</v>
      </c>
      <c r="X54" s="81">
        <f t="shared" si="44"/>
        <v>0</v>
      </c>
      <c r="Y54" s="81">
        <f t="shared" si="44"/>
        <v>0</v>
      </c>
      <c r="Z54" s="81">
        <f t="shared" si="44"/>
        <v>0</v>
      </c>
      <c r="AA54" s="81">
        <f t="shared" si="44"/>
        <v>0</v>
      </c>
      <c r="AB54" s="81">
        <f t="shared" si="44"/>
        <v>0</v>
      </c>
      <c r="AC54" s="81">
        <f t="shared" si="44"/>
        <v>0</v>
      </c>
      <c r="AD54" s="99">
        <f t="shared" si="35"/>
        <v>0</v>
      </c>
      <c r="AE54" s="80">
        <f t="shared" ref="AE54:AP54" si="45">SUM(AE38,AE40,AE42,AE44,AE46,AE48,AE50,AE52)</f>
        <v>0</v>
      </c>
      <c r="AF54" s="81">
        <f t="shared" si="45"/>
        <v>0</v>
      </c>
      <c r="AG54" s="81">
        <f t="shared" si="45"/>
        <v>0</v>
      </c>
      <c r="AH54" s="81">
        <f t="shared" si="45"/>
        <v>0</v>
      </c>
      <c r="AI54" s="81">
        <f t="shared" si="45"/>
        <v>0</v>
      </c>
      <c r="AJ54" s="81">
        <f t="shared" si="45"/>
        <v>0</v>
      </c>
      <c r="AK54" s="81">
        <f t="shared" si="45"/>
        <v>0</v>
      </c>
      <c r="AL54" s="81">
        <f t="shared" si="45"/>
        <v>0</v>
      </c>
      <c r="AM54" s="81">
        <f t="shared" si="45"/>
        <v>0</v>
      </c>
      <c r="AN54" s="81">
        <f t="shared" si="45"/>
        <v>0</v>
      </c>
      <c r="AO54" s="81">
        <f t="shared" si="45"/>
        <v>0</v>
      </c>
      <c r="AP54" s="81">
        <f t="shared" si="45"/>
        <v>0</v>
      </c>
      <c r="AQ54" s="99">
        <f t="shared" si="36"/>
        <v>0</v>
      </c>
      <c r="AR54" s="80">
        <f t="shared" ref="AR54:BC54" si="46">SUM(AR38,AR40,AR42,AR44,AR46,AR48,AR50,AR52)</f>
        <v>0</v>
      </c>
      <c r="AS54" s="81">
        <f t="shared" si="46"/>
        <v>0</v>
      </c>
      <c r="AT54" s="81">
        <f t="shared" si="46"/>
        <v>0</v>
      </c>
      <c r="AU54" s="81">
        <f t="shared" si="46"/>
        <v>0</v>
      </c>
      <c r="AV54" s="81">
        <f t="shared" si="46"/>
        <v>0</v>
      </c>
      <c r="AW54" s="81">
        <f t="shared" si="46"/>
        <v>0</v>
      </c>
      <c r="AX54" s="81">
        <f t="shared" si="46"/>
        <v>0</v>
      </c>
      <c r="AY54" s="81">
        <f t="shared" si="46"/>
        <v>0</v>
      </c>
      <c r="AZ54" s="81">
        <f t="shared" si="46"/>
        <v>0</v>
      </c>
      <c r="BA54" s="81">
        <f t="shared" si="46"/>
        <v>0</v>
      </c>
      <c r="BB54" s="81">
        <f t="shared" si="46"/>
        <v>0</v>
      </c>
      <c r="BC54" s="81">
        <f t="shared" si="46"/>
        <v>0</v>
      </c>
      <c r="BD54" s="99">
        <f t="shared" si="37"/>
        <v>0</v>
      </c>
      <c r="BE54" s="100">
        <f t="shared" si="42"/>
        <v>8.9</v>
      </c>
    </row>
    <row r="55" spans="1:61" hidden="1" outlineLevel="2" x14ac:dyDescent="0.2">
      <c r="A55" s="120"/>
      <c r="B55" s="111" t="s">
        <v>203</v>
      </c>
      <c r="C55" s="112"/>
      <c r="D55" s="114"/>
      <c r="E55" s="113"/>
      <c r="F55" s="113"/>
      <c r="G55" s="113"/>
      <c r="H55" s="113"/>
      <c r="I55" s="113"/>
      <c r="J55" s="113"/>
      <c r="K55" s="113"/>
      <c r="L55" s="113"/>
      <c r="M55" s="113"/>
      <c r="N55" s="113"/>
      <c r="O55" s="113"/>
      <c r="P55" s="113"/>
      <c r="Q55" s="114"/>
      <c r="R55" s="113"/>
      <c r="S55" s="113"/>
      <c r="T55" s="113"/>
      <c r="U55" s="113"/>
      <c r="V55" s="113"/>
      <c r="W55" s="113"/>
      <c r="X55" s="113"/>
      <c r="Y55" s="113"/>
      <c r="Z55" s="113"/>
      <c r="AA55" s="113"/>
      <c r="AB55" s="113"/>
      <c r="AC55" s="113"/>
      <c r="AD55" s="114"/>
      <c r="AE55" s="113"/>
      <c r="AF55" s="113"/>
      <c r="AG55" s="113"/>
      <c r="AH55" s="113"/>
      <c r="AI55" s="113"/>
      <c r="AJ55" s="113"/>
      <c r="AK55" s="113"/>
      <c r="AL55" s="113"/>
      <c r="AM55" s="113"/>
      <c r="AN55" s="113"/>
      <c r="AO55" s="113"/>
      <c r="AP55" s="113"/>
      <c r="AQ55" s="114"/>
      <c r="AR55" s="113"/>
      <c r="AS55" s="113"/>
      <c r="AT55" s="113"/>
      <c r="AU55" s="113"/>
      <c r="AV55" s="113"/>
      <c r="AW55" s="113"/>
      <c r="AX55" s="113"/>
      <c r="AY55" s="113"/>
      <c r="AZ55" s="113"/>
      <c r="BA55" s="113"/>
      <c r="BB55" s="113"/>
      <c r="BC55" s="113"/>
      <c r="BD55" s="114"/>
      <c r="BE55" s="198">
        <f t="shared" si="42"/>
        <v>0</v>
      </c>
      <c r="BG55" s="42"/>
    </row>
    <row r="56" spans="1:61" hidden="1" outlineLevel="2" x14ac:dyDescent="0.2">
      <c r="A56" s="375">
        <v>1</v>
      </c>
      <c r="B56" s="376" t="s">
        <v>208</v>
      </c>
      <c r="C56" s="47" t="s">
        <v>159</v>
      </c>
      <c r="D56" s="91">
        <f>D53-D58</f>
        <v>0</v>
      </c>
      <c r="E56" s="52">
        <f>E53-E58</f>
        <v>0</v>
      </c>
      <c r="F56" s="53">
        <f t="shared" ref="F56:P56" si="47">F53-F58</f>
        <v>0</v>
      </c>
      <c r="G56" s="53">
        <f t="shared" si="47"/>
        <v>0</v>
      </c>
      <c r="H56" s="53">
        <f t="shared" si="47"/>
        <v>0</v>
      </c>
      <c r="I56" s="53">
        <f t="shared" si="47"/>
        <v>0</v>
      </c>
      <c r="J56" s="53">
        <f t="shared" si="47"/>
        <v>0</v>
      </c>
      <c r="K56" s="53">
        <f t="shared" si="47"/>
        <v>0</v>
      </c>
      <c r="L56" s="53">
        <f t="shared" si="47"/>
        <v>0</v>
      </c>
      <c r="M56" s="53">
        <f t="shared" si="47"/>
        <v>0</v>
      </c>
      <c r="N56" s="53">
        <f t="shared" si="47"/>
        <v>0</v>
      </c>
      <c r="O56" s="53">
        <f t="shared" si="47"/>
        <v>0</v>
      </c>
      <c r="P56" s="53">
        <f t="shared" si="47"/>
        <v>30</v>
      </c>
      <c r="Q56" s="91">
        <f t="shared" ref="Q56:Q61" si="48">SUM(E56:P56)</f>
        <v>30</v>
      </c>
      <c r="R56" s="52">
        <f>R53-R58</f>
        <v>0</v>
      </c>
      <c r="S56" s="53">
        <f t="shared" ref="S56:AC56" si="49">S53-S58</f>
        <v>0</v>
      </c>
      <c r="T56" s="53">
        <f t="shared" si="49"/>
        <v>30</v>
      </c>
      <c r="U56" s="53">
        <f t="shared" si="49"/>
        <v>0</v>
      </c>
      <c r="V56" s="53">
        <f t="shared" si="49"/>
        <v>0</v>
      </c>
      <c r="W56" s="53">
        <f t="shared" si="49"/>
        <v>0</v>
      </c>
      <c r="X56" s="53">
        <f t="shared" si="49"/>
        <v>0</v>
      </c>
      <c r="Y56" s="53">
        <f t="shared" si="49"/>
        <v>0</v>
      </c>
      <c r="Z56" s="53">
        <f t="shared" si="49"/>
        <v>0</v>
      </c>
      <c r="AA56" s="53">
        <f t="shared" si="49"/>
        <v>0</v>
      </c>
      <c r="AB56" s="53">
        <f t="shared" si="49"/>
        <v>0</v>
      </c>
      <c r="AC56" s="53">
        <f t="shared" si="49"/>
        <v>0</v>
      </c>
      <c r="AD56" s="91">
        <f t="shared" ref="AD56:AD61" si="50">SUM(R56:AC56)</f>
        <v>30</v>
      </c>
      <c r="AE56" s="52">
        <f>AE53-AE58</f>
        <v>0</v>
      </c>
      <c r="AF56" s="53">
        <f t="shared" ref="AF56:AP56" si="51">AF53-AF58</f>
        <v>0</v>
      </c>
      <c r="AG56" s="53">
        <f t="shared" si="51"/>
        <v>0</v>
      </c>
      <c r="AH56" s="53">
        <f t="shared" si="51"/>
        <v>20</v>
      </c>
      <c r="AI56" s="53">
        <f t="shared" si="51"/>
        <v>0</v>
      </c>
      <c r="AJ56" s="53">
        <f t="shared" si="51"/>
        <v>0</v>
      </c>
      <c r="AK56" s="53">
        <f t="shared" si="51"/>
        <v>0</v>
      </c>
      <c r="AL56" s="53">
        <f t="shared" si="51"/>
        <v>0</v>
      </c>
      <c r="AM56" s="53">
        <f t="shared" si="51"/>
        <v>0</v>
      </c>
      <c r="AN56" s="53">
        <f t="shared" si="51"/>
        <v>0</v>
      </c>
      <c r="AO56" s="53">
        <f t="shared" si="51"/>
        <v>0</v>
      </c>
      <c r="AP56" s="53">
        <f t="shared" si="51"/>
        <v>0</v>
      </c>
      <c r="AQ56" s="91">
        <f t="shared" ref="AQ56:AQ61" si="52">SUM(AE56:AP56)</f>
        <v>20</v>
      </c>
      <c r="AR56" s="52">
        <f>AR53-AR58</f>
        <v>0</v>
      </c>
      <c r="AS56" s="53">
        <f t="shared" ref="AS56:BC56" si="53">AS53-AS58</f>
        <v>0</v>
      </c>
      <c r="AT56" s="53">
        <f t="shared" si="53"/>
        <v>15</v>
      </c>
      <c r="AU56" s="53">
        <f t="shared" si="53"/>
        <v>0</v>
      </c>
      <c r="AV56" s="53">
        <f t="shared" si="53"/>
        <v>0</v>
      </c>
      <c r="AW56" s="53">
        <f t="shared" si="53"/>
        <v>0</v>
      </c>
      <c r="AX56" s="53">
        <f t="shared" si="53"/>
        <v>0</v>
      </c>
      <c r="AY56" s="53">
        <f t="shared" si="53"/>
        <v>0</v>
      </c>
      <c r="AZ56" s="53">
        <f t="shared" si="53"/>
        <v>0</v>
      </c>
      <c r="BA56" s="53">
        <f t="shared" si="53"/>
        <v>0</v>
      </c>
      <c r="BB56" s="53">
        <f t="shared" si="53"/>
        <v>0</v>
      </c>
      <c r="BC56" s="53">
        <f t="shared" si="53"/>
        <v>0</v>
      </c>
      <c r="BD56" s="91">
        <f t="shared" ref="BD56:BD61" si="54">SUM(AR56:BC56)</f>
        <v>15</v>
      </c>
      <c r="BE56" s="91">
        <f t="shared" si="42"/>
        <v>95</v>
      </c>
      <c r="BG56" s="42"/>
    </row>
    <row r="57" spans="1:61" hidden="1" outlineLevel="2" x14ac:dyDescent="0.2">
      <c r="A57" s="374"/>
      <c r="B57" s="372"/>
      <c r="C57" s="46" t="s">
        <v>164</v>
      </c>
      <c r="D57" s="92">
        <f t="shared" ref="D57:P57" si="55">D54-D59</f>
        <v>0</v>
      </c>
      <c r="E57" s="56">
        <f t="shared" si="55"/>
        <v>0</v>
      </c>
      <c r="F57" s="57">
        <f t="shared" si="55"/>
        <v>0</v>
      </c>
      <c r="G57" s="57">
        <f t="shared" si="55"/>
        <v>0</v>
      </c>
      <c r="H57" s="57">
        <f t="shared" si="55"/>
        <v>0</v>
      </c>
      <c r="I57" s="57">
        <f t="shared" si="55"/>
        <v>0.5</v>
      </c>
      <c r="J57" s="57">
        <f t="shared" si="55"/>
        <v>4.4000000000000004</v>
      </c>
      <c r="K57" s="57">
        <f t="shared" si="55"/>
        <v>0</v>
      </c>
      <c r="L57" s="57">
        <f t="shared" si="55"/>
        <v>0</v>
      </c>
      <c r="M57" s="57">
        <f t="shared" si="55"/>
        <v>0</v>
      </c>
      <c r="N57" s="57">
        <f t="shared" si="55"/>
        <v>3</v>
      </c>
      <c r="O57" s="57">
        <f t="shared" si="55"/>
        <v>1</v>
      </c>
      <c r="P57" s="57">
        <f t="shared" si="55"/>
        <v>0</v>
      </c>
      <c r="Q57" s="92">
        <f t="shared" si="48"/>
        <v>8.9</v>
      </c>
      <c r="R57" s="56">
        <f t="shared" ref="R57:AC57" si="56">R54-R59</f>
        <v>0</v>
      </c>
      <c r="S57" s="57">
        <f t="shared" si="56"/>
        <v>0</v>
      </c>
      <c r="T57" s="57">
        <f t="shared" si="56"/>
        <v>0</v>
      </c>
      <c r="U57" s="57">
        <f t="shared" si="56"/>
        <v>0</v>
      </c>
      <c r="V57" s="57">
        <f t="shared" si="56"/>
        <v>0</v>
      </c>
      <c r="W57" s="57">
        <f t="shared" si="56"/>
        <v>0</v>
      </c>
      <c r="X57" s="57">
        <f t="shared" si="56"/>
        <v>0</v>
      </c>
      <c r="Y57" s="57">
        <f t="shared" si="56"/>
        <v>0</v>
      </c>
      <c r="Z57" s="57">
        <f t="shared" si="56"/>
        <v>0</v>
      </c>
      <c r="AA57" s="57">
        <f t="shared" si="56"/>
        <v>0</v>
      </c>
      <c r="AB57" s="57">
        <f t="shared" si="56"/>
        <v>0</v>
      </c>
      <c r="AC57" s="57">
        <f t="shared" si="56"/>
        <v>0</v>
      </c>
      <c r="AD57" s="92">
        <f t="shared" si="50"/>
        <v>0</v>
      </c>
      <c r="AE57" s="56">
        <f t="shared" ref="AE57:AP57" si="57">AE54-AE59</f>
        <v>0</v>
      </c>
      <c r="AF57" s="57">
        <f t="shared" si="57"/>
        <v>0</v>
      </c>
      <c r="AG57" s="57">
        <f t="shared" si="57"/>
        <v>0</v>
      </c>
      <c r="AH57" s="57">
        <f t="shared" si="57"/>
        <v>0</v>
      </c>
      <c r="AI57" s="57">
        <f t="shared" si="57"/>
        <v>0</v>
      </c>
      <c r="AJ57" s="57">
        <f t="shared" si="57"/>
        <v>0</v>
      </c>
      <c r="AK57" s="57">
        <f t="shared" si="57"/>
        <v>0</v>
      </c>
      <c r="AL57" s="57">
        <f t="shared" si="57"/>
        <v>0</v>
      </c>
      <c r="AM57" s="57">
        <f t="shared" si="57"/>
        <v>0</v>
      </c>
      <c r="AN57" s="57">
        <f t="shared" si="57"/>
        <v>0</v>
      </c>
      <c r="AO57" s="57">
        <f t="shared" si="57"/>
        <v>0</v>
      </c>
      <c r="AP57" s="57">
        <f t="shared" si="57"/>
        <v>0</v>
      </c>
      <c r="AQ57" s="92">
        <f t="shared" si="52"/>
        <v>0</v>
      </c>
      <c r="AR57" s="56">
        <f t="shared" ref="AR57:BC57" si="58">AR54-AR59</f>
        <v>0</v>
      </c>
      <c r="AS57" s="57">
        <f t="shared" si="58"/>
        <v>0</v>
      </c>
      <c r="AT57" s="57">
        <f t="shared" si="58"/>
        <v>0</v>
      </c>
      <c r="AU57" s="57">
        <f t="shared" si="58"/>
        <v>0</v>
      </c>
      <c r="AV57" s="57">
        <f t="shared" si="58"/>
        <v>0</v>
      </c>
      <c r="AW57" s="57">
        <f t="shared" si="58"/>
        <v>0</v>
      </c>
      <c r="AX57" s="57">
        <f t="shared" si="58"/>
        <v>0</v>
      </c>
      <c r="AY57" s="57">
        <f t="shared" si="58"/>
        <v>0</v>
      </c>
      <c r="AZ57" s="57">
        <f t="shared" si="58"/>
        <v>0</v>
      </c>
      <c r="BA57" s="57">
        <f t="shared" si="58"/>
        <v>0</v>
      </c>
      <c r="BB57" s="57">
        <f t="shared" si="58"/>
        <v>0</v>
      </c>
      <c r="BC57" s="57">
        <f t="shared" si="58"/>
        <v>0</v>
      </c>
      <c r="BD57" s="92">
        <f t="shared" si="54"/>
        <v>0</v>
      </c>
      <c r="BE57" s="92">
        <f t="shared" si="42"/>
        <v>8.9</v>
      </c>
      <c r="BF57" s="122"/>
      <c r="BG57" s="42"/>
    </row>
    <row r="58" spans="1:61" hidden="1" outlineLevel="2" x14ac:dyDescent="0.2">
      <c r="A58" s="373">
        <v>2</v>
      </c>
      <c r="B58" s="371" t="s">
        <v>307</v>
      </c>
      <c r="C58" s="44" t="s">
        <v>159</v>
      </c>
      <c r="D58" s="101"/>
      <c r="E58" s="82"/>
      <c r="F58" s="83"/>
      <c r="G58" s="83"/>
      <c r="H58" s="83"/>
      <c r="I58" s="83"/>
      <c r="J58" s="83"/>
      <c r="K58" s="83"/>
      <c r="L58" s="83"/>
      <c r="M58" s="83"/>
      <c r="N58" s="83"/>
      <c r="O58" s="83"/>
      <c r="P58" s="84"/>
      <c r="Q58" s="101">
        <f t="shared" si="48"/>
        <v>0</v>
      </c>
      <c r="R58" s="82"/>
      <c r="S58" s="83"/>
      <c r="T58" s="83"/>
      <c r="U58" s="83"/>
      <c r="V58" s="83"/>
      <c r="W58" s="83"/>
      <c r="X58" s="83"/>
      <c r="Y58" s="83"/>
      <c r="Z58" s="83"/>
      <c r="AA58" s="83"/>
      <c r="AB58" s="83"/>
      <c r="AC58" s="84"/>
      <c r="AD58" s="101">
        <f t="shared" si="50"/>
        <v>0</v>
      </c>
      <c r="AE58" s="82"/>
      <c r="AF58" s="83"/>
      <c r="AG58" s="83"/>
      <c r="AH58" s="83"/>
      <c r="AI58" s="83"/>
      <c r="AJ58" s="83"/>
      <c r="AK58" s="83"/>
      <c r="AL58" s="83"/>
      <c r="AM58" s="83"/>
      <c r="AN58" s="83"/>
      <c r="AO58" s="83"/>
      <c r="AP58" s="84"/>
      <c r="AQ58" s="101">
        <f t="shared" si="52"/>
        <v>0</v>
      </c>
      <c r="AR58" s="82"/>
      <c r="AS58" s="83"/>
      <c r="AT58" s="83"/>
      <c r="AU58" s="83"/>
      <c r="AV58" s="83"/>
      <c r="AW58" s="83"/>
      <c r="AX58" s="83"/>
      <c r="AY58" s="83"/>
      <c r="AZ58" s="83"/>
      <c r="BA58" s="83"/>
      <c r="BB58" s="83"/>
      <c r="BC58" s="84"/>
      <c r="BD58" s="101">
        <f t="shared" si="54"/>
        <v>0</v>
      </c>
      <c r="BE58" s="101">
        <f t="shared" si="42"/>
        <v>0</v>
      </c>
      <c r="BG58" s="42"/>
    </row>
    <row r="59" spans="1:61" ht="13.5" hidden="1" outlineLevel="2" thickBot="1" x14ac:dyDescent="0.25">
      <c r="A59" s="377"/>
      <c r="B59" s="378"/>
      <c r="C59" s="128" t="s">
        <v>164</v>
      </c>
      <c r="D59" s="131"/>
      <c r="E59" s="129"/>
      <c r="F59" s="130"/>
      <c r="G59" s="130"/>
      <c r="H59" s="130"/>
      <c r="I59" s="130"/>
      <c r="J59" s="130"/>
      <c r="K59" s="130"/>
      <c r="L59" s="130"/>
      <c r="M59" s="130"/>
      <c r="N59" s="130"/>
      <c r="O59" s="130"/>
      <c r="P59" s="130"/>
      <c r="Q59" s="131">
        <f t="shared" si="48"/>
        <v>0</v>
      </c>
      <c r="R59" s="129"/>
      <c r="S59" s="130"/>
      <c r="T59" s="130"/>
      <c r="U59" s="130"/>
      <c r="V59" s="130"/>
      <c r="W59" s="130"/>
      <c r="X59" s="130"/>
      <c r="Y59" s="130"/>
      <c r="Z59" s="130"/>
      <c r="AA59" s="130"/>
      <c r="AB59" s="130"/>
      <c r="AC59" s="130"/>
      <c r="AD59" s="131">
        <f t="shared" si="50"/>
        <v>0</v>
      </c>
      <c r="AE59" s="129"/>
      <c r="AF59" s="130"/>
      <c r="AG59" s="130"/>
      <c r="AH59" s="130"/>
      <c r="AI59" s="130"/>
      <c r="AJ59" s="130"/>
      <c r="AK59" s="130"/>
      <c r="AL59" s="130"/>
      <c r="AM59" s="130"/>
      <c r="AN59" s="130"/>
      <c r="AO59" s="130"/>
      <c r="AP59" s="130"/>
      <c r="AQ59" s="131">
        <f t="shared" si="52"/>
        <v>0</v>
      </c>
      <c r="AR59" s="129"/>
      <c r="AS59" s="130"/>
      <c r="AT59" s="130"/>
      <c r="AU59" s="130"/>
      <c r="AV59" s="130"/>
      <c r="AW59" s="130"/>
      <c r="AX59" s="130"/>
      <c r="AY59" s="130"/>
      <c r="AZ59" s="130"/>
      <c r="BA59" s="130"/>
      <c r="BB59" s="130"/>
      <c r="BC59" s="130"/>
      <c r="BD59" s="131">
        <f t="shared" si="54"/>
        <v>0</v>
      </c>
      <c r="BE59" s="131">
        <f t="shared" si="42"/>
        <v>0</v>
      </c>
      <c r="BG59" s="42"/>
    </row>
    <row r="60" spans="1:61" hidden="1" outlineLevel="2" x14ac:dyDescent="0.2">
      <c r="A60" s="369"/>
      <c r="B60" s="362" t="s">
        <v>198</v>
      </c>
      <c r="C60" s="50" t="s">
        <v>159</v>
      </c>
      <c r="D60" s="127">
        <f>SUM(D56,D58)</f>
        <v>0</v>
      </c>
      <c r="E60" s="124">
        <f>SUM(E56,E58)</f>
        <v>0</v>
      </c>
      <c r="F60" s="125">
        <f t="shared" ref="F60:P60" si="59">SUM(F56,F58)</f>
        <v>0</v>
      </c>
      <c r="G60" s="125">
        <f t="shared" si="59"/>
        <v>0</v>
      </c>
      <c r="H60" s="125">
        <f t="shared" si="59"/>
        <v>0</v>
      </c>
      <c r="I60" s="125">
        <f t="shared" si="59"/>
        <v>0</v>
      </c>
      <c r="J60" s="125">
        <f t="shared" si="59"/>
        <v>0</v>
      </c>
      <c r="K60" s="125">
        <f t="shared" si="59"/>
        <v>0</v>
      </c>
      <c r="L60" s="125">
        <f t="shared" si="59"/>
        <v>0</v>
      </c>
      <c r="M60" s="125">
        <f t="shared" si="59"/>
        <v>0</v>
      </c>
      <c r="N60" s="125">
        <f t="shared" si="59"/>
        <v>0</v>
      </c>
      <c r="O60" s="125">
        <f t="shared" si="59"/>
        <v>0</v>
      </c>
      <c r="P60" s="125">
        <f t="shared" si="59"/>
        <v>30</v>
      </c>
      <c r="Q60" s="126">
        <f t="shared" si="48"/>
        <v>30</v>
      </c>
      <c r="R60" s="124">
        <f>SUM(R56,R58)</f>
        <v>0</v>
      </c>
      <c r="S60" s="125">
        <f t="shared" ref="S60:AC60" si="60">SUM(S56,S58)</f>
        <v>0</v>
      </c>
      <c r="T60" s="125">
        <f t="shared" si="60"/>
        <v>30</v>
      </c>
      <c r="U60" s="125">
        <f t="shared" si="60"/>
        <v>0</v>
      </c>
      <c r="V60" s="125">
        <f t="shared" si="60"/>
        <v>0</v>
      </c>
      <c r="W60" s="125">
        <f t="shared" si="60"/>
        <v>0</v>
      </c>
      <c r="X60" s="125">
        <f t="shared" si="60"/>
        <v>0</v>
      </c>
      <c r="Y60" s="125">
        <f t="shared" si="60"/>
        <v>0</v>
      </c>
      <c r="Z60" s="125">
        <f t="shared" si="60"/>
        <v>0</v>
      </c>
      <c r="AA60" s="125">
        <f t="shared" si="60"/>
        <v>0</v>
      </c>
      <c r="AB60" s="125">
        <f t="shared" si="60"/>
        <v>0</v>
      </c>
      <c r="AC60" s="125">
        <f t="shared" si="60"/>
        <v>0</v>
      </c>
      <c r="AD60" s="126">
        <f t="shared" si="50"/>
        <v>30</v>
      </c>
      <c r="AE60" s="124">
        <f>SUM(AE56,AE58)</f>
        <v>0</v>
      </c>
      <c r="AF60" s="125">
        <f t="shared" ref="AF60:AP60" si="61">SUM(AF56,AF58)</f>
        <v>0</v>
      </c>
      <c r="AG60" s="125">
        <f t="shared" si="61"/>
        <v>0</v>
      </c>
      <c r="AH60" s="125">
        <f t="shared" si="61"/>
        <v>20</v>
      </c>
      <c r="AI60" s="125">
        <f t="shared" si="61"/>
        <v>0</v>
      </c>
      <c r="AJ60" s="125">
        <f t="shared" si="61"/>
        <v>0</v>
      </c>
      <c r="AK60" s="125">
        <f t="shared" si="61"/>
        <v>0</v>
      </c>
      <c r="AL60" s="125">
        <f t="shared" si="61"/>
        <v>0</v>
      </c>
      <c r="AM60" s="125">
        <f t="shared" si="61"/>
        <v>0</v>
      </c>
      <c r="AN60" s="125">
        <f t="shared" si="61"/>
        <v>0</v>
      </c>
      <c r="AO60" s="125">
        <f t="shared" si="61"/>
        <v>0</v>
      </c>
      <c r="AP60" s="125">
        <f t="shared" si="61"/>
        <v>0</v>
      </c>
      <c r="AQ60" s="126">
        <f t="shared" si="52"/>
        <v>20</v>
      </c>
      <c r="AR60" s="124">
        <f>SUM(AR56,AR58)</f>
        <v>0</v>
      </c>
      <c r="AS60" s="125">
        <f t="shared" ref="AS60:BC60" si="62">SUM(AS56,AS58)</f>
        <v>0</v>
      </c>
      <c r="AT60" s="125">
        <f t="shared" si="62"/>
        <v>15</v>
      </c>
      <c r="AU60" s="125">
        <f t="shared" si="62"/>
        <v>0</v>
      </c>
      <c r="AV60" s="125">
        <f t="shared" si="62"/>
        <v>0</v>
      </c>
      <c r="AW60" s="125">
        <f t="shared" si="62"/>
        <v>0</v>
      </c>
      <c r="AX60" s="125">
        <f t="shared" si="62"/>
        <v>0</v>
      </c>
      <c r="AY60" s="125">
        <f t="shared" si="62"/>
        <v>0</v>
      </c>
      <c r="AZ60" s="125">
        <f t="shared" si="62"/>
        <v>0</v>
      </c>
      <c r="BA60" s="125">
        <f t="shared" si="62"/>
        <v>0</v>
      </c>
      <c r="BB60" s="125">
        <f t="shared" si="62"/>
        <v>0</v>
      </c>
      <c r="BC60" s="125">
        <f t="shared" si="62"/>
        <v>0</v>
      </c>
      <c r="BD60" s="126">
        <f t="shared" si="54"/>
        <v>15</v>
      </c>
      <c r="BE60" s="127">
        <f t="shared" si="42"/>
        <v>95</v>
      </c>
      <c r="BG60" s="42"/>
    </row>
    <row r="61" spans="1:61" hidden="1" outlineLevel="2" x14ac:dyDescent="0.2">
      <c r="A61" s="370"/>
      <c r="B61" s="363"/>
      <c r="C61" s="51" t="s">
        <v>164</v>
      </c>
      <c r="D61" s="100">
        <f t="shared" ref="D61:P61" si="63">SUM(D57,D59)</f>
        <v>0</v>
      </c>
      <c r="E61" s="80">
        <f t="shared" si="63"/>
        <v>0</v>
      </c>
      <c r="F61" s="81">
        <f t="shared" si="63"/>
        <v>0</v>
      </c>
      <c r="G61" s="81">
        <f t="shared" si="63"/>
        <v>0</v>
      </c>
      <c r="H61" s="81">
        <f t="shared" si="63"/>
        <v>0</v>
      </c>
      <c r="I61" s="81">
        <f t="shared" si="63"/>
        <v>0.5</v>
      </c>
      <c r="J61" s="81">
        <f t="shared" si="63"/>
        <v>4.4000000000000004</v>
      </c>
      <c r="K61" s="81">
        <f t="shared" si="63"/>
        <v>0</v>
      </c>
      <c r="L61" s="81">
        <f t="shared" si="63"/>
        <v>0</v>
      </c>
      <c r="M61" s="81">
        <f t="shared" si="63"/>
        <v>0</v>
      </c>
      <c r="N61" s="81">
        <f t="shared" si="63"/>
        <v>3</v>
      </c>
      <c r="O61" s="81">
        <f t="shared" si="63"/>
        <v>1</v>
      </c>
      <c r="P61" s="81">
        <f t="shared" si="63"/>
        <v>0</v>
      </c>
      <c r="Q61" s="99">
        <f t="shared" si="48"/>
        <v>8.9</v>
      </c>
      <c r="R61" s="80">
        <f t="shared" ref="R61:AC61" si="64">SUM(R57,R59)</f>
        <v>0</v>
      </c>
      <c r="S61" s="81">
        <f t="shared" si="64"/>
        <v>0</v>
      </c>
      <c r="T61" s="81">
        <f t="shared" si="64"/>
        <v>0</v>
      </c>
      <c r="U61" s="81">
        <f t="shared" si="64"/>
        <v>0</v>
      </c>
      <c r="V61" s="81">
        <f t="shared" si="64"/>
        <v>0</v>
      </c>
      <c r="W61" s="81">
        <f t="shared" si="64"/>
        <v>0</v>
      </c>
      <c r="X61" s="81">
        <f t="shared" si="64"/>
        <v>0</v>
      </c>
      <c r="Y61" s="81">
        <f t="shared" si="64"/>
        <v>0</v>
      </c>
      <c r="Z61" s="81">
        <f t="shared" si="64"/>
        <v>0</v>
      </c>
      <c r="AA61" s="81">
        <f t="shared" si="64"/>
        <v>0</v>
      </c>
      <c r="AB61" s="81">
        <f t="shared" si="64"/>
        <v>0</v>
      </c>
      <c r="AC61" s="81">
        <f t="shared" si="64"/>
        <v>0</v>
      </c>
      <c r="AD61" s="99">
        <f t="shared" si="50"/>
        <v>0</v>
      </c>
      <c r="AE61" s="80">
        <f t="shared" ref="AE61:AP61" si="65">SUM(AE57,AE59)</f>
        <v>0</v>
      </c>
      <c r="AF61" s="81">
        <f t="shared" si="65"/>
        <v>0</v>
      </c>
      <c r="AG61" s="81">
        <f t="shared" si="65"/>
        <v>0</v>
      </c>
      <c r="AH61" s="81">
        <f t="shared" si="65"/>
        <v>0</v>
      </c>
      <c r="AI61" s="81">
        <f t="shared" si="65"/>
        <v>0</v>
      </c>
      <c r="AJ61" s="81">
        <f t="shared" si="65"/>
        <v>0</v>
      </c>
      <c r="AK61" s="81">
        <f t="shared" si="65"/>
        <v>0</v>
      </c>
      <c r="AL61" s="81">
        <f t="shared" si="65"/>
        <v>0</v>
      </c>
      <c r="AM61" s="81">
        <f t="shared" si="65"/>
        <v>0</v>
      </c>
      <c r="AN61" s="81">
        <f t="shared" si="65"/>
        <v>0</v>
      </c>
      <c r="AO61" s="81">
        <f t="shared" si="65"/>
        <v>0</v>
      </c>
      <c r="AP61" s="81">
        <f t="shared" si="65"/>
        <v>0</v>
      </c>
      <c r="AQ61" s="99">
        <f t="shared" si="52"/>
        <v>0</v>
      </c>
      <c r="AR61" s="80">
        <f t="shared" ref="AR61:BC61" si="66">SUM(AR57,AR59)</f>
        <v>0</v>
      </c>
      <c r="AS61" s="81">
        <f t="shared" si="66"/>
        <v>0</v>
      </c>
      <c r="AT61" s="81">
        <f t="shared" si="66"/>
        <v>0</v>
      </c>
      <c r="AU61" s="81">
        <f t="shared" si="66"/>
        <v>0</v>
      </c>
      <c r="AV61" s="81">
        <f t="shared" si="66"/>
        <v>0</v>
      </c>
      <c r="AW61" s="81">
        <f t="shared" si="66"/>
        <v>0</v>
      </c>
      <c r="AX61" s="81">
        <f t="shared" si="66"/>
        <v>0</v>
      </c>
      <c r="AY61" s="81">
        <f t="shared" si="66"/>
        <v>0</v>
      </c>
      <c r="AZ61" s="81">
        <f t="shared" si="66"/>
        <v>0</v>
      </c>
      <c r="BA61" s="81">
        <f t="shared" si="66"/>
        <v>0</v>
      </c>
      <c r="BB61" s="81">
        <f t="shared" si="66"/>
        <v>0</v>
      </c>
      <c r="BC61" s="81">
        <f t="shared" si="66"/>
        <v>0</v>
      </c>
      <c r="BD61" s="99">
        <f t="shared" si="54"/>
        <v>0</v>
      </c>
      <c r="BE61" s="100">
        <f t="shared" si="42"/>
        <v>8.9</v>
      </c>
      <c r="BG61" s="42"/>
    </row>
    <row r="62" spans="1:61" collapsed="1" x14ac:dyDescent="0.2">
      <c r="A62" s="156"/>
      <c r="B62" s="157" t="s">
        <v>298</v>
      </c>
      <c r="C62" s="158"/>
      <c r="D62" s="160"/>
      <c r="E62" s="159"/>
      <c r="F62" s="159"/>
      <c r="G62" s="159"/>
      <c r="H62" s="159"/>
      <c r="I62" s="159"/>
      <c r="J62" s="159"/>
      <c r="K62" s="159"/>
      <c r="L62" s="159"/>
      <c r="M62" s="159"/>
      <c r="N62" s="159"/>
      <c r="O62" s="159"/>
      <c r="P62" s="159"/>
      <c r="Q62" s="160"/>
      <c r="R62" s="159"/>
      <c r="S62" s="159"/>
      <c r="T62" s="159"/>
      <c r="U62" s="159"/>
      <c r="V62" s="159"/>
      <c r="W62" s="159"/>
      <c r="X62" s="159"/>
      <c r="Y62" s="159"/>
      <c r="Z62" s="159"/>
      <c r="AA62" s="159"/>
      <c r="AB62" s="159"/>
      <c r="AC62" s="159"/>
      <c r="AD62" s="161"/>
      <c r="AE62" s="162"/>
      <c r="AF62" s="159"/>
      <c r="AG62" s="159"/>
      <c r="AH62" s="159"/>
      <c r="AI62" s="159"/>
      <c r="AJ62" s="159"/>
      <c r="AK62" s="159"/>
      <c r="AL62" s="159"/>
      <c r="AM62" s="159"/>
      <c r="AN62" s="159"/>
      <c r="AO62" s="159"/>
      <c r="AP62" s="163"/>
      <c r="AQ62" s="164"/>
      <c r="AR62" s="159"/>
      <c r="AS62" s="159"/>
      <c r="AT62" s="159"/>
      <c r="AU62" s="159"/>
      <c r="AV62" s="159"/>
      <c r="AW62" s="159"/>
      <c r="AX62" s="159"/>
      <c r="AY62" s="159"/>
      <c r="AZ62" s="159"/>
      <c r="BA62" s="159"/>
      <c r="BB62" s="159"/>
      <c r="BC62" s="159"/>
      <c r="BD62" s="160"/>
      <c r="BE62" s="194">
        <f t="shared" si="5"/>
        <v>0</v>
      </c>
      <c r="BG62" s="42"/>
    </row>
    <row r="63" spans="1:61" x14ac:dyDescent="0.2">
      <c r="A63" s="147"/>
      <c r="B63" s="148" t="s">
        <v>299</v>
      </c>
      <c r="C63" s="149"/>
      <c r="D63" s="151"/>
      <c r="E63" s="150"/>
      <c r="F63" s="150"/>
      <c r="G63" s="150"/>
      <c r="H63" s="150"/>
      <c r="I63" s="150"/>
      <c r="J63" s="150"/>
      <c r="K63" s="150"/>
      <c r="L63" s="150"/>
      <c r="M63" s="150"/>
      <c r="N63" s="150"/>
      <c r="O63" s="150"/>
      <c r="P63" s="150"/>
      <c r="Q63" s="151"/>
      <c r="R63" s="150"/>
      <c r="S63" s="150"/>
      <c r="T63" s="150"/>
      <c r="U63" s="150"/>
      <c r="V63" s="150"/>
      <c r="W63" s="150"/>
      <c r="X63" s="150"/>
      <c r="Y63" s="150"/>
      <c r="Z63" s="150"/>
      <c r="AA63" s="150"/>
      <c r="AB63" s="150"/>
      <c r="AC63" s="150"/>
      <c r="AD63" s="152"/>
      <c r="AE63" s="153"/>
      <c r="AF63" s="150"/>
      <c r="AG63" s="150"/>
      <c r="AH63" s="150"/>
      <c r="AI63" s="150"/>
      <c r="AJ63" s="150"/>
      <c r="AK63" s="150"/>
      <c r="AL63" s="150"/>
      <c r="AM63" s="150"/>
      <c r="AN63" s="150"/>
      <c r="AO63" s="150"/>
      <c r="AP63" s="154"/>
      <c r="AQ63" s="155"/>
      <c r="AR63" s="150"/>
      <c r="AS63" s="150"/>
      <c r="AT63" s="150"/>
      <c r="AU63" s="150"/>
      <c r="AV63" s="150"/>
      <c r="AW63" s="150"/>
      <c r="AX63" s="150"/>
      <c r="AY63" s="150"/>
      <c r="AZ63" s="150"/>
      <c r="BA63" s="150"/>
      <c r="BB63" s="150"/>
      <c r="BC63" s="150"/>
      <c r="BD63" s="151"/>
      <c r="BE63" s="195">
        <f t="shared" si="5"/>
        <v>0</v>
      </c>
      <c r="BG63" s="42"/>
    </row>
    <row r="64" spans="1:61" outlineLevel="1" x14ac:dyDescent="0.2">
      <c r="A64" s="165"/>
      <c r="B64" s="166" t="s">
        <v>300</v>
      </c>
      <c r="C64" s="167"/>
      <c r="D64" s="169"/>
      <c r="E64" s="168"/>
      <c r="F64" s="168"/>
      <c r="G64" s="168"/>
      <c r="H64" s="168"/>
      <c r="I64" s="168"/>
      <c r="J64" s="168"/>
      <c r="K64" s="168"/>
      <c r="L64" s="168"/>
      <c r="M64" s="168"/>
      <c r="N64" s="168"/>
      <c r="O64" s="168"/>
      <c r="P64" s="168"/>
      <c r="Q64" s="169"/>
      <c r="R64" s="168"/>
      <c r="S64" s="168"/>
      <c r="T64" s="168"/>
      <c r="U64" s="168"/>
      <c r="V64" s="168"/>
      <c r="W64" s="168"/>
      <c r="X64" s="168"/>
      <c r="Y64" s="168"/>
      <c r="Z64" s="168"/>
      <c r="AA64" s="168"/>
      <c r="AB64" s="168"/>
      <c r="AC64" s="168"/>
      <c r="AD64" s="170"/>
      <c r="AE64" s="171"/>
      <c r="AF64" s="168"/>
      <c r="AG64" s="168"/>
      <c r="AH64" s="168"/>
      <c r="AI64" s="168"/>
      <c r="AJ64" s="168"/>
      <c r="AK64" s="168"/>
      <c r="AL64" s="168"/>
      <c r="AM64" s="168"/>
      <c r="AN64" s="168"/>
      <c r="AO64" s="168"/>
      <c r="AP64" s="172"/>
      <c r="AQ64" s="173"/>
      <c r="AR64" s="168"/>
      <c r="AS64" s="168"/>
      <c r="AT64" s="168"/>
      <c r="AU64" s="168"/>
      <c r="AV64" s="168"/>
      <c r="AW64" s="168"/>
      <c r="AX64" s="168"/>
      <c r="AY64" s="168"/>
      <c r="AZ64" s="168"/>
      <c r="BA64" s="168"/>
      <c r="BB64" s="168"/>
      <c r="BC64" s="168"/>
      <c r="BD64" s="169"/>
      <c r="BE64" s="196">
        <f t="shared" si="5"/>
        <v>0</v>
      </c>
      <c r="BG64" s="42"/>
    </row>
    <row r="65" spans="1:61" outlineLevel="1" collapsed="1" x14ac:dyDescent="0.2">
      <c r="A65" s="119"/>
      <c r="B65" s="103" t="s">
        <v>248</v>
      </c>
      <c r="C65" s="104"/>
      <c r="D65" s="106"/>
      <c r="E65" s="105"/>
      <c r="F65" s="105"/>
      <c r="G65" s="105"/>
      <c r="H65" s="105"/>
      <c r="I65" s="105"/>
      <c r="J65" s="105"/>
      <c r="K65" s="105"/>
      <c r="L65" s="105"/>
      <c r="M65" s="105"/>
      <c r="N65" s="105"/>
      <c r="O65" s="105"/>
      <c r="P65" s="105"/>
      <c r="Q65" s="106"/>
      <c r="R65" s="105"/>
      <c r="S65" s="105"/>
      <c r="T65" s="105"/>
      <c r="U65" s="105"/>
      <c r="V65" s="105"/>
      <c r="W65" s="105"/>
      <c r="X65" s="105"/>
      <c r="Y65" s="105"/>
      <c r="Z65" s="105"/>
      <c r="AA65" s="105"/>
      <c r="AB65" s="105"/>
      <c r="AC65" s="105"/>
      <c r="AD65" s="107"/>
      <c r="AE65" s="108"/>
      <c r="AF65" s="105"/>
      <c r="AG65" s="105"/>
      <c r="AH65" s="105"/>
      <c r="AI65" s="105"/>
      <c r="AJ65" s="105"/>
      <c r="AK65" s="105"/>
      <c r="AL65" s="105"/>
      <c r="AM65" s="105"/>
      <c r="AN65" s="105"/>
      <c r="AO65" s="105"/>
      <c r="AP65" s="109"/>
      <c r="AQ65" s="110"/>
      <c r="AR65" s="105"/>
      <c r="AS65" s="105"/>
      <c r="AT65" s="105"/>
      <c r="AU65" s="105"/>
      <c r="AV65" s="105"/>
      <c r="AW65" s="105"/>
      <c r="AX65" s="105"/>
      <c r="AY65" s="105"/>
      <c r="AZ65" s="105"/>
      <c r="BA65" s="105"/>
      <c r="BB65" s="105"/>
      <c r="BC65" s="105"/>
      <c r="BD65" s="106"/>
      <c r="BE65" s="197">
        <f t="shared" si="5"/>
        <v>0</v>
      </c>
      <c r="BF65" s="122"/>
      <c r="BG65" s="42"/>
    </row>
    <row r="66" spans="1:61" hidden="1" outlineLevel="2" x14ac:dyDescent="0.2">
      <c r="A66" s="120"/>
      <c r="B66" s="111" t="s">
        <v>202</v>
      </c>
      <c r="C66" s="112"/>
      <c r="D66" s="114"/>
      <c r="E66" s="113"/>
      <c r="F66" s="113"/>
      <c r="G66" s="113"/>
      <c r="H66" s="113"/>
      <c r="I66" s="113"/>
      <c r="J66" s="113"/>
      <c r="K66" s="113"/>
      <c r="L66" s="113"/>
      <c r="M66" s="113"/>
      <c r="N66" s="113"/>
      <c r="O66" s="113"/>
      <c r="P66" s="113"/>
      <c r="Q66" s="114"/>
      <c r="R66" s="113"/>
      <c r="S66" s="113"/>
      <c r="T66" s="113"/>
      <c r="U66" s="113"/>
      <c r="V66" s="113"/>
      <c r="W66" s="113"/>
      <c r="X66" s="113"/>
      <c r="Y66" s="113"/>
      <c r="Z66" s="113"/>
      <c r="AA66" s="113"/>
      <c r="AB66" s="113"/>
      <c r="AC66" s="113"/>
      <c r="AD66" s="115"/>
      <c r="AE66" s="116"/>
      <c r="AF66" s="113"/>
      <c r="AG66" s="113"/>
      <c r="AH66" s="113"/>
      <c r="AI66" s="113"/>
      <c r="AJ66" s="113"/>
      <c r="AK66" s="113"/>
      <c r="AL66" s="113"/>
      <c r="AM66" s="113"/>
      <c r="AN66" s="113"/>
      <c r="AO66" s="113"/>
      <c r="AP66" s="117"/>
      <c r="AQ66" s="118"/>
      <c r="AR66" s="113"/>
      <c r="AS66" s="113"/>
      <c r="AT66" s="113"/>
      <c r="AU66" s="113"/>
      <c r="AV66" s="113"/>
      <c r="AW66" s="113"/>
      <c r="AX66" s="113"/>
      <c r="AY66" s="113"/>
      <c r="AZ66" s="113"/>
      <c r="BA66" s="113"/>
      <c r="BB66" s="113"/>
      <c r="BC66" s="113"/>
      <c r="BD66" s="114"/>
      <c r="BE66" s="198">
        <f t="shared" si="5"/>
        <v>0</v>
      </c>
      <c r="BG66" s="42"/>
    </row>
    <row r="67" spans="1:61" ht="13.15" hidden="1" customHeight="1" outlineLevel="2" x14ac:dyDescent="0.2">
      <c r="A67" s="373">
        <v>1</v>
      </c>
      <c r="B67" s="371" t="s">
        <v>334</v>
      </c>
      <c r="C67" s="44" t="s">
        <v>159</v>
      </c>
      <c r="D67" s="101"/>
      <c r="E67" s="82"/>
      <c r="F67" s="83"/>
      <c r="G67" s="83"/>
      <c r="H67" s="83"/>
      <c r="I67" s="83"/>
      <c r="J67" s="83"/>
      <c r="K67" s="83"/>
      <c r="L67" s="83"/>
      <c r="M67" s="83"/>
      <c r="N67" s="83"/>
      <c r="O67" s="83"/>
      <c r="P67" s="83"/>
      <c r="Q67" s="101">
        <f>SUM(E67:P67)</f>
        <v>0</v>
      </c>
      <c r="R67" s="82"/>
      <c r="S67" s="83"/>
      <c r="T67" s="83"/>
      <c r="U67" s="83"/>
      <c r="V67" s="83"/>
      <c r="W67" s="83"/>
      <c r="X67" s="83"/>
      <c r="Y67" s="83"/>
      <c r="Z67" s="83"/>
      <c r="AA67" s="83"/>
      <c r="AB67" s="83"/>
      <c r="AC67" s="83"/>
      <c r="AD67" s="101">
        <f>SUM(R67:AC67)</f>
        <v>0</v>
      </c>
      <c r="AE67" s="82"/>
      <c r="AF67" s="83"/>
      <c r="AG67" s="83"/>
      <c r="AH67" s="83"/>
      <c r="AI67" s="83"/>
      <c r="AJ67" s="83"/>
      <c r="AK67" s="83"/>
      <c r="AL67" s="83"/>
      <c r="AM67" s="83"/>
      <c r="AN67" s="83"/>
      <c r="AO67" s="83"/>
      <c r="AP67" s="83"/>
      <c r="AQ67" s="101">
        <f>SUM(AE67:AP67)</f>
        <v>0</v>
      </c>
      <c r="AR67" s="82"/>
      <c r="AS67" s="83"/>
      <c r="AT67" s="83"/>
      <c r="AU67" s="83"/>
      <c r="AV67" s="83"/>
      <c r="AW67" s="83"/>
      <c r="AX67" s="83"/>
      <c r="AY67" s="83"/>
      <c r="AZ67" s="83"/>
      <c r="BA67" s="83"/>
      <c r="BB67" s="83"/>
      <c r="BC67" s="83"/>
      <c r="BD67" s="101">
        <f>SUM(AR67:BC67)</f>
        <v>0</v>
      </c>
      <c r="BE67" s="101">
        <f>SUM(D67,BD67,AQ67,AD67,Q67)</f>
        <v>0</v>
      </c>
      <c r="BG67" s="138"/>
      <c r="BH67" s="140"/>
      <c r="BI67" s="140"/>
    </row>
    <row r="68" spans="1:61" ht="13.15" hidden="1" customHeight="1" outlineLevel="2" x14ac:dyDescent="0.2">
      <c r="A68" s="374"/>
      <c r="B68" s="372"/>
      <c r="C68" s="46" t="s">
        <v>164</v>
      </c>
      <c r="D68" s="92"/>
      <c r="E68" s="56"/>
      <c r="F68" s="57"/>
      <c r="G68" s="57"/>
      <c r="H68" s="57"/>
      <c r="I68" s="57"/>
      <c r="J68" s="57"/>
      <c r="K68" s="57"/>
      <c r="L68" s="57"/>
      <c r="M68" s="57"/>
      <c r="N68" s="57"/>
      <c r="O68" s="57"/>
      <c r="P68" s="57"/>
      <c r="Q68" s="92">
        <f>SUM(E68:P68)</f>
        <v>0</v>
      </c>
      <c r="R68" s="56"/>
      <c r="S68" s="57"/>
      <c r="T68" s="57"/>
      <c r="U68" s="57"/>
      <c r="V68" s="57"/>
      <c r="W68" s="57"/>
      <c r="X68" s="57"/>
      <c r="Y68" s="57"/>
      <c r="Z68" s="57"/>
      <c r="AA68" s="57"/>
      <c r="AB68" s="57"/>
      <c r="AC68" s="57"/>
      <c r="AD68" s="92">
        <f>SUM(R68:AC68)</f>
        <v>0</v>
      </c>
      <c r="AE68" s="56"/>
      <c r="AF68" s="57"/>
      <c r="AG68" s="57"/>
      <c r="AH68" s="57"/>
      <c r="AI68" s="57"/>
      <c r="AJ68" s="57"/>
      <c r="AK68" s="57"/>
      <c r="AL68" s="57"/>
      <c r="AM68" s="57"/>
      <c r="AN68" s="57"/>
      <c r="AO68" s="57"/>
      <c r="AP68" s="57"/>
      <c r="AQ68" s="92">
        <f>SUM(AE68:AP68)</f>
        <v>0</v>
      </c>
      <c r="AR68" s="56"/>
      <c r="AS68" s="57"/>
      <c r="AT68" s="57"/>
      <c r="AU68" s="57"/>
      <c r="AV68" s="57"/>
      <c r="AW68" s="57"/>
      <c r="AX68" s="57"/>
      <c r="AY68" s="57"/>
      <c r="AZ68" s="57"/>
      <c r="BA68" s="57"/>
      <c r="BB68" s="57"/>
      <c r="BC68" s="57"/>
      <c r="BD68" s="92">
        <f>SUM(AR68:BC68)</f>
        <v>0</v>
      </c>
      <c r="BE68" s="92">
        <f>SUM(D68,BD68,AQ68,AD68,Q68)</f>
        <v>0</v>
      </c>
      <c r="BG68" s="136"/>
      <c r="BH68" s="4"/>
      <c r="BI68" s="4"/>
    </row>
    <row r="69" spans="1:61" ht="13.15" hidden="1" customHeight="1" outlineLevel="2" x14ac:dyDescent="0.2">
      <c r="A69" s="373">
        <v>2</v>
      </c>
      <c r="B69" s="371" t="s">
        <v>217</v>
      </c>
      <c r="C69" s="44" t="s">
        <v>159</v>
      </c>
      <c r="D69" s="101"/>
      <c r="E69" s="82"/>
      <c r="F69" s="83"/>
      <c r="G69" s="83"/>
      <c r="H69" s="83"/>
      <c r="I69" s="83"/>
      <c r="J69" s="83"/>
      <c r="K69" s="83"/>
      <c r="L69" s="83"/>
      <c r="M69" s="83"/>
      <c r="N69" s="83"/>
      <c r="O69" s="83"/>
      <c r="P69" s="83"/>
      <c r="Q69" s="101">
        <f t="shared" ref="Q69:Q80" si="67">SUM(E69:P69)</f>
        <v>0</v>
      </c>
      <c r="R69" s="82"/>
      <c r="S69" s="83"/>
      <c r="T69" s="83"/>
      <c r="U69" s="83"/>
      <c r="V69" s="83"/>
      <c r="W69" s="83"/>
      <c r="X69" s="83"/>
      <c r="Y69" s="83"/>
      <c r="Z69" s="83"/>
      <c r="AA69" s="83"/>
      <c r="AB69" s="83"/>
      <c r="AC69" s="83"/>
      <c r="AD69" s="101">
        <f t="shared" ref="AD69:AD84" si="68">SUM(R69:AC69)</f>
        <v>0</v>
      </c>
      <c r="AE69" s="82"/>
      <c r="AF69" s="83"/>
      <c r="AG69" s="83"/>
      <c r="AH69" s="83"/>
      <c r="AI69" s="83"/>
      <c r="AJ69" s="83"/>
      <c r="AK69" s="83"/>
      <c r="AL69" s="83"/>
      <c r="AM69" s="83"/>
      <c r="AN69" s="83"/>
      <c r="AO69" s="83"/>
      <c r="AP69" s="83"/>
      <c r="AQ69" s="101">
        <f t="shared" ref="AQ69:AQ84" si="69">SUM(AE69:AP69)</f>
        <v>0</v>
      </c>
      <c r="AR69" s="82"/>
      <c r="AS69" s="83"/>
      <c r="AT69" s="83"/>
      <c r="AU69" s="83"/>
      <c r="AV69" s="83"/>
      <c r="AW69" s="83"/>
      <c r="AX69" s="83"/>
      <c r="AY69" s="83"/>
      <c r="AZ69" s="83"/>
      <c r="BA69" s="83"/>
      <c r="BB69" s="83"/>
      <c r="BC69" s="83"/>
      <c r="BD69" s="101">
        <f t="shared" ref="BD69:BD84" si="70">SUM(AR69:BC69)</f>
        <v>0</v>
      </c>
      <c r="BE69" s="101">
        <f t="shared" si="5"/>
        <v>0</v>
      </c>
      <c r="BG69" s="138" t="s">
        <v>211</v>
      </c>
      <c r="BH69" s="140" t="s">
        <v>212</v>
      </c>
      <c r="BI69" s="140" t="s">
        <v>213</v>
      </c>
    </row>
    <row r="70" spans="1:61" ht="13.15" hidden="1" customHeight="1" outlineLevel="2" x14ac:dyDescent="0.2">
      <c r="A70" s="374"/>
      <c r="B70" s="372"/>
      <c r="C70" s="46" t="s">
        <v>164</v>
      </c>
      <c r="D70" s="92"/>
      <c r="E70" s="56"/>
      <c r="F70" s="57"/>
      <c r="G70" s="57"/>
      <c r="H70" s="57"/>
      <c r="I70" s="57"/>
      <c r="J70" s="57"/>
      <c r="K70" s="57"/>
      <c r="L70" s="57"/>
      <c r="M70" s="57"/>
      <c r="N70" s="57"/>
      <c r="O70" s="57"/>
      <c r="P70" s="57"/>
      <c r="Q70" s="92">
        <f t="shared" si="67"/>
        <v>0</v>
      </c>
      <c r="R70" s="56"/>
      <c r="S70" s="57"/>
      <c r="T70" s="57"/>
      <c r="U70" s="57"/>
      <c r="V70" s="57"/>
      <c r="W70" s="57"/>
      <c r="X70" s="57"/>
      <c r="Y70" s="57"/>
      <c r="Z70" s="57"/>
      <c r="AA70" s="57"/>
      <c r="AB70" s="57"/>
      <c r="AC70" s="57"/>
      <c r="AD70" s="92">
        <f t="shared" si="68"/>
        <v>0</v>
      </c>
      <c r="AE70" s="56"/>
      <c r="AF70" s="57"/>
      <c r="AG70" s="57"/>
      <c r="AH70" s="57"/>
      <c r="AI70" s="57"/>
      <c r="AJ70" s="57"/>
      <c r="AK70" s="57"/>
      <c r="AL70" s="57"/>
      <c r="AM70" s="57"/>
      <c r="AN70" s="57"/>
      <c r="AO70" s="57"/>
      <c r="AP70" s="57"/>
      <c r="AQ70" s="92">
        <f t="shared" si="69"/>
        <v>0</v>
      </c>
      <c r="AR70" s="56"/>
      <c r="AS70" s="57"/>
      <c r="AT70" s="57"/>
      <c r="AU70" s="57"/>
      <c r="AV70" s="57"/>
      <c r="AW70" s="57"/>
      <c r="AX70" s="57"/>
      <c r="AY70" s="57"/>
      <c r="AZ70" s="57"/>
      <c r="BA70" s="57"/>
      <c r="BB70" s="57"/>
      <c r="BC70" s="57"/>
      <c r="BD70" s="92">
        <f t="shared" si="70"/>
        <v>0</v>
      </c>
      <c r="BE70" s="92">
        <f t="shared" si="5"/>
        <v>0</v>
      </c>
      <c r="BG70" s="136" t="s">
        <v>199</v>
      </c>
      <c r="BH70" s="4"/>
      <c r="BI70" s="4"/>
    </row>
    <row r="71" spans="1:61" ht="13.15" hidden="1" customHeight="1" outlineLevel="2" x14ac:dyDescent="0.2">
      <c r="A71" s="366">
        <v>3</v>
      </c>
      <c r="B71" s="376" t="s">
        <v>345</v>
      </c>
      <c r="C71" s="47" t="s">
        <v>159</v>
      </c>
      <c r="D71" s="91"/>
      <c r="E71" s="52"/>
      <c r="F71" s="53"/>
      <c r="G71" s="53"/>
      <c r="H71" s="53"/>
      <c r="I71" s="53"/>
      <c r="J71" s="53"/>
      <c r="K71" s="53"/>
      <c r="L71" s="53"/>
      <c r="M71" s="192"/>
      <c r="N71" s="192"/>
      <c r="O71" s="192"/>
      <c r="P71" s="192">
        <v>250</v>
      </c>
      <c r="Q71" s="91">
        <f t="shared" si="67"/>
        <v>250</v>
      </c>
      <c r="R71" s="204"/>
      <c r="S71" s="203"/>
      <c r="T71" s="203">
        <v>50</v>
      </c>
      <c r="U71" s="203"/>
      <c r="V71" s="203">
        <v>50</v>
      </c>
      <c r="W71" s="203"/>
      <c r="X71" s="203">
        <v>50</v>
      </c>
      <c r="Y71" s="203"/>
      <c r="Z71" s="203">
        <v>50</v>
      </c>
      <c r="AA71" s="203"/>
      <c r="AB71" s="203">
        <v>50</v>
      </c>
      <c r="AC71" s="203"/>
      <c r="AD71" s="91">
        <f t="shared" si="68"/>
        <v>250</v>
      </c>
      <c r="AE71" s="204"/>
      <c r="AF71" s="203"/>
      <c r="AG71" s="203">
        <v>50</v>
      </c>
      <c r="AH71" s="203"/>
      <c r="AI71" s="203">
        <v>50</v>
      </c>
      <c r="AJ71" s="203"/>
      <c r="AK71" s="203">
        <v>50</v>
      </c>
      <c r="AL71" s="203"/>
      <c r="AM71" s="203">
        <v>50</v>
      </c>
      <c r="AN71" s="203"/>
      <c r="AO71" s="203">
        <v>50</v>
      </c>
      <c r="AP71" s="203"/>
      <c r="AQ71" s="91">
        <f t="shared" si="69"/>
        <v>250</v>
      </c>
      <c r="AR71" s="204"/>
      <c r="AS71" s="203"/>
      <c r="AT71" s="203">
        <v>50</v>
      </c>
      <c r="AU71" s="203"/>
      <c r="AV71" s="203">
        <v>50</v>
      </c>
      <c r="AW71" s="203"/>
      <c r="AX71" s="203">
        <v>50</v>
      </c>
      <c r="AY71" s="203"/>
      <c r="AZ71" s="203">
        <v>50</v>
      </c>
      <c r="BA71" s="203"/>
      <c r="BB71" s="203">
        <v>50</v>
      </c>
      <c r="BC71" s="203"/>
      <c r="BD71" s="91">
        <f t="shared" si="70"/>
        <v>250</v>
      </c>
      <c r="BE71" s="91">
        <f t="shared" si="5"/>
        <v>1000</v>
      </c>
      <c r="BG71" s="136" t="s">
        <v>218</v>
      </c>
      <c r="BH71" s="4"/>
      <c r="BI71" s="4"/>
    </row>
    <row r="72" spans="1:61" ht="13.15" hidden="1" customHeight="1" outlineLevel="2" x14ac:dyDescent="0.2">
      <c r="A72" s="367"/>
      <c r="B72" s="381"/>
      <c r="C72" s="48" t="s">
        <v>164</v>
      </c>
      <c r="D72" s="93"/>
      <c r="E72" s="62"/>
      <c r="F72" s="63"/>
      <c r="G72" s="63"/>
      <c r="H72" s="63">
        <v>15</v>
      </c>
      <c r="I72" s="63"/>
      <c r="J72" s="63"/>
      <c r="K72" s="63">
        <v>15</v>
      </c>
      <c r="L72" s="63"/>
      <c r="M72" s="63">
        <v>15</v>
      </c>
      <c r="N72" s="63"/>
      <c r="O72" s="63">
        <v>0</v>
      </c>
      <c r="P72" s="63"/>
      <c r="Q72" s="93">
        <f t="shared" si="67"/>
        <v>45</v>
      </c>
      <c r="R72" s="62"/>
      <c r="S72" s="63"/>
      <c r="T72" s="63"/>
      <c r="U72" s="63"/>
      <c r="V72" s="63"/>
      <c r="W72" s="63"/>
      <c r="X72" s="63"/>
      <c r="Y72" s="63"/>
      <c r="Z72" s="63"/>
      <c r="AA72" s="63"/>
      <c r="AB72" s="63"/>
      <c r="AC72" s="63"/>
      <c r="AD72" s="93">
        <f t="shared" si="68"/>
        <v>0</v>
      </c>
      <c r="AE72" s="62"/>
      <c r="AF72" s="63"/>
      <c r="AG72" s="63"/>
      <c r="AH72" s="63"/>
      <c r="AI72" s="63"/>
      <c r="AJ72" s="63"/>
      <c r="AK72" s="63"/>
      <c r="AL72" s="63"/>
      <c r="AM72" s="63"/>
      <c r="AN72" s="63"/>
      <c r="AO72" s="63"/>
      <c r="AP72" s="63"/>
      <c r="AQ72" s="93">
        <f t="shared" si="69"/>
        <v>0</v>
      </c>
      <c r="AR72" s="62"/>
      <c r="AS72" s="63"/>
      <c r="AT72" s="63"/>
      <c r="AU72" s="63"/>
      <c r="AV72" s="63"/>
      <c r="AW72" s="63"/>
      <c r="AX72" s="63"/>
      <c r="AY72" s="63"/>
      <c r="AZ72" s="63"/>
      <c r="BA72" s="63"/>
      <c r="BB72" s="63"/>
      <c r="BC72" s="63"/>
      <c r="BD72" s="93">
        <f t="shared" si="70"/>
        <v>0</v>
      </c>
      <c r="BE72" s="93">
        <f t="shared" si="5"/>
        <v>45</v>
      </c>
      <c r="BG72" s="136" t="s">
        <v>222</v>
      </c>
      <c r="BH72" s="4"/>
      <c r="BI72" s="4"/>
    </row>
    <row r="73" spans="1:61" ht="13.15" hidden="1" customHeight="1" outlineLevel="2" x14ac:dyDescent="0.2">
      <c r="A73" s="380">
        <v>4</v>
      </c>
      <c r="B73" s="382" t="s">
        <v>204</v>
      </c>
      <c r="C73" s="49" t="s">
        <v>159</v>
      </c>
      <c r="D73" s="95"/>
      <c r="E73" s="68"/>
      <c r="F73" s="69"/>
      <c r="G73" s="69"/>
      <c r="H73" s="69"/>
      <c r="I73" s="69"/>
      <c r="J73" s="69"/>
      <c r="K73" s="69"/>
      <c r="L73" s="69"/>
      <c r="M73" s="69"/>
      <c r="N73" s="69"/>
      <c r="O73" s="69"/>
      <c r="P73" s="69"/>
      <c r="Q73" s="94">
        <f t="shared" si="67"/>
        <v>0</v>
      </c>
      <c r="R73" s="68"/>
      <c r="S73" s="69"/>
      <c r="T73" s="69"/>
      <c r="U73" s="69"/>
      <c r="V73" s="69"/>
      <c r="W73" s="69"/>
      <c r="X73" s="69"/>
      <c r="Y73" s="69"/>
      <c r="Z73" s="69"/>
      <c r="AA73" s="69"/>
      <c r="AB73" s="69"/>
      <c r="AC73" s="69"/>
      <c r="AD73" s="94">
        <f t="shared" si="68"/>
        <v>0</v>
      </c>
      <c r="AE73" s="68"/>
      <c r="AF73" s="69"/>
      <c r="AG73" s="69"/>
      <c r="AH73" s="69"/>
      <c r="AI73" s="69"/>
      <c r="AJ73" s="69"/>
      <c r="AK73" s="69"/>
      <c r="AL73" s="69"/>
      <c r="AM73" s="69"/>
      <c r="AN73" s="69"/>
      <c r="AO73" s="69"/>
      <c r="AP73" s="69"/>
      <c r="AQ73" s="94">
        <f t="shared" si="69"/>
        <v>0</v>
      </c>
      <c r="AR73" s="68"/>
      <c r="AS73" s="69"/>
      <c r="AT73" s="69"/>
      <c r="AU73" s="69"/>
      <c r="AV73" s="69"/>
      <c r="AW73" s="69"/>
      <c r="AX73" s="69"/>
      <c r="AY73" s="69"/>
      <c r="AZ73" s="69"/>
      <c r="BA73" s="69"/>
      <c r="BB73" s="69"/>
      <c r="BC73" s="69"/>
      <c r="BD73" s="94">
        <f t="shared" si="70"/>
        <v>0</v>
      </c>
      <c r="BE73" s="95">
        <f t="shared" si="5"/>
        <v>0</v>
      </c>
      <c r="BG73" s="136" t="s">
        <v>214</v>
      </c>
      <c r="BH73" s="4"/>
      <c r="BI73" s="4"/>
    </row>
    <row r="74" spans="1:61" ht="13.15" hidden="1" customHeight="1" outlineLevel="2" x14ac:dyDescent="0.2">
      <c r="A74" s="384"/>
      <c r="B74" s="383"/>
      <c r="C74" s="45" t="s">
        <v>164</v>
      </c>
      <c r="D74" s="97"/>
      <c r="E74" s="74"/>
      <c r="F74" s="75"/>
      <c r="G74" s="75"/>
      <c r="H74" s="75"/>
      <c r="I74" s="75"/>
      <c r="J74" s="75"/>
      <c r="K74" s="75"/>
      <c r="L74" s="75"/>
      <c r="M74" s="75"/>
      <c r="N74" s="75"/>
      <c r="O74" s="75"/>
      <c r="P74" s="75"/>
      <c r="Q74" s="96">
        <f t="shared" si="67"/>
        <v>0</v>
      </c>
      <c r="R74" s="74"/>
      <c r="S74" s="75"/>
      <c r="T74" s="75"/>
      <c r="U74" s="75"/>
      <c r="V74" s="75"/>
      <c r="W74" s="75"/>
      <c r="X74" s="75"/>
      <c r="Y74" s="75"/>
      <c r="Z74" s="75"/>
      <c r="AA74" s="75"/>
      <c r="AB74" s="75"/>
      <c r="AC74" s="75"/>
      <c r="AD74" s="96">
        <f t="shared" si="68"/>
        <v>0</v>
      </c>
      <c r="AE74" s="74"/>
      <c r="AF74" s="75"/>
      <c r="AG74" s="75"/>
      <c r="AH74" s="75"/>
      <c r="AI74" s="75"/>
      <c r="AJ74" s="75"/>
      <c r="AK74" s="75"/>
      <c r="AL74" s="75"/>
      <c r="AM74" s="75"/>
      <c r="AN74" s="75"/>
      <c r="AO74" s="75"/>
      <c r="AP74" s="75"/>
      <c r="AQ74" s="96">
        <f t="shared" si="69"/>
        <v>0</v>
      </c>
      <c r="AR74" s="74"/>
      <c r="AS74" s="75"/>
      <c r="AT74" s="75"/>
      <c r="AU74" s="75"/>
      <c r="AV74" s="75"/>
      <c r="AW74" s="75"/>
      <c r="AX74" s="75"/>
      <c r="AY74" s="75"/>
      <c r="AZ74" s="75"/>
      <c r="BA74" s="75"/>
      <c r="BB74" s="75"/>
      <c r="BC74" s="75"/>
      <c r="BD74" s="96">
        <f t="shared" si="70"/>
        <v>0</v>
      </c>
      <c r="BE74" s="97">
        <f t="shared" si="5"/>
        <v>0</v>
      </c>
      <c r="BG74" s="136" t="s">
        <v>223</v>
      </c>
      <c r="BH74" s="4"/>
      <c r="BI74" s="4"/>
    </row>
    <row r="75" spans="1:61" ht="13.15" hidden="1" customHeight="1" outlineLevel="2" x14ac:dyDescent="0.2">
      <c r="A75" s="380">
        <v>5</v>
      </c>
      <c r="B75" s="382" t="s">
        <v>221</v>
      </c>
      <c r="C75" s="49" t="s">
        <v>159</v>
      </c>
      <c r="D75" s="95"/>
      <c r="E75" s="68"/>
      <c r="F75" s="69"/>
      <c r="G75" s="69"/>
      <c r="H75" s="69"/>
      <c r="I75" s="69"/>
      <c r="J75" s="69"/>
      <c r="K75" s="69"/>
      <c r="L75" s="69"/>
      <c r="M75" s="69"/>
      <c r="N75" s="69"/>
      <c r="O75" s="69"/>
      <c r="P75" s="69"/>
      <c r="Q75" s="94">
        <f t="shared" si="67"/>
        <v>0</v>
      </c>
      <c r="R75" s="68"/>
      <c r="S75" s="69"/>
      <c r="T75" s="69"/>
      <c r="U75" s="69"/>
      <c r="V75" s="69"/>
      <c r="W75" s="69"/>
      <c r="X75" s="69"/>
      <c r="Y75" s="69"/>
      <c r="Z75" s="69"/>
      <c r="AA75" s="69"/>
      <c r="AB75" s="69"/>
      <c r="AC75" s="69"/>
      <c r="AD75" s="94">
        <f t="shared" si="68"/>
        <v>0</v>
      </c>
      <c r="AE75" s="68"/>
      <c r="AF75" s="69"/>
      <c r="AG75" s="69"/>
      <c r="AH75" s="69"/>
      <c r="AI75" s="69"/>
      <c r="AJ75" s="69"/>
      <c r="AK75" s="69"/>
      <c r="AL75" s="69"/>
      <c r="AM75" s="69"/>
      <c r="AN75" s="69"/>
      <c r="AO75" s="69"/>
      <c r="AP75" s="69"/>
      <c r="AQ75" s="94">
        <f t="shared" si="69"/>
        <v>0</v>
      </c>
      <c r="AR75" s="68"/>
      <c r="AS75" s="69"/>
      <c r="AT75" s="69"/>
      <c r="AU75" s="69"/>
      <c r="AV75" s="69"/>
      <c r="AW75" s="69"/>
      <c r="AX75" s="69"/>
      <c r="AY75" s="69"/>
      <c r="AZ75" s="69"/>
      <c r="BA75" s="69"/>
      <c r="BB75" s="69"/>
      <c r="BC75" s="69"/>
      <c r="BD75" s="94">
        <f t="shared" si="70"/>
        <v>0</v>
      </c>
      <c r="BE75" s="95">
        <f t="shared" si="5"/>
        <v>0</v>
      </c>
      <c r="BG75" t="s">
        <v>224</v>
      </c>
      <c r="BH75" s="4"/>
      <c r="BI75" s="4"/>
    </row>
    <row r="76" spans="1:61" ht="13.15" hidden="1" customHeight="1" outlineLevel="2" x14ac:dyDescent="0.2">
      <c r="A76" s="384"/>
      <c r="B76" s="383"/>
      <c r="C76" s="45" t="s">
        <v>164</v>
      </c>
      <c r="D76" s="97"/>
      <c r="E76" s="74"/>
      <c r="F76" s="75"/>
      <c r="G76" s="75"/>
      <c r="H76" s="75"/>
      <c r="I76" s="75"/>
      <c r="J76" s="75"/>
      <c r="K76" s="75"/>
      <c r="L76" s="75"/>
      <c r="M76" s="75"/>
      <c r="N76" s="75"/>
      <c r="O76" s="75"/>
      <c r="P76" s="75"/>
      <c r="Q76" s="96">
        <f t="shared" si="67"/>
        <v>0</v>
      </c>
      <c r="R76" s="74"/>
      <c r="S76" s="75"/>
      <c r="T76" s="75"/>
      <c r="U76" s="75"/>
      <c r="V76" s="75"/>
      <c r="W76" s="75"/>
      <c r="X76" s="75"/>
      <c r="Y76" s="75"/>
      <c r="Z76" s="75"/>
      <c r="AA76" s="75"/>
      <c r="AB76" s="75"/>
      <c r="AC76" s="75"/>
      <c r="AD76" s="96">
        <f t="shared" si="68"/>
        <v>0</v>
      </c>
      <c r="AE76" s="74"/>
      <c r="AF76" s="75"/>
      <c r="AG76" s="75"/>
      <c r="AH76" s="75"/>
      <c r="AI76" s="75"/>
      <c r="AJ76" s="75"/>
      <c r="AK76" s="75"/>
      <c r="AL76" s="75"/>
      <c r="AM76" s="75"/>
      <c r="AN76" s="75"/>
      <c r="AO76" s="75"/>
      <c r="AP76" s="75"/>
      <c r="AQ76" s="96">
        <f t="shared" si="69"/>
        <v>0</v>
      </c>
      <c r="AR76" s="74"/>
      <c r="AS76" s="75"/>
      <c r="AT76" s="75"/>
      <c r="AU76" s="75"/>
      <c r="AV76" s="75"/>
      <c r="AW76" s="75"/>
      <c r="AX76" s="75"/>
      <c r="AY76" s="75"/>
      <c r="AZ76" s="75"/>
      <c r="BA76" s="75"/>
      <c r="BB76" s="75"/>
      <c r="BC76" s="75"/>
      <c r="BD76" s="96">
        <f t="shared" si="70"/>
        <v>0</v>
      </c>
      <c r="BE76" s="97">
        <f t="shared" si="5"/>
        <v>0</v>
      </c>
      <c r="BG76" t="s">
        <v>210</v>
      </c>
      <c r="BH76" s="4"/>
      <c r="BI76" s="4"/>
    </row>
    <row r="77" spans="1:61" ht="13.15" hidden="1" customHeight="1" outlineLevel="2" x14ac:dyDescent="0.2">
      <c r="A77" s="373">
        <v>6</v>
      </c>
      <c r="B77" s="364" t="s">
        <v>209</v>
      </c>
      <c r="C77" s="49" t="s">
        <v>159</v>
      </c>
      <c r="D77" s="95"/>
      <c r="E77" s="68"/>
      <c r="F77" s="69"/>
      <c r="G77" s="69"/>
      <c r="H77" s="69"/>
      <c r="I77" s="69"/>
      <c r="J77" s="69"/>
      <c r="K77" s="69"/>
      <c r="L77" s="69"/>
      <c r="M77" s="69"/>
      <c r="N77" s="69"/>
      <c r="O77" s="69"/>
      <c r="P77" s="69"/>
      <c r="Q77" s="94">
        <f t="shared" si="67"/>
        <v>0</v>
      </c>
      <c r="R77" s="68"/>
      <c r="S77" s="69"/>
      <c r="T77" s="69"/>
      <c r="U77" s="69"/>
      <c r="V77" s="69"/>
      <c r="W77" s="69"/>
      <c r="X77" s="69"/>
      <c r="Y77" s="69"/>
      <c r="Z77" s="69"/>
      <c r="AA77" s="69"/>
      <c r="AB77" s="69"/>
      <c r="AC77" s="69"/>
      <c r="AD77" s="94">
        <f t="shared" si="68"/>
        <v>0</v>
      </c>
      <c r="AE77" s="68"/>
      <c r="AF77" s="69"/>
      <c r="AG77" s="69"/>
      <c r="AH77" s="69"/>
      <c r="AI77" s="69"/>
      <c r="AJ77" s="69"/>
      <c r="AK77" s="69"/>
      <c r="AL77" s="69"/>
      <c r="AM77" s="69"/>
      <c r="AN77" s="69"/>
      <c r="AO77" s="69"/>
      <c r="AP77" s="69"/>
      <c r="AQ77" s="94">
        <f t="shared" si="69"/>
        <v>0</v>
      </c>
      <c r="AR77" s="68"/>
      <c r="AS77" s="69"/>
      <c r="AT77" s="69"/>
      <c r="AU77" s="69"/>
      <c r="AV77" s="69"/>
      <c r="AW77" s="69"/>
      <c r="AX77" s="69"/>
      <c r="AY77" s="69"/>
      <c r="AZ77" s="69"/>
      <c r="BA77" s="69"/>
      <c r="BB77" s="69"/>
      <c r="BC77" s="69"/>
      <c r="BD77" s="94">
        <f t="shared" si="70"/>
        <v>0</v>
      </c>
      <c r="BE77" s="95">
        <f t="shared" si="5"/>
        <v>0</v>
      </c>
      <c r="BG77" s="136" t="s">
        <v>215</v>
      </c>
      <c r="BH77" s="4"/>
      <c r="BI77" s="4"/>
    </row>
    <row r="78" spans="1:61" ht="13.15" hidden="1" customHeight="1" outlineLevel="2" x14ac:dyDescent="0.2">
      <c r="A78" s="374"/>
      <c r="B78" s="365"/>
      <c r="C78" s="48" t="s">
        <v>164</v>
      </c>
      <c r="D78" s="98"/>
      <c r="E78" s="62"/>
      <c r="F78" s="63"/>
      <c r="G78" s="63"/>
      <c r="H78" s="63"/>
      <c r="I78" s="63"/>
      <c r="J78" s="63"/>
      <c r="K78" s="63"/>
      <c r="L78" s="63"/>
      <c r="M78" s="63"/>
      <c r="N78" s="63"/>
      <c r="O78" s="63"/>
      <c r="P78" s="63"/>
      <c r="Q78" s="93">
        <f t="shared" si="67"/>
        <v>0</v>
      </c>
      <c r="R78" s="62"/>
      <c r="S78" s="63"/>
      <c r="T78" s="63"/>
      <c r="U78" s="63"/>
      <c r="V78" s="63"/>
      <c r="W78" s="63"/>
      <c r="X78" s="63"/>
      <c r="Y78" s="63"/>
      <c r="Z78" s="63"/>
      <c r="AA78" s="63"/>
      <c r="AB78" s="63"/>
      <c r="AC78" s="63"/>
      <c r="AD78" s="93">
        <f t="shared" si="68"/>
        <v>0</v>
      </c>
      <c r="AE78" s="62"/>
      <c r="AF78" s="63"/>
      <c r="AG78" s="63"/>
      <c r="AH78" s="63"/>
      <c r="AI78" s="63"/>
      <c r="AJ78" s="63"/>
      <c r="AK78" s="63"/>
      <c r="AL78" s="63"/>
      <c r="AM78" s="63"/>
      <c r="AN78" s="63"/>
      <c r="AO78" s="63"/>
      <c r="AP78" s="63"/>
      <c r="AQ78" s="93">
        <f t="shared" si="69"/>
        <v>0</v>
      </c>
      <c r="AR78" s="62"/>
      <c r="AS78" s="63"/>
      <c r="AT78" s="63"/>
      <c r="AU78" s="63"/>
      <c r="AV78" s="63"/>
      <c r="AW78" s="63"/>
      <c r="AX78" s="63"/>
      <c r="AY78" s="63"/>
      <c r="AZ78" s="63"/>
      <c r="BA78" s="63"/>
      <c r="BB78" s="63"/>
      <c r="BC78" s="63"/>
      <c r="BD78" s="93">
        <f t="shared" si="70"/>
        <v>0</v>
      </c>
      <c r="BE78" s="98">
        <f t="shared" si="5"/>
        <v>0</v>
      </c>
      <c r="BF78" s="122"/>
      <c r="BG78" s="138" t="s">
        <v>216</v>
      </c>
      <c r="BH78" s="139">
        <f>SUM(BH76:BH77)</f>
        <v>0</v>
      </c>
      <c r="BI78" s="139">
        <f>SUM(BI75:BI77)</f>
        <v>0</v>
      </c>
    </row>
    <row r="79" spans="1:61" ht="13.15" hidden="1" customHeight="1" outlineLevel="2" x14ac:dyDescent="0.2">
      <c r="A79" s="366">
        <v>7</v>
      </c>
      <c r="B79" s="364" t="s">
        <v>6</v>
      </c>
      <c r="C79" s="49" t="s">
        <v>159</v>
      </c>
      <c r="D79" s="95"/>
      <c r="E79" s="68"/>
      <c r="F79" s="69"/>
      <c r="G79" s="69"/>
      <c r="H79" s="69"/>
      <c r="I79" s="69"/>
      <c r="J79" s="69"/>
      <c r="K79" s="69"/>
      <c r="L79" s="69"/>
      <c r="M79" s="192"/>
      <c r="N79" s="192"/>
      <c r="O79" s="192"/>
      <c r="P79" s="192"/>
      <c r="Q79" s="94">
        <f t="shared" si="67"/>
        <v>0</v>
      </c>
      <c r="R79" s="193"/>
      <c r="S79" s="192"/>
      <c r="T79" s="192"/>
      <c r="U79" s="192"/>
      <c r="V79" s="192"/>
      <c r="W79" s="192"/>
      <c r="X79" s="192"/>
      <c r="Y79" s="192"/>
      <c r="Z79" s="192"/>
      <c r="AA79" s="192"/>
      <c r="AB79" s="192"/>
      <c r="AC79" s="192"/>
      <c r="AD79" s="94">
        <f t="shared" si="68"/>
        <v>0</v>
      </c>
      <c r="AE79" s="191"/>
      <c r="AF79" s="190"/>
      <c r="AG79" s="190"/>
      <c r="AH79" s="190"/>
      <c r="AI79" s="190"/>
      <c r="AJ79" s="190"/>
      <c r="AK79" s="190"/>
      <c r="AL79" s="190"/>
      <c r="AM79" s="190"/>
      <c r="AN79" s="190"/>
      <c r="AO79" s="190"/>
      <c r="AP79" s="190"/>
      <c r="AQ79" s="94">
        <f t="shared" si="69"/>
        <v>0</v>
      </c>
      <c r="AR79" s="191"/>
      <c r="AS79" s="190"/>
      <c r="AT79" s="190"/>
      <c r="AU79" s="190"/>
      <c r="AV79" s="190"/>
      <c r="AW79" s="190"/>
      <c r="AX79" s="190"/>
      <c r="AY79" s="190"/>
      <c r="AZ79" s="190"/>
      <c r="BA79" s="190"/>
      <c r="BB79" s="190"/>
      <c r="BC79" s="190"/>
      <c r="BD79" s="94">
        <f t="shared" si="70"/>
        <v>0</v>
      </c>
      <c r="BE79" s="95">
        <f t="shared" si="5"/>
        <v>0</v>
      </c>
      <c r="BH79" s="4"/>
      <c r="BI79" s="4"/>
    </row>
    <row r="80" spans="1:61" ht="13.15" hidden="1" customHeight="1" outlineLevel="2" x14ac:dyDescent="0.2">
      <c r="A80" s="367"/>
      <c r="B80" s="368"/>
      <c r="C80" s="48" t="s">
        <v>164</v>
      </c>
      <c r="D80" s="98"/>
      <c r="E80" s="66"/>
      <c r="F80" s="63"/>
      <c r="G80" s="63"/>
      <c r="H80" s="63"/>
      <c r="I80" s="63"/>
      <c r="J80" s="63"/>
      <c r="K80" s="63"/>
      <c r="L80" s="63"/>
      <c r="M80" s="63"/>
      <c r="N80" s="63"/>
      <c r="O80" s="63"/>
      <c r="P80" s="63"/>
      <c r="Q80" s="93">
        <f t="shared" si="67"/>
        <v>0</v>
      </c>
      <c r="R80" s="66"/>
      <c r="S80" s="63"/>
      <c r="T80" s="63"/>
      <c r="U80" s="63"/>
      <c r="V80" s="63"/>
      <c r="W80" s="63"/>
      <c r="X80" s="63"/>
      <c r="Y80" s="63"/>
      <c r="Z80" s="63"/>
      <c r="AA80" s="63"/>
      <c r="AB80" s="63"/>
      <c r="AC80" s="63"/>
      <c r="AD80" s="93">
        <f t="shared" si="68"/>
        <v>0</v>
      </c>
      <c r="AE80" s="66"/>
      <c r="AF80" s="63"/>
      <c r="AG80" s="63"/>
      <c r="AH80" s="63"/>
      <c r="AI80" s="63"/>
      <c r="AJ80" s="63"/>
      <c r="AK80" s="63"/>
      <c r="AL80" s="63"/>
      <c r="AM80" s="63"/>
      <c r="AN80" s="63"/>
      <c r="AO80" s="63"/>
      <c r="AP80" s="63"/>
      <c r="AQ80" s="93">
        <f t="shared" si="69"/>
        <v>0</v>
      </c>
      <c r="AR80" s="66"/>
      <c r="AS80" s="63"/>
      <c r="AT80" s="63"/>
      <c r="AU80" s="63"/>
      <c r="AV80" s="63"/>
      <c r="AW80" s="63"/>
      <c r="AX80" s="63"/>
      <c r="AY80" s="63"/>
      <c r="AZ80" s="63"/>
      <c r="BA80" s="63"/>
      <c r="BB80" s="63"/>
      <c r="BC80" s="63"/>
      <c r="BD80" s="93">
        <f t="shared" si="70"/>
        <v>0</v>
      </c>
      <c r="BE80" s="98">
        <f t="shared" si="5"/>
        <v>0</v>
      </c>
      <c r="BG80" s="138"/>
      <c r="BH80" s="139"/>
      <c r="BI80" s="139"/>
    </row>
    <row r="81" spans="1:61" ht="13.15" hidden="1" customHeight="1" outlineLevel="2" x14ac:dyDescent="0.2">
      <c r="A81" s="380">
        <v>8</v>
      </c>
      <c r="B81" s="364" t="s">
        <v>335</v>
      </c>
      <c r="C81" s="49" t="s">
        <v>159</v>
      </c>
      <c r="D81" s="95"/>
      <c r="E81" s="68"/>
      <c r="F81" s="69"/>
      <c r="G81" s="69"/>
      <c r="H81" s="69"/>
      <c r="I81" s="69"/>
      <c r="J81" s="69"/>
      <c r="K81" s="69"/>
      <c r="L81" s="69"/>
      <c r="M81" s="69"/>
      <c r="N81" s="69"/>
      <c r="O81" s="69"/>
      <c r="P81" s="69"/>
      <c r="Q81" s="94">
        <f>SUM(E81:P81)</f>
        <v>0</v>
      </c>
      <c r="R81" s="68"/>
      <c r="S81" s="69"/>
      <c r="T81" s="69"/>
      <c r="U81" s="69"/>
      <c r="V81" s="69"/>
      <c r="W81" s="69"/>
      <c r="X81" s="69"/>
      <c r="Y81" s="69"/>
      <c r="Z81" s="69"/>
      <c r="AA81" s="69"/>
      <c r="AB81" s="69"/>
      <c r="AC81" s="69"/>
      <c r="AD81" s="94">
        <f t="shared" si="68"/>
        <v>0</v>
      </c>
      <c r="AE81" s="68"/>
      <c r="AF81" s="69"/>
      <c r="AG81" s="69"/>
      <c r="AH81" s="69"/>
      <c r="AI81" s="69"/>
      <c r="AJ81" s="69"/>
      <c r="AK81" s="69"/>
      <c r="AL81" s="69"/>
      <c r="AM81" s="69"/>
      <c r="AN81" s="69"/>
      <c r="AO81" s="69"/>
      <c r="AP81" s="69"/>
      <c r="AQ81" s="94">
        <f t="shared" si="69"/>
        <v>0</v>
      </c>
      <c r="AR81" s="68"/>
      <c r="AS81" s="69"/>
      <c r="AT81" s="69"/>
      <c r="AU81" s="69"/>
      <c r="AV81" s="69"/>
      <c r="AW81" s="69"/>
      <c r="AX81" s="69"/>
      <c r="AY81" s="69"/>
      <c r="AZ81" s="69"/>
      <c r="BA81" s="69"/>
      <c r="BB81" s="69"/>
      <c r="BC81" s="69"/>
      <c r="BD81" s="94">
        <f t="shared" si="70"/>
        <v>0</v>
      </c>
      <c r="BE81" s="95">
        <f t="shared" ref="BE81:BE91" si="71">SUM(D81,BD81,AQ81,AD81,Q81)</f>
        <v>0</v>
      </c>
      <c r="BH81" s="4"/>
      <c r="BI81" s="4"/>
    </row>
    <row r="82" spans="1:61" ht="13.15" hidden="1" customHeight="1" outlineLevel="2" thickBot="1" x14ac:dyDescent="0.25">
      <c r="A82" s="377"/>
      <c r="B82" s="379"/>
      <c r="C82" s="128" t="s">
        <v>164</v>
      </c>
      <c r="D82" s="133"/>
      <c r="E82" s="132"/>
      <c r="F82" s="130"/>
      <c r="G82" s="130"/>
      <c r="H82" s="130"/>
      <c r="I82" s="130"/>
      <c r="J82" s="130"/>
      <c r="K82" s="130"/>
      <c r="L82" s="130"/>
      <c r="M82" s="130"/>
      <c r="N82" s="130"/>
      <c r="O82" s="130"/>
      <c r="P82" s="130"/>
      <c r="Q82" s="131">
        <f>SUM(E82:P82)</f>
        <v>0</v>
      </c>
      <c r="R82" s="132"/>
      <c r="S82" s="130"/>
      <c r="T82" s="130"/>
      <c r="U82" s="130"/>
      <c r="V82" s="130"/>
      <c r="W82" s="130"/>
      <c r="X82" s="130"/>
      <c r="Y82" s="130"/>
      <c r="Z82" s="130"/>
      <c r="AA82" s="130"/>
      <c r="AB82" s="130"/>
      <c r="AC82" s="130"/>
      <c r="AD82" s="131">
        <f t="shared" si="68"/>
        <v>0</v>
      </c>
      <c r="AE82" s="132"/>
      <c r="AF82" s="130"/>
      <c r="AG82" s="130"/>
      <c r="AH82" s="130"/>
      <c r="AI82" s="130"/>
      <c r="AJ82" s="130"/>
      <c r="AK82" s="130"/>
      <c r="AL82" s="130"/>
      <c r="AM82" s="130"/>
      <c r="AN82" s="130"/>
      <c r="AO82" s="130"/>
      <c r="AP82" s="130"/>
      <c r="AQ82" s="131">
        <f t="shared" si="69"/>
        <v>0</v>
      </c>
      <c r="AR82" s="132"/>
      <c r="AS82" s="130"/>
      <c r="AT82" s="130"/>
      <c r="AU82" s="130"/>
      <c r="AV82" s="130"/>
      <c r="AW82" s="130"/>
      <c r="AX82" s="130"/>
      <c r="AY82" s="130"/>
      <c r="AZ82" s="130"/>
      <c r="BA82" s="130"/>
      <c r="BB82" s="130"/>
      <c r="BC82" s="130"/>
      <c r="BD82" s="131">
        <f t="shared" si="70"/>
        <v>0</v>
      </c>
      <c r="BE82" s="133">
        <f t="shared" si="71"/>
        <v>0</v>
      </c>
      <c r="BG82" s="138"/>
      <c r="BH82" s="139"/>
      <c r="BI82" s="139"/>
    </row>
    <row r="83" spans="1:61" outlineLevel="1" collapsed="1" x14ac:dyDescent="0.2">
      <c r="A83" s="369"/>
      <c r="B83" s="362" t="s">
        <v>198</v>
      </c>
      <c r="C83" s="50" t="s">
        <v>159</v>
      </c>
      <c r="D83" s="127">
        <f>SUM(D67,D69,D71,D73,D75,D77,D79,D81)</f>
        <v>0</v>
      </c>
      <c r="E83" s="124">
        <f t="shared" ref="E83:P83" si="72">SUM(E67,E69,E71,E73,E75,E77,E79,E81)</f>
        <v>0</v>
      </c>
      <c r="F83" s="125">
        <f t="shared" si="72"/>
        <v>0</v>
      </c>
      <c r="G83" s="125">
        <f t="shared" si="72"/>
        <v>0</v>
      </c>
      <c r="H83" s="125">
        <f t="shared" si="72"/>
        <v>0</v>
      </c>
      <c r="I83" s="125">
        <f t="shared" si="72"/>
        <v>0</v>
      </c>
      <c r="J83" s="125">
        <f t="shared" si="72"/>
        <v>0</v>
      </c>
      <c r="K83" s="125">
        <f t="shared" si="72"/>
        <v>0</v>
      </c>
      <c r="L83" s="125">
        <f t="shared" si="72"/>
        <v>0</v>
      </c>
      <c r="M83" s="125">
        <f t="shared" si="72"/>
        <v>0</v>
      </c>
      <c r="N83" s="125">
        <f t="shared" si="72"/>
        <v>0</v>
      </c>
      <c r="O83" s="125">
        <f t="shared" si="72"/>
        <v>0</v>
      </c>
      <c r="P83" s="125">
        <f t="shared" si="72"/>
        <v>250</v>
      </c>
      <c r="Q83" s="126">
        <f>SUM(E83:P83)</f>
        <v>250</v>
      </c>
      <c r="R83" s="124">
        <f t="shared" ref="R83:AC83" si="73">SUM(R67,R69,R71,R73,R75,R77,R79,R81)</f>
        <v>0</v>
      </c>
      <c r="S83" s="125">
        <f t="shared" si="73"/>
        <v>0</v>
      </c>
      <c r="T83" s="125">
        <f t="shared" si="73"/>
        <v>50</v>
      </c>
      <c r="U83" s="125">
        <f t="shared" si="73"/>
        <v>0</v>
      </c>
      <c r="V83" s="125">
        <f t="shared" si="73"/>
        <v>50</v>
      </c>
      <c r="W83" s="125">
        <f t="shared" si="73"/>
        <v>0</v>
      </c>
      <c r="X83" s="125">
        <f t="shared" si="73"/>
        <v>50</v>
      </c>
      <c r="Y83" s="125">
        <f t="shared" si="73"/>
        <v>0</v>
      </c>
      <c r="Z83" s="125">
        <f t="shared" si="73"/>
        <v>50</v>
      </c>
      <c r="AA83" s="125">
        <f t="shared" si="73"/>
        <v>0</v>
      </c>
      <c r="AB83" s="125">
        <f t="shared" si="73"/>
        <v>50</v>
      </c>
      <c r="AC83" s="125">
        <f t="shared" si="73"/>
        <v>0</v>
      </c>
      <c r="AD83" s="126">
        <f t="shared" si="68"/>
        <v>250</v>
      </c>
      <c r="AE83" s="124">
        <f t="shared" ref="AE83:AP83" si="74">SUM(AE67,AE69,AE71,AE73,AE75,AE77,AE79,AE81)</f>
        <v>0</v>
      </c>
      <c r="AF83" s="125">
        <f t="shared" si="74"/>
        <v>0</v>
      </c>
      <c r="AG83" s="125">
        <f t="shared" si="74"/>
        <v>50</v>
      </c>
      <c r="AH83" s="125">
        <f t="shared" si="74"/>
        <v>0</v>
      </c>
      <c r="AI83" s="125">
        <f t="shared" si="74"/>
        <v>50</v>
      </c>
      <c r="AJ83" s="125">
        <f t="shared" si="74"/>
        <v>0</v>
      </c>
      <c r="AK83" s="125">
        <f t="shared" si="74"/>
        <v>50</v>
      </c>
      <c r="AL83" s="125">
        <f t="shared" si="74"/>
        <v>0</v>
      </c>
      <c r="AM83" s="125">
        <f t="shared" si="74"/>
        <v>50</v>
      </c>
      <c r="AN83" s="125">
        <f t="shared" si="74"/>
        <v>0</v>
      </c>
      <c r="AO83" s="125">
        <f t="shared" si="74"/>
        <v>50</v>
      </c>
      <c r="AP83" s="125">
        <f t="shared" si="74"/>
        <v>0</v>
      </c>
      <c r="AQ83" s="126">
        <f t="shared" si="69"/>
        <v>250</v>
      </c>
      <c r="AR83" s="124">
        <f t="shared" ref="AR83:BC83" si="75">SUM(AR67,AR69,AR71,AR73,AR75,AR77,AR79,AR81)</f>
        <v>0</v>
      </c>
      <c r="AS83" s="125">
        <f t="shared" si="75"/>
        <v>0</v>
      </c>
      <c r="AT83" s="125">
        <f t="shared" si="75"/>
        <v>50</v>
      </c>
      <c r="AU83" s="125">
        <f t="shared" si="75"/>
        <v>0</v>
      </c>
      <c r="AV83" s="125">
        <f t="shared" si="75"/>
        <v>50</v>
      </c>
      <c r="AW83" s="125">
        <f t="shared" si="75"/>
        <v>0</v>
      </c>
      <c r="AX83" s="125">
        <f t="shared" si="75"/>
        <v>50</v>
      </c>
      <c r="AY83" s="125">
        <f t="shared" si="75"/>
        <v>0</v>
      </c>
      <c r="AZ83" s="125">
        <f t="shared" si="75"/>
        <v>50</v>
      </c>
      <c r="BA83" s="125">
        <f t="shared" si="75"/>
        <v>0</v>
      </c>
      <c r="BB83" s="125">
        <f t="shared" si="75"/>
        <v>50</v>
      </c>
      <c r="BC83" s="125">
        <f t="shared" si="75"/>
        <v>0</v>
      </c>
      <c r="BD83" s="126">
        <f t="shared" si="70"/>
        <v>250</v>
      </c>
      <c r="BE83" s="127">
        <f t="shared" si="71"/>
        <v>1000</v>
      </c>
    </row>
    <row r="84" spans="1:61" outlineLevel="1" x14ac:dyDescent="0.2">
      <c r="A84" s="370"/>
      <c r="B84" s="363"/>
      <c r="C84" s="51" t="s">
        <v>164</v>
      </c>
      <c r="D84" s="100">
        <f t="shared" ref="D84:P84" si="76">SUM(D68,D70,D72,D74,D76,D78,D80,D82)</f>
        <v>0</v>
      </c>
      <c r="E84" s="80">
        <f t="shared" si="76"/>
        <v>0</v>
      </c>
      <c r="F84" s="81">
        <f t="shared" si="76"/>
        <v>0</v>
      </c>
      <c r="G84" s="81">
        <f t="shared" si="76"/>
        <v>0</v>
      </c>
      <c r="H84" s="81">
        <f t="shared" si="76"/>
        <v>15</v>
      </c>
      <c r="I84" s="81">
        <f t="shared" si="76"/>
        <v>0</v>
      </c>
      <c r="J84" s="81">
        <f t="shared" si="76"/>
        <v>0</v>
      </c>
      <c r="K84" s="81">
        <f t="shared" si="76"/>
        <v>15</v>
      </c>
      <c r="L84" s="81">
        <f t="shared" si="76"/>
        <v>0</v>
      </c>
      <c r="M84" s="81">
        <f t="shared" si="76"/>
        <v>15</v>
      </c>
      <c r="N84" s="81">
        <f t="shared" si="76"/>
        <v>0</v>
      </c>
      <c r="O84" s="81">
        <f t="shared" si="76"/>
        <v>0</v>
      </c>
      <c r="P84" s="81">
        <f t="shared" si="76"/>
        <v>0</v>
      </c>
      <c r="Q84" s="99">
        <f>SUM(E84:P84)</f>
        <v>45</v>
      </c>
      <c r="R84" s="80">
        <f t="shared" ref="R84:AC84" si="77">SUM(R68,R70,R72,R74,R76,R78,R80,R82)</f>
        <v>0</v>
      </c>
      <c r="S84" s="81">
        <f t="shared" si="77"/>
        <v>0</v>
      </c>
      <c r="T84" s="81">
        <f t="shared" si="77"/>
        <v>0</v>
      </c>
      <c r="U84" s="81">
        <f t="shared" si="77"/>
        <v>0</v>
      </c>
      <c r="V84" s="81">
        <f t="shared" si="77"/>
        <v>0</v>
      </c>
      <c r="W84" s="81">
        <f t="shared" si="77"/>
        <v>0</v>
      </c>
      <c r="X84" s="81">
        <f t="shared" si="77"/>
        <v>0</v>
      </c>
      <c r="Y84" s="81">
        <f t="shared" si="77"/>
        <v>0</v>
      </c>
      <c r="Z84" s="81">
        <f t="shared" si="77"/>
        <v>0</v>
      </c>
      <c r="AA84" s="81">
        <f t="shared" si="77"/>
        <v>0</v>
      </c>
      <c r="AB84" s="81">
        <f t="shared" si="77"/>
        <v>0</v>
      </c>
      <c r="AC84" s="81">
        <f t="shared" si="77"/>
        <v>0</v>
      </c>
      <c r="AD84" s="99">
        <f t="shared" si="68"/>
        <v>0</v>
      </c>
      <c r="AE84" s="80">
        <f t="shared" ref="AE84:AP84" si="78">SUM(AE68,AE70,AE72,AE74,AE76,AE78,AE80,AE82)</f>
        <v>0</v>
      </c>
      <c r="AF84" s="81">
        <f t="shared" si="78"/>
        <v>0</v>
      </c>
      <c r="AG84" s="81">
        <f t="shared" si="78"/>
        <v>0</v>
      </c>
      <c r="AH84" s="81">
        <f t="shared" si="78"/>
        <v>0</v>
      </c>
      <c r="AI84" s="81">
        <f t="shared" si="78"/>
        <v>0</v>
      </c>
      <c r="AJ84" s="81">
        <f t="shared" si="78"/>
        <v>0</v>
      </c>
      <c r="AK84" s="81">
        <f t="shared" si="78"/>
        <v>0</v>
      </c>
      <c r="AL84" s="81">
        <f t="shared" si="78"/>
        <v>0</v>
      </c>
      <c r="AM84" s="81">
        <f t="shared" si="78"/>
        <v>0</v>
      </c>
      <c r="AN84" s="81">
        <f t="shared" si="78"/>
        <v>0</v>
      </c>
      <c r="AO84" s="81">
        <f t="shared" si="78"/>
        <v>0</v>
      </c>
      <c r="AP84" s="81">
        <f t="shared" si="78"/>
        <v>0</v>
      </c>
      <c r="AQ84" s="99">
        <f t="shared" si="69"/>
        <v>0</v>
      </c>
      <c r="AR84" s="80">
        <f t="shared" ref="AR84:BC84" si="79">SUM(AR68,AR70,AR72,AR74,AR76,AR78,AR80,AR82)</f>
        <v>0</v>
      </c>
      <c r="AS84" s="81">
        <f t="shared" si="79"/>
        <v>0</v>
      </c>
      <c r="AT84" s="81">
        <f t="shared" si="79"/>
        <v>0</v>
      </c>
      <c r="AU84" s="81">
        <f t="shared" si="79"/>
        <v>0</v>
      </c>
      <c r="AV84" s="81">
        <f t="shared" si="79"/>
        <v>0</v>
      </c>
      <c r="AW84" s="81">
        <f t="shared" si="79"/>
        <v>0</v>
      </c>
      <c r="AX84" s="81">
        <f t="shared" si="79"/>
        <v>0</v>
      </c>
      <c r="AY84" s="81">
        <f t="shared" si="79"/>
        <v>0</v>
      </c>
      <c r="AZ84" s="81">
        <f t="shared" si="79"/>
        <v>0</v>
      </c>
      <c r="BA84" s="81">
        <f t="shared" si="79"/>
        <v>0</v>
      </c>
      <c r="BB84" s="81">
        <f t="shared" si="79"/>
        <v>0</v>
      </c>
      <c r="BC84" s="81">
        <f t="shared" si="79"/>
        <v>0</v>
      </c>
      <c r="BD84" s="99">
        <f t="shared" si="70"/>
        <v>0</v>
      </c>
      <c r="BE84" s="100">
        <f t="shared" si="71"/>
        <v>45</v>
      </c>
    </row>
    <row r="85" spans="1:61" hidden="1" outlineLevel="2" x14ac:dyDescent="0.2">
      <c r="A85" s="120"/>
      <c r="B85" s="111" t="s">
        <v>203</v>
      </c>
      <c r="C85" s="112"/>
      <c r="D85" s="114"/>
      <c r="E85" s="113"/>
      <c r="F85" s="113"/>
      <c r="G85" s="113"/>
      <c r="H85" s="113"/>
      <c r="I85" s="113"/>
      <c r="J85" s="113"/>
      <c r="K85" s="113"/>
      <c r="L85" s="113"/>
      <c r="M85" s="113"/>
      <c r="N85" s="113"/>
      <c r="O85" s="113"/>
      <c r="P85" s="113"/>
      <c r="Q85" s="114"/>
      <c r="R85" s="113"/>
      <c r="S85" s="113"/>
      <c r="T85" s="113"/>
      <c r="U85" s="113"/>
      <c r="V85" s="113"/>
      <c r="W85" s="113"/>
      <c r="X85" s="113"/>
      <c r="Y85" s="113"/>
      <c r="Z85" s="113"/>
      <c r="AA85" s="113"/>
      <c r="AB85" s="113"/>
      <c r="AC85" s="113"/>
      <c r="AD85" s="114"/>
      <c r="AE85" s="113"/>
      <c r="AF85" s="113"/>
      <c r="AG85" s="113"/>
      <c r="AH85" s="113"/>
      <c r="AI85" s="113"/>
      <c r="AJ85" s="113"/>
      <c r="AK85" s="113"/>
      <c r="AL85" s="113"/>
      <c r="AM85" s="113"/>
      <c r="AN85" s="113"/>
      <c r="AO85" s="113"/>
      <c r="AP85" s="113"/>
      <c r="AQ85" s="114"/>
      <c r="AR85" s="113"/>
      <c r="AS85" s="113"/>
      <c r="AT85" s="113"/>
      <c r="AU85" s="113"/>
      <c r="AV85" s="113"/>
      <c r="AW85" s="113"/>
      <c r="AX85" s="113"/>
      <c r="AY85" s="113"/>
      <c r="AZ85" s="113"/>
      <c r="BA85" s="113"/>
      <c r="BB85" s="113"/>
      <c r="BC85" s="113"/>
      <c r="BD85" s="114"/>
      <c r="BE85" s="198">
        <f t="shared" si="71"/>
        <v>0</v>
      </c>
      <c r="BG85" s="42"/>
    </row>
    <row r="86" spans="1:61" hidden="1" outlineLevel="2" x14ac:dyDescent="0.2">
      <c r="A86" s="375">
        <v>1</v>
      </c>
      <c r="B86" s="376" t="s">
        <v>208</v>
      </c>
      <c r="C86" s="47" t="s">
        <v>159</v>
      </c>
      <c r="D86" s="91">
        <f>D83-D88</f>
        <v>0</v>
      </c>
      <c r="E86" s="52">
        <f>E83-E88</f>
        <v>0</v>
      </c>
      <c r="F86" s="53">
        <f t="shared" ref="F86:P86" si="80">F83-F88</f>
        <v>0</v>
      </c>
      <c r="G86" s="53">
        <f t="shared" si="80"/>
        <v>0</v>
      </c>
      <c r="H86" s="53">
        <f t="shared" si="80"/>
        <v>0</v>
      </c>
      <c r="I86" s="53">
        <f t="shared" si="80"/>
        <v>0</v>
      </c>
      <c r="J86" s="53">
        <f t="shared" si="80"/>
        <v>0</v>
      </c>
      <c r="K86" s="53">
        <f t="shared" si="80"/>
        <v>0</v>
      </c>
      <c r="L86" s="53">
        <f t="shared" si="80"/>
        <v>0</v>
      </c>
      <c r="M86" s="53">
        <f t="shared" si="80"/>
        <v>0</v>
      </c>
      <c r="N86" s="53">
        <f t="shared" si="80"/>
        <v>0</v>
      </c>
      <c r="O86" s="53">
        <f t="shared" si="80"/>
        <v>0</v>
      </c>
      <c r="P86" s="53">
        <f t="shared" si="80"/>
        <v>250</v>
      </c>
      <c r="Q86" s="91">
        <f t="shared" ref="Q86:Q91" si="81">SUM(E86:P86)</f>
        <v>250</v>
      </c>
      <c r="R86" s="52">
        <f>R83-R88</f>
        <v>0</v>
      </c>
      <c r="S86" s="53">
        <f t="shared" ref="S86:AC86" si="82">S83-S88</f>
        <v>0</v>
      </c>
      <c r="T86" s="53">
        <f t="shared" si="82"/>
        <v>50</v>
      </c>
      <c r="U86" s="53">
        <f t="shared" si="82"/>
        <v>0</v>
      </c>
      <c r="V86" s="53">
        <f t="shared" si="82"/>
        <v>50</v>
      </c>
      <c r="W86" s="53">
        <f t="shared" si="82"/>
        <v>0</v>
      </c>
      <c r="X86" s="53">
        <f t="shared" si="82"/>
        <v>50</v>
      </c>
      <c r="Y86" s="53">
        <f t="shared" si="82"/>
        <v>0</v>
      </c>
      <c r="Z86" s="53">
        <f t="shared" si="82"/>
        <v>50</v>
      </c>
      <c r="AA86" s="53">
        <f t="shared" si="82"/>
        <v>0</v>
      </c>
      <c r="AB86" s="53">
        <f t="shared" si="82"/>
        <v>50</v>
      </c>
      <c r="AC86" s="53">
        <f t="shared" si="82"/>
        <v>0</v>
      </c>
      <c r="AD86" s="91">
        <f t="shared" ref="AD86:AD91" si="83">SUM(R86:AC86)</f>
        <v>250</v>
      </c>
      <c r="AE86" s="52">
        <f>AE83-AE88</f>
        <v>0</v>
      </c>
      <c r="AF86" s="53">
        <f t="shared" ref="AF86:AP86" si="84">AF83-AF88</f>
        <v>0</v>
      </c>
      <c r="AG86" s="53">
        <f t="shared" si="84"/>
        <v>50</v>
      </c>
      <c r="AH86" s="53">
        <f t="shared" si="84"/>
        <v>0</v>
      </c>
      <c r="AI86" s="53">
        <f t="shared" si="84"/>
        <v>50</v>
      </c>
      <c r="AJ86" s="53">
        <f t="shared" si="84"/>
        <v>0</v>
      </c>
      <c r="AK86" s="53">
        <f t="shared" si="84"/>
        <v>50</v>
      </c>
      <c r="AL86" s="53">
        <f t="shared" si="84"/>
        <v>0</v>
      </c>
      <c r="AM86" s="53">
        <f t="shared" si="84"/>
        <v>50</v>
      </c>
      <c r="AN86" s="53">
        <f t="shared" si="84"/>
        <v>0</v>
      </c>
      <c r="AO86" s="53">
        <f t="shared" si="84"/>
        <v>50</v>
      </c>
      <c r="AP86" s="53">
        <f t="shared" si="84"/>
        <v>0</v>
      </c>
      <c r="AQ86" s="91">
        <f t="shared" ref="AQ86:AQ91" si="85">SUM(AE86:AP86)</f>
        <v>250</v>
      </c>
      <c r="AR86" s="52">
        <f>AR83-AR88</f>
        <v>0</v>
      </c>
      <c r="AS86" s="53">
        <f t="shared" ref="AS86:BC86" si="86">AS83-AS88</f>
        <v>0</v>
      </c>
      <c r="AT86" s="53">
        <f t="shared" si="86"/>
        <v>50</v>
      </c>
      <c r="AU86" s="53">
        <f t="shared" si="86"/>
        <v>0</v>
      </c>
      <c r="AV86" s="53">
        <f t="shared" si="86"/>
        <v>50</v>
      </c>
      <c r="AW86" s="53">
        <f t="shared" si="86"/>
        <v>0</v>
      </c>
      <c r="AX86" s="53">
        <f t="shared" si="86"/>
        <v>50</v>
      </c>
      <c r="AY86" s="53">
        <f t="shared" si="86"/>
        <v>0</v>
      </c>
      <c r="AZ86" s="53">
        <f t="shared" si="86"/>
        <v>50</v>
      </c>
      <c r="BA86" s="53">
        <f t="shared" si="86"/>
        <v>0</v>
      </c>
      <c r="BB86" s="53">
        <f t="shared" si="86"/>
        <v>50</v>
      </c>
      <c r="BC86" s="53">
        <f t="shared" si="86"/>
        <v>0</v>
      </c>
      <c r="BD86" s="91">
        <f t="shared" ref="BD86:BD91" si="87">SUM(AR86:BC86)</f>
        <v>250</v>
      </c>
      <c r="BE86" s="91">
        <f t="shared" si="71"/>
        <v>1000</v>
      </c>
      <c r="BG86" s="42"/>
    </row>
    <row r="87" spans="1:61" hidden="1" outlineLevel="2" x14ac:dyDescent="0.2">
      <c r="A87" s="374"/>
      <c r="B87" s="372"/>
      <c r="C87" s="46" t="s">
        <v>164</v>
      </c>
      <c r="D87" s="92">
        <f t="shared" ref="D87:P87" si="88">D84-D89</f>
        <v>0</v>
      </c>
      <c r="E87" s="56">
        <f t="shared" si="88"/>
        <v>0</v>
      </c>
      <c r="F87" s="57">
        <f t="shared" si="88"/>
        <v>0</v>
      </c>
      <c r="G87" s="57">
        <f t="shared" si="88"/>
        <v>0</v>
      </c>
      <c r="H87" s="57">
        <f t="shared" si="88"/>
        <v>15</v>
      </c>
      <c r="I87" s="57">
        <f t="shared" si="88"/>
        <v>0</v>
      </c>
      <c r="J87" s="57">
        <f t="shared" si="88"/>
        <v>0</v>
      </c>
      <c r="K87" s="57">
        <f t="shared" si="88"/>
        <v>15</v>
      </c>
      <c r="L87" s="57">
        <f t="shared" si="88"/>
        <v>0</v>
      </c>
      <c r="M87" s="57">
        <f t="shared" si="88"/>
        <v>15</v>
      </c>
      <c r="N87" s="57">
        <f t="shared" si="88"/>
        <v>0</v>
      </c>
      <c r="O87" s="57">
        <f t="shared" si="88"/>
        <v>0</v>
      </c>
      <c r="P87" s="57">
        <f t="shared" si="88"/>
        <v>0</v>
      </c>
      <c r="Q87" s="92">
        <f t="shared" si="81"/>
        <v>45</v>
      </c>
      <c r="R87" s="56">
        <f t="shared" ref="R87:AC87" si="89">R84-R89</f>
        <v>0</v>
      </c>
      <c r="S87" s="57">
        <f t="shared" si="89"/>
        <v>0</v>
      </c>
      <c r="T87" s="57">
        <f t="shared" si="89"/>
        <v>0</v>
      </c>
      <c r="U87" s="57">
        <f t="shared" si="89"/>
        <v>0</v>
      </c>
      <c r="V87" s="57">
        <f t="shared" si="89"/>
        <v>0</v>
      </c>
      <c r="W87" s="57">
        <f t="shared" si="89"/>
        <v>0</v>
      </c>
      <c r="X87" s="57">
        <f t="shared" si="89"/>
        <v>0</v>
      </c>
      <c r="Y87" s="57">
        <f t="shared" si="89"/>
        <v>0</v>
      </c>
      <c r="Z87" s="57">
        <f t="shared" si="89"/>
        <v>0</v>
      </c>
      <c r="AA87" s="57">
        <f t="shared" si="89"/>
        <v>0</v>
      </c>
      <c r="AB87" s="57">
        <f t="shared" si="89"/>
        <v>0</v>
      </c>
      <c r="AC87" s="57">
        <f t="shared" si="89"/>
        <v>0</v>
      </c>
      <c r="AD87" s="92">
        <f t="shared" si="83"/>
        <v>0</v>
      </c>
      <c r="AE87" s="56">
        <f t="shared" ref="AE87:AP87" si="90">AE84-AE89</f>
        <v>0</v>
      </c>
      <c r="AF87" s="57">
        <f t="shared" si="90"/>
        <v>0</v>
      </c>
      <c r="AG87" s="57">
        <f t="shared" si="90"/>
        <v>0</v>
      </c>
      <c r="AH87" s="57">
        <f t="shared" si="90"/>
        <v>0</v>
      </c>
      <c r="AI87" s="57">
        <f t="shared" si="90"/>
        <v>0</v>
      </c>
      <c r="AJ87" s="57">
        <f t="shared" si="90"/>
        <v>0</v>
      </c>
      <c r="AK87" s="57">
        <f t="shared" si="90"/>
        <v>0</v>
      </c>
      <c r="AL87" s="57">
        <f t="shared" si="90"/>
        <v>0</v>
      </c>
      <c r="AM87" s="57">
        <f t="shared" si="90"/>
        <v>0</v>
      </c>
      <c r="AN87" s="57">
        <f t="shared" si="90"/>
        <v>0</v>
      </c>
      <c r="AO87" s="57">
        <f t="shared" si="90"/>
        <v>0</v>
      </c>
      <c r="AP87" s="57">
        <f t="shared" si="90"/>
        <v>0</v>
      </c>
      <c r="AQ87" s="92">
        <f t="shared" si="85"/>
        <v>0</v>
      </c>
      <c r="AR87" s="56">
        <f t="shared" ref="AR87:BC87" si="91">AR84-AR89</f>
        <v>0</v>
      </c>
      <c r="AS87" s="57">
        <f t="shared" si="91"/>
        <v>0</v>
      </c>
      <c r="AT87" s="57">
        <f t="shared" si="91"/>
        <v>0</v>
      </c>
      <c r="AU87" s="57">
        <f t="shared" si="91"/>
        <v>0</v>
      </c>
      <c r="AV87" s="57">
        <f t="shared" si="91"/>
        <v>0</v>
      </c>
      <c r="AW87" s="57">
        <f t="shared" si="91"/>
        <v>0</v>
      </c>
      <c r="AX87" s="57">
        <f t="shared" si="91"/>
        <v>0</v>
      </c>
      <c r="AY87" s="57">
        <f t="shared" si="91"/>
        <v>0</v>
      </c>
      <c r="AZ87" s="57">
        <f t="shared" si="91"/>
        <v>0</v>
      </c>
      <c r="BA87" s="57">
        <f t="shared" si="91"/>
        <v>0</v>
      </c>
      <c r="BB87" s="57">
        <f t="shared" si="91"/>
        <v>0</v>
      </c>
      <c r="BC87" s="57">
        <f t="shared" si="91"/>
        <v>0</v>
      </c>
      <c r="BD87" s="92">
        <f t="shared" si="87"/>
        <v>0</v>
      </c>
      <c r="BE87" s="92">
        <f t="shared" si="71"/>
        <v>45</v>
      </c>
      <c r="BF87" s="122"/>
      <c r="BG87" s="42"/>
    </row>
    <row r="88" spans="1:61" hidden="1" outlineLevel="2" x14ac:dyDescent="0.2">
      <c r="A88" s="373">
        <v>2</v>
      </c>
      <c r="B88" s="371" t="s">
        <v>307</v>
      </c>
      <c r="C88" s="44" t="s">
        <v>159</v>
      </c>
      <c r="D88" s="101"/>
      <c r="E88" s="82"/>
      <c r="F88" s="83"/>
      <c r="G88" s="83"/>
      <c r="H88" s="83"/>
      <c r="I88" s="83"/>
      <c r="J88" s="83"/>
      <c r="K88" s="83"/>
      <c r="L88" s="83"/>
      <c r="M88" s="83"/>
      <c r="N88" s="83"/>
      <c r="O88" s="83"/>
      <c r="P88" s="84"/>
      <c r="Q88" s="101">
        <f t="shared" si="81"/>
        <v>0</v>
      </c>
      <c r="R88" s="82"/>
      <c r="S88" s="83"/>
      <c r="T88" s="83"/>
      <c r="U88" s="83"/>
      <c r="V88" s="83"/>
      <c r="W88" s="83"/>
      <c r="X88" s="83"/>
      <c r="Y88" s="83"/>
      <c r="Z88" s="83"/>
      <c r="AA88" s="83"/>
      <c r="AB88" s="83"/>
      <c r="AC88" s="84"/>
      <c r="AD88" s="101">
        <f t="shared" si="83"/>
        <v>0</v>
      </c>
      <c r="AE88" s="82"/>
      <c r="AF88" s="83"/>
      <c r="AG88" s="83"/>
      <c r="AH88" s="83"/>
      <c r="AI88" s="83"/>
      <c r="AJ88" s="83"/>
      <c r="AK88" s="83"/>
      <c r="AL88" s="83"/>
      <c r="AM88" s="83"/>
      <c r="AN88" s="83"/>
      <c r="AO88" s="83"/>
      <c r="AP88" s="84"/>
      <c r="AQ88" s="101">
        <f t="shared" si="85"/>
        <v>0</v>
      </c>
      <c r="AR88" s="82"/>
      <c r="AS88" s="83"/>
      <c r="AT88" s="83"/>
      <c r="AU88" s="83"/>
      <c r="AV88" s="83"/>
      <c r="AW88" s="83"/>
      <c r="AX88" s="83"/>
      <c r="AY88" s="83"/>
      <c r="AZ88" s="83"/>
      <c r="BA88" s="83"/>
      <c r="BB88" s="83"/>
      <c r="BC88" s="84"/>
      <c r="BD88" s="101">
        <f t="shared" si="87"/>
        <v>0</v>
      </c>
      <c r="BE88" s="101">
        <f t="shared" si="71"/>
        <v>0</v>
      </c>
      <c r="BG88" s="42"/>
    </row>
    <row r="89" spans="1:61" ht="13.5" hidden="1" outlineLevel="2" thickBot="1" x14ac:dyDescent="0.25">
      <c r="A89" s="377"/>
      <c r="B89" s="378"/>
      <c r="C89" s="128" t="s">
        <v>164</v>
      </c>
      <c r="D89" s="131"/>
      <c r="E89" s="129"/>
      <c r="F89" s="130"/>
      <c r="G89" s="130"/>
      <c r="H89" s="130"/>
      <c r="I89" s="130"/>
      <c r="J89" s="130"/>
      <c r="K89" s="130"/>
      <c r="L89" s="130"/>
      <c r="M89" s="130"/>
      <c r="N89" s="130"/>
      <c r="O89" s="130"/>
      <c r="P89" s="130"/>
      <c r="Q89" s="131">
        <f t="shared" si="81"/>
        <v>0</v>
      </c>
      <c r="R89" s="129"/>
      <c r="S89" s="130"/>
      <c r="T89" s="130"/>
      <c r="U89" s="130"/>
      <c r="V89" s="130"/>
      <c r="W89" s="130"/>
      <c r="X89" s="130"/>
      <c r="Y89" s="130"/>
      <c r="Z89" s="130"/>
      <c r="AA89" s="130"/>
      <c r="AB89" s="130"/>
      <c r="AC89" s="130"/>
      <c r="AD89" s="131">
        <f t="shared" si="83"/>
        <v>0</v>
      </c>
      <c r="AE89" s="129"/>
      <c r="AF89" s="130"/>
      <c r="AG89" s="130"/>
      <c r="AH89" s="130"/>
      <c r="AI89" s="130"/>
      <c r="AJ89" s="130"/>
      <c r="AK89" s="130"/>
      <c r="AL89" s="130"/>
      <c r="AM89" s="130"/>
      <c r="AN89" s="130"/>
      <c r="AO89" s="130"/>
      <c r="AP89" s="130"/>
      <c r="AQ89" s="131">
        <f t="shared" si="85"/>
        <v>0</v>
      </c>
      <c r="AR89" s="129"/>
      <c r="AS89" s="130"/>
      <c r="AT89" s="130"/>
      <c r="AU89" s="130"/>
      <c r="AV89" s="130"/>
      <c r="AW89" s="130"/>
      <c r="AX89" s="130"/>
      <c r="AY89" s="130"/>
      <c r="AZ89" s="130"/>
      <c r="BA89" s="130"/>
      <c r="BB89" s="130"/>
      <c r="BC89" s="130"/>
      <c r="BD89" s="131">
        <f t="shared" si="87"/>
        <v>0</v>
      </c>
      <c r="BE89" s="131">
        <f t="shared" si="71"/>
        <v>0</v>
      </c>
      <c r="BG89" s="42"/>
    </row>
    <row r="90" spans="1:61" hidden="1" outlineLevel="2" x14ac:dyDescent="0.2">
      <c r="A90" s="369"/>
      <c r="B90" s="362" t="s">
        <v>198</v>
      </c>
      <c r="C90" s="50" t="s">
        <v>159</v>
      </c>
      <c r="D90" s="127">
        <f>SUM(D86,D88)</f>
        <v>0</v>
      </c>
      <c r="E90" s="124">
        <f>SUM(E86,E88)</f>
        <v>0</v>
      </c>
      <c r="F90" s="125">
        <f t="shared" ref="F90:P90" si="92">SUM(F86,F88)</f>
        <v>0</v>
      </c>
      <c r="G90" s="125">
        <f t="shared" si="92"/>
        <v>0</v>
      </c>
      <c r="H90" s="125">
        <f t="shared" si="92"/>
        <v>0</v>
      </c>
      <c r="I90" s="125">
        <f t="shared" si="92"/>
        <v>0</v>
      </c>
      <c r="J90" s="125">
        <f t="shared" si="92"/>
        <v>0</v>
      </c>
      <c r="K90" s="125">
        <f t="shared" si="92"/>
        <v>0</v>
      </c>
      <c r="L90" s="125">
        <f t="shared" si="92"/>
        <v>0</v>
      </c>
      <c r="M90" s="125">
        <f t="shared" si="92"/>
        <v>0</v>
      </c>
      <c r="N90" s="125">
        <f t="shared" si="92"/>
        <v>0</v>
      </c>
      <c r="O90" s="125">
        <f t="shared" si="92"/>
        <v>0</v>
      </c>
      <c r="P90" s="125">
        <f t="shared" si="92"/>
        <v>250</v>
      </c>
      <c r="Q90" s="126">
        <f t="shared" si="81"/>
        <v>250</v>
      </c>
      <c r="R90" s="124">
        <f>SUM(R86,R88)</f>
        <v>0</v>
      </c>
      <c r="S90" s="125">
        <f t="shared" ref="S90:AC90" si="93">SUM(S86,S88)</f>
        <v>0</v>
      </c>
      <c r="T90" s="125">
        <f t="shared" si="93"/>
        <v>50</v>
      </c>
      <c r="U90" s="125">
        <f t="shared" si="93"/>
        <v>0</v>
      </c>
      <c r="V90" s="125">
        <f t="shared" si="93"/>
        <v>50</v>
      </c>
      <c r="W90" s="125">
        <f t="shared" si="93"/>
        <v>0</v>
      </c>
      <c r="X90" s="125">
        <f t="shared" si="93"/>
        <v>50</v>
      </c>
      <c r="Y90" s="125">
        <f t="shared" si="93"/>
        <v>0</v>
      </c>
      <c r="Z90" s="125">
        <f t="shared" si="93"/>
        <v>50</v>
      </c>
      <c r="AA90" s="125">
        <f t="shared" si="93"/>
        <v>0</v>
      </c>
      <c r="AB90" s="125">
        <f t="shared" si="93"/>
        <v>50</v>
      </c>
      <c r="AC90" s="125">
        <f t="shared" si="93"/>
        <v>0</v>
      </c>
      <c r="AD90" s="126">
        <f t="shared" si="83"/>
        <v>250</v>
      </c>
      <c r="AE90" s="124">
        <f>SUM(AE86,AE88)</f>
        <v>0</v>
      </c>
      <c r="AF90" s="125">
        <f t="shared" ref="AF90:AP90" si="94">SUM(AF86,AF88)</f>
        <v>0</v>
      </c>
      <c r="AG90" s="125">
        <f t="shared" si="94"/>
        <v>50</v>
      </c>
      <c r="AH90" s="125">
        <f t="shared" si="94"/>
        <v>0</v>
      </c>
      <c r="AI90" s="125">
        <f t="shared" si="94"/>
        <v>50</v>
      </c>
      <c r="AJ90" s="125">
        <f t="shared" si="94"/>
        <v>0</v>
      </c>
      <c r="AK90" s="125">
        <f t="shared" si="94"/>
        <v>50</v>
      </c>
      <c r="AL90" s="125">
        <f t="shared" si="94"/>
        <v>0</v>
      </c>
      <c r="AM90" s="125">
        <f t="shared" si="94"/>
        <v>50</v>
      </c>
      <c r="AN90" s="125">
        <f t="shared" si="94"/>
        <v>0</v>
      </c>
      <c r="AO90" s="125">
        <f t="shared" si="94"/>
        <v>50</v>
      </c>
      <c r="AP90" s="125">
        <f t="shared" si="94"/>
        <v>0</v>
      </c>
      <c r="AQ90" s="126">
        <f t="shared" si="85"/>
        <v>250</v>
      </c>
      <c r="AR90" s="124">
        <f>SUM(AR86,AR88)</f>
        <v>0</v>
      </c>
      <c r="AS90" s="125">
        <f t="shared" ref="AS90:BC90" si="95">SUM(AS86,AS88)</f>
        <v>0</v>
      </c>
      <c r="AT90" s="125">
        <f t="shared" si="95"/>
        <v>50</v>
      </c>
      <c r="AU90" s="125">
        <f t="shared" si="95"/>
        <v>0</v>
      </c>
      <c r="AV90" s="125">
        <f t="shared" si="95"/>
        <v>50</v>
      </c>
      <c r="AW90" s="125">
        <f t="shared" si="95"/>
        <v>0</v>
      </c>
      <c r="AX90" s="125">
        <f t="shared" si="95"/>
        <v>50</v>
      </c>
      <c r="AY90" s="125">
        <f t="shared" si="95"/>
        <v>0</v>
      </c>
      <c r="AZ90" s="125">
        <f t="shared" si="95"/>
        <v>50</v>
      </c>
      <c r="BA90" s="125">
        <f t="shared" si="95"/>
        <v>0</v>
      </c>
      <c r="BB90" s="125">
        <f t="shared" si="95"/>
        <v>50</v>
      </c>
      <c r="BC90" s="125">
        <f t="shared" si="95"/>
        <v>0</v>
      </c>
      <c r="BD90" s="126">
        <f t="shared" si="87"/>
        <v>250</v>
      </c>
      <c r="BE90" s="127">
        <f t="shared" si="71"/>
        <v>1000</v>
      </c>
      <c r="BG90" s="42"/>
    </row>
    <row r="91" spans="1:61" hidden="1" outlineLevel="2" x14ac:dyDescent="0.2">
      <c r="A91" s="370"/>
      <c r="B91" s="363"/>
      <c r="C91" s="51" t="s">
        <v>164</v>
      </c>
      <c r="D91" s="100">
        <f t="shared" ref="D91:P91" si="96">SUM(D87,D89)</f>
        <v>0</v>
      </c>
      <c r="E91" s="80">
        <f t="shared" si="96"/>
        <v>0</v>
      </c>
      <c r="F91" s="81">
        <f t="shared" si="96"/>
        <v>0</v>
      </c>
      <c r="G91" s="81">
        <f t="shared" si="96"/>
        <v>0</v>
      </c>
      <c r="H91" s="81">
        <f t="shared" si="96"/>
        <v>15</v>
      </c>
      <c r="I91" s="81">
        <f t="shared" si="96"/>
        <v>0</v>
      </c>
      <c r="J91" s="81">
        <f t="shared" si="96"/>
        <v>0</v>
      </c>
      <c r="K91" s="81">
        <f t="shared" si="96"/>
        <v>15</v>
      </c>
      <c r="L91" s="81">
        <f t="shared" si="96"/>
        <v>0</v>
      </c>
      <c r="M91" s="81">
        <f t="shared" si="96"/>
        <v>15</v>
      </c>
      <c r="N91" s="81">
        <f t="shared" si="96"/>
        <v>0</v>
      </c>
      <c r="O91" s="81">
        <f t="shared" si="96"/>
        <v>0</v>
      </c>
      <c r="P91" s="81">
        <f t="shared" si="96"/>
        <v>0</v>
      </c>
      <c r="Q91" s="99">
        <f t="shared" si="81"/>
        <v>45</v>
      </c>
      <c r="R91" s="80">
        <f t="shared" ref="R91:AC91" si="97">SUM(R87,R89)</f>
        <v>0</v>
      </c>
      <c r="S91" s="81">
        <f t="shared" si="97"/>
        <v>0</v>
      </c>
      <c r="T91" s="81">
        <f t="shared" si="97"/>
        <v>0</v>
      </c>
      <c r="U91" s="81">
        <f t="shared" si="97"/>
        <v>0</v>
      </c>
      <c r="V91" s="81">
        <f t="shared" si="97"/>
        <v>0</v>
      </c>
      <c r="W91" s="81">
        <f t="shared" si="97"/>
        <v>0</v>
      </c>
      <c r="X91" s="81">
        <f t="shared" si="97"/>
        <v>0</v>
      </c>
      <c r="Y91" s="81">
        <f t="shared" si="97"/>
        <v>0</v>
      </c>
      <c r="Z91" s="81">
        <f t="shared" si="97"/>
        <v>0</v>
      </c>
      <c r="AA91" s="81">
        <f t="shared" si="97"/>
        <v>0</v>
      </c>
      <c r="AB91" s="81">
        <f t="shared" si="97"/>
        <v>0</v>
      </c>
      <c r="AC91" s="81">
        <f t="shared" si="97"/>
        <v>0</v>
      </c>
      <c r="AD91" s="99">
        <f t="shared" si="83"/>
        <v>0</v>
      </c>
      <c r="AE91" s="80">
        <f t="shared" ref="AE91:AP91" si="98">SUM(AE87,AE89)</f>
        <v>0</v>
      </c>
      <c r="AF91" s="81">
        <f t="shared" si="98"/>
        <v>0</v>
      </c>
      <c r="AG91" s="81">
        <f t="shared" si="98"/>
        <v>0</v>
      </c>
      <c r="AH91" s="81">
        <f t="shared" si="98"/>
        <v>0</v>
      </c>
      <c r="AI91" s="81">
        <f t="shared" si="98"/>
        <v>0</v>
      </c>
      <c r="AJ91" s="81">
        <f t="shared" si="98"/>
        <v>0</v>
      </c>
      <c r="AK91" s="81">
        <f t="shared" si="98"/>
        <v>0</v>
      </c>
      <c r="AL91" s="81">
        <f t="shared" si="98"/>
        <v>0</v>
      </c>
      <c r="AM91" s="81">
        <f t="shared" si="98"/>
        <v>0</v>
      </c>
      <c r="AN91" s="81">
        <f t="shared" si="98"/>
        <v>0</v>
      </c>
      <c r="AO91" s="81">
        <f t="shared" si="98"/>
        <v>0</v>
      </c>
      <c r="AP91" s="81">
        <f t="shared" si="98"/>
        <v>0</v>
      </c>
      <c r="AQ91" s="99">
        <f t="shared" si="85"/>
        <v>0</v>
      </c>
      <c r="AR91" s="80">
        <f t="shared" ref="AR91:BC91" si="99">SUM(AR87,AR89)</f>
        <v>0</v>
      </c>
      <c r="AS91" s="81">
        <f t="shared" si="99"/>
        <v>0</v>
      </c>
      <c r="AT91" s="81">
        <f t="shared" si="99"/>
        <v>0</v>
      </c>
      <c r="AU91" s="81">
        <f t="shared" si="99"/>
        <v>0</v>
      </c>
      <c r="AV91" s="81">
        <f t="shared" si="99"/>
        <v>0</v>
      </c>
      <c r="AW91" s="81">
        <f t="shared" si="99"/>
        <v>0</v>
      </c>
      <c r="AX91" s="81">
        <f t="shared" si="99"/>
        <v>0</v>
      </c>
      <c r="AY91" s="81">
        <f t="shared" si="99"/>
        <v>0</v>
      </c>
      <c r="AZ91" s="81">
        <f t="shared" si="99"/>
        <v>0</v>
      </c>
      <c r="BA91" s="81">
        <f t="shared" si="99"/>
        <v>0</v>
      </c>
      <c r="BB91" s="81">
        <f t="shared" si="99"/>
        <v>0</v>
      </c>
      <c r="BC91" s="81">
        <f t="shared" si="99"/>
        <v>0</v>
      </c>
      <c r="BD91" s="99">
        <f t="shared" si="87"/>
        <v>0</v>
      </c>
      <c r="BE91" s="100">
        <f t="shared" si="71"/>
        <v>45</v>
      </c>
      <c r="BG91" s="42"/>
    </row>
    <row r="92" spans="1:61" outlineLevel="1" collapsed="1" x14ac:dyDescent="0.2">
      <c r="A92" s="119"/>
      <c r="B92" s="103" t="s">
        <v>249</v>
      </c>
      <c r="C92" s="104"/>
      <c r="D92" s="106"/>
      <c r="E92" s="105"/>
      <c r="F92" s="105"/>
      <c r="G92" s="105"/>
      <c r="H92" s="105"/>
      <c r="I92" s="105"/>
      <c r="J92" s="105"/>
      <c r="K92" s="105"/>
      <c r="L92" s="105"/>
      <c r="M92" s="105"/>
      <c r="N92" s="105"/>
      <c r="O92" s="105"/>
      <c r="P92" s="105"/>
      <c r="Q92" s="106"/>
      <c r="R92" s="105"/>
      <c r="S92" s="105"/>
      <c r="T92" s="105"/>
      <c r="U92" s="105"/>
      <c r="V92" s="105"/>
      <c r="W92" s="105"/>
      <c r="X92" s="105"/>
      <c r="Y92" s="105"/>
      <c r="Z92" s="105"/>
      <c r="AA92" s="105"/>
      <c r="AB92" s="105"/>
      <c r="AC92" s="105"/>
      <c r="AD92" s="107"/>
      <c r="AE92" s="108"/>
      <c r="AF92" s="105"/>
      <c r="AG92" s="105"/>
      <c r="AH92" s="105"/>
      <c r="AI92" s="105"/>
      <c r="AJ92" s="105"/>
      <c r="AK92" s="105"/>
      <c r="AL92" s="105"/>
      <c r="AM92" s="105"/>
      <c r="AN92" s="105"/>
      <c r="AO92" s="105"/>
      <c r="AP92" s="109"/>
      <c r="AQ92" s="110"/>
      <c r="AR92" s="105"/>
      <c r="AS92" s="105"/>
      <c r="AT92" s="105"/>
      <c r="AU92" s="105"/>
      <c r="AV92" s="105"/>
      <c r="AW92" s="105"/>
      <c r="AX92" s="105"/>
      <c r="AY92" s="105"/>
      <c r="AZ92" s="105"/>
      <c r="BA92" s="105"/>
      <c r="BB92" s="105"/>
      <c r="BC92" s="105"/>
      <c r="BD92" s="106"/>
      <c r="BE92" s="197">
        <f t="shared" ref="BE92:BE158" si="100">SUM(D92,BD92,AQ92,AD92,Q92)</f>
        <v>0</v>
      </c>
      <c r="BF92" s="122"/>
      <c r="BG92" s="42"/>
    </row>
    <row r="93" spans="1:61" hidden="1" outlineLevel="2" x14ac:dyDescent="0.2">
      <c r="A93" s="120"/>
      <c r="B93" s="111" t="s">
        <v>202</v>
      </c>
      <c r="C93" s="112"/>
      <c r="D93" s="114"/>
      <c r="E93" s="113"/>
      <c r="F93" s="113"/>
      <c r="G93" s="113"/>
      <c r="H93" s="113"/>
      <c r="I93" s="113"/>
      <c r="J93" s="113"/>
      <c r="K93" s="113"/>
      <c r="L93" s="113"/>
      <c r="M93" s="113"/>
      <c r="N93" s="113"/>
      <c r="O93" s="113"/>
      <c r="P93" s="113"/>
      <c r="Q93" s="114"/>
      <c r="R93" s="113"/>
      <c r="S93" s="113"/>
      <c r="T93" s="113"/>
      <c r="U93" s="113"/>
      <c r="V93" s="113"/>
      <c r="W93" s="113"/>
      <c r="X93" s="113"/>
      <c r="Y93" s="113"/>
      <c r="Z93" s="113"/>
      <c r="AA93" s="113"/>
      <c r="AB93" s="113"/>
      <c r="AC93" s="113"/>
      <c r="AD93" s="115"/>
      <c r="AE93" s="116"/>
      <c r="AF93" s="113"/>
      <c r="AG93" s="113"/>
      <c r="AH93" s="113"/>
      <c r="AI93" s="113"/>
      <c r="AJ93" s="113"/>
      <c r="AK93" s="113"/>
      <c r="AL93" s="113"/>
      <c r="AM93" s="113"/>
      <c r="AN93" s="113"/>
      <c r="AO93" s="113"/>
      <c r="AP93" s="117"/>
      <c r="AQ93" s="118"/>
      <c r="AR93" s="113"/>
      <c r="AS93" s="113"/>
      <c r="AT93" s="113"/>
      <c r="AU93" s="113"/>
      <c r="AV93" s="113"/>
      <c r="AW93" s="113"/>
      <c r="AX93" s="113"/>
      <c r="AY93" s="113"/>
      <c r="AZ93" s="113"/>
      <c r="BA93" s="113"/>
      <c r="BB93" s="113"/>
      <c r="BC93" s="113"/>
      <c r="BD93" s="114"/>
      <c r="BE93" s="198">
        <f t="shared" si="100"/>
        <v>0</v>
      </c>
      <c r="BG93" s="42"/>
    </row>
    <row r="94" spans="1:61" ht="13.15" hidden="1" customHeight="1" outlineLevel="2" x14ac:dyDescent="0.2">
      <c r="A94" s="373">
        <v>1</v>
      </c>
      <c r="B94" s="371" t="s">
        <v>334</v>
      </c>
      <c r="C94" s="44" t="s">
        <v>159</v>
      </c>
      <c r="D94" s="101"/>
      <c r="E94" s="82"/>
      <c r="F94" s="83"/>
      <c r="G94" s="83"/>
      <c r="H94" s="83"/>
      <c r="I94" s="83"/>
      <c r="J94" s="83"/>
      <c r="K94" s="83"/>
      <c r="L94" s="83"/>
      <c r="M94" s="83"/>
      <c r="N94" s="83"/>
      <c r="O94" s="83"/>
      <c r="P94" s="83"/>
      <c r="Q94" s="101">
        <f>SUM(E94:P94)</f>
        <v>0</v>
      </c>
      <c r="R94" s="82"/>
      <c r="S94" s="83"/>
      <c r="T94" s="83"/>
      <c r="U94" s="83"/>
      <c r="V94" s="83"/>
      <c r="W94" s="83"/>
      <c r="X94" s="83"/>
      <c r="Y94" s="83"/>
      <c r="Z94" s="83"/>
      <c r="AA94" s="83"/>
      <c r="AB94" s="83"/>
      <c r="AC94" s="83"/>
      <c r="AD94" s="101">
        <f>SUM(R94:AC94)</f>
        <v>0</v>
      </c>
      <c r="AE94" s="82"/>
      <c r="AF94" s="83"/>
      <c r="AG94" s="83"/>
      <c r="AH94" s="83"/>
      <c r="AI94" s="83"/>
      <c r="AJ94" s="83"/>
      <c r="AK94" s="83"/>
      <c r="AL94" s="83"/>
      <c r="AM94" s="83"/>
      <c r="AN94" s="83"/>
      <c r="AO94" s="83"/>
      <c r="AP94" s="83"/>
      <c r="AQ94" s="101">
        <f>SUM(AE94:AP94)</f>
        <v>0</v>
      </c>
      <c r="AR94" s="82"/>
      <c r="AS94" s="83"/>
      <c r="AT94" s="83"/>
      <c r="AU94" s="83"/>
      <c r="AV94" s="83"/>
      <c r="AW94" s="83"/>
      <c r="AX94" s="83"/>
      <c r="AY94" s="83"/>
      <c r="AZ94" s="83"/>
      <c r="BA94" s="83"/>
      <c r="BB94" s="83"/>
      <c r="BC94" s="83"/>
      <c r="BD94" s="101">
        <f>SUM(AR94:BC94)</f>
        <v>0</v>
      </c>
      <c r="BE94" s="101">
        <f t="shared" si="100"/>
        <v>0</v>
      </c>
      <c r="BG94" s="138"/>
      <c r="BH94" s="140"/>
      <c r="BI94" s="140"/>
    </row>
    <row r="95" spans="1:61" ht="13.15" hidden="1" customHeight="1" outlineLevel="2" x14ac:dyDescent="0.2">
      <c r="A95" s="374"/>
      <c r="B95" s="372"/>
      <c r="C95" s="46" t="s">
        <v>164</v>
      </c>
      <c r="D95" s="92"/>
      <c r="E95" s="56"/>
      <c r="F95" s="57"/>
      <c r="G95" s="57"/>
      <c r="H95" s="57"/>
      <c r="I95" s="57"/>
      <c r="J95" s="57"/>
      <c r="K95" s="57"/>
      <c r="L95" s="57"/>
      <c r="M95" s="57"/>
      <c r="N95" s="57"/>
      <c r="O95" s="57"/>
      <c r="P95" s="57"/>
      <c r="Q95" s="92">
        <f>SUM(E95:P95)</f>
        <v>0</v>
      </c>
      <c r="R95" s="56"/>
      <c r="S95" s="57"/>
      <c r="T95" s="57"/>
      <c r="U95" s="57"/>
      <c r="V95" s="57"/>
      <c r="W95" s="57"/>
      <c r="X95" s="57"/>
      <c r="Y95" s="57"/>
      <c r="Z95" s="57"/>
      <c r="AA95" s="57"/>
      <c r="AB95" s="57"/>
      <c r="AC95" s="57"/>
      <c r="AD95" s="92">
        <f>SUM(R95:AC95)</f>
        <v>0</v>
      </c>
      <c r="AE95" s="56"/>
      <c r="AF95" s="57"/>
      <c r="AG95" s="57"/>
      <c r="AH95" s="57"/>
      <c r="AI95" s="57"/>
      <c r="AJ95" s="57"/>
      <c r="AK95" s="57"/>
      <c r="AL95" s="57"/>
      <c r="AM95" s="57"/>
      <c r="AN95" s="57"/>
      <c r="AO95" s="57"/>
      <c r="AP95" s="57"/>
      <c r="AQ95" s="92">
        <f>SUM(AE95:AP95)</f>
        <v>0</v>
      </c>
      <c r="AR95" s="56"/>
      <c r="AS95" s="57"/>
      <c r="AT95" s="57"/>
      <c r="AU95" s="57"/>
      <c r="AV95" s="57"/>
      <c r="AW95" s="57"/>
      <c r="AX95" s="57"/>
      <c r="AY95" s="57"/>
      <c r="AZ95" s="57"/>
      <c r="BA95" s="57"/>
      <c r="BB95" s="57"/>
      <c r="BC95" s="57"/>
      <c r="BD95" s="92">
        <f>SUM(AR95:BC95)</f>
        <v>0</v>
      </c>
      <c r="BE95" s="92">
        <f t="shared" si="100"/>
        <v>0</v>
      </c>
      <c r="BG95" s="136"/>
      <c r="BH95" s="4"/>
      <c r="BI95" s="4"/>
    </row>
    <row r="96" spans="1:61" ht="13.15" hidden="1" customHeight="1" outlineLevel="2" x14ac:dyDescent="0.2">
      <c r="A96" s="373">
        <v>2</v>
      </c>
      <c r="B96" s="371" t="s">
        <v>217</v>
      </c>
      <c r="C96" s="44" t="s">
        <v>159</v>
      </c>
      <c r="D96" s="101"/>
      <c r="E96" s="82"/>
      <c r="F96" s="83"/>
      <c r="G96" s="83"/>
      <c r="H96" s="83"/>
      <c r="I96" s="83"/>
      <c r="J96" s="83"/>
      <c r="K96" s="83"/>
      <c r="L96" s="83"/>
      <c r="M96" s="83"/>
      <c r="N96" s="83"/>
      <c r="O96" s="83"/>
      <c r="P96" s="83"/>
      <c r="Q96" s="101">
        <f t="shared" ref="Q96:Q107" si="101">SUM(E96:P96)</f>
        <v>0</v>
      </c>
      <c r="R96" s="82"/>
      <c r="S96" s="83"/>
      <c r="T96" s="83"/>
      <c r="U96" s="83"/>
      <c r="V96" s="83"/>
      <c r="W96" s="83"/>
      <c r="X96" s="83"/>
      <c r="Y96" s="83"/>
      <c r="Z96" s="83"/>
      <c r="AA96" s="83"/>
      <c r="AB96" s="83"/>
      <c r="AC96" s="83"/>
      <c r="AD96" s="101">
        <f t="shared" ref="AD96:AD111" si="102">SUM(R96:AC96)</f>
        <v>0</v>
      </c>
      <c r="AE96" s="82"/>
      <c r="AF96" s="83"/>
      <c r="AG96" s="83"/>
      <c r="AH96" s="83"/>
      <c r="AI96" s="83"/>
      <c r="AJ96" s="83"/>
      <c r="AK96" s="83"/>
      <c r="AL96" s="83"/>
      <c r="AM96" s="83"/>
      <c r="AN96" s="83"/>
      <c r="AO96" s="83"/>
      <c r="AP96" s="83"/>
      <c r="AQ96" s="101">
        <f t="shared" ref="AQ96:AQ111" si="103">SUM(AE96:AP96)</f>
        <v>0</v>
      </c>
      <c r="AR96" s="82"/>
      <c r="AS96" s="83"/>
      <c r="AT96" s="83"/>
      <c r="AU96" s="83"/>
      <c r="AV96" s="83"/>
      <c r="AW96" s="83"/>
      <c r="AX96" s="83"/>
      <c r="AY96" s="83"/>
      <c r="AZ96" s="83"/>
      <c r="BA96" s="83"/>
      <c r="BB96" s="83"/>
      <c r="BC96" s="83"/>
      <c r="BD96" s="101">
        <f t="shared" ref="BD96:BD111" si="104">SUM(AR96:BC96)</f>
        <v>0</v>
      </c>
      <c r="BE96" s="101">
        <f t="shared" si="100"/>
        <v>0</v>
      </c>
      <c r="BG96" s="138" t="s">
        <v>211</v>
      </c>
      <c r="BH96" s="140" t="s">
        <v>212</v>
      </c>
      <c r="BI96" s="140" t="s">
        <v>213</v>
      </c>
    </row>
    <row r="97" spans="1:61" ht="13.15" hidden="1" customHeight="1" outlineLevel="2" x14ac:dyDescent="0.2">
      <c r="A97" s="374"/>
      <c r="B97" s="372"/>
      <c r="C97" s="46" t="s">
        <v>164</v>
      </c>
      <c r="D97" s="92"/>
      <c r="E97" s="56"/>
      <c r="F97" s="57"/>
      <c r="G97" s="57"/>
      <c r="H97" s="57"/>
      <c r="I97" s="57"/>
      <c r="J97" s="57"/>
      <c r="K97" s="57"/>
      <c r="L97" s="57"/>
      <c r="M97" s="57"/>
      <c r="N97" s="57"/>
      <c r="O97" s="57"/>
      <c r="P97" s="57"/>
      <c r="Q97" s="92">
        <f t="shared" si="101"/>
        <v>0</v>
      </c>
      <c r="R97" s="56"/>
      <c r="S97" s="57"/>
      <c r="T97" s="57"/>
      <c r="U97" s="57"/>
      <c r="V97" s="57"/>
      <c r="W97" s="57"/>
      <c r="X97" s="57"/>
      <c r="Y97" s="57"/>
      <c r="Z97" s="57"/>
      <c r="AA97" s="57"/>
      <c r="AB97" s="57"/>
      <c r="AC97" s="57"/>
      <c r="AD97" s="92">
        <f t="shared" si="102"/>
        <v>0</v>
      </c>
      <c r="AE97" s="56"/>
      <c r="AF97" s="57"/>
      <c r="AG97" s="57"/>
      <c r="AH97" s="57"/>
      <c r="AI97" s="57"/>
      <c r="AJ97" s="57"/>
      <c r="AK97" s="57"/>
      <c r="AL97" s="57"/>
      <c r="AM97" s="57"/>
      <c r="AN97" s="57"/>
      <c r="AO97" s="57"/>
      <c r="AP97" s="57"/>
      <c r="AQ97" s="92">
        <f t="shared" si="103"/>
        <v>0</v>
      </c>
      <c r="AR97" s="224"/>
      <c r="AS97" s="225"/>
      <c r="AT97" s="225"/>
      <c r="AU97" s="225"/>
      <c r="AV97" s="225"/>
      <c r="AW97" s="225"/>
      <c r="AX97" s="225"/>
      <c r="AY97" s="225"/>
      <c r="AZ97" s="225"/>
      <c r="BA97" s="225"/>
      <c r="BB97" s="225"/>
      <c r="BC97" s="225"/>
      <c r="BD97" s="92">
        <f t="shared" si="104"/>
        <v>0</v>
      </c>
      <c r="BE97" s="92">
        <f t="shared" si="100"/>
        <v>0</v>
      </c>
      <c r="BG97" s="136" t="s">
        <v>199</v>
      </c>
      <c r="BH97" s="4"/>
      <c r="BI97" s="4"/>
    </row>
    <row r="98" spans="1:61" ht="13.15" hidden="1" customHeight="1" outlineLevel="2" x14ac:dyDescent="0.2">
      <c r="A98" s="366">
        <v>3</v>
      </c>
      <c r="B98" s="376" t="s">
        <v>345</v>
      </c>
      <c r="C98" s="47" t="s">
        <v>159</v>
      </c>
      <c r="D98" s="91"/>
      <c r="E98" s="52"/>
      <c r="F98" s="53"/>
      <c r="G98" s="53"/>
      <c r="H98" s="53"/>
      <c r="I98" s="53"/>
      <c r="J98" s="53"/>
      <c r="K98" s="53"/>
      <c r="L98" s="53"/>
      <c r="M98" s="53"/>
      <c r="N98" s="53"/>
      <c r="O98" s="203"/>
      <c r="P98" s="203">
        <v>265</v>
      </c>
      <c r="Q98" s="91">
        <f t="shared" si="101"/>
        <v>265</v>
      </c>
      <c r="R98" s="204"/>
      <c r="S98" s="203"/>
      <c r="T98" s="203">
        <v>50</v>
      </c>
      <c r="U98" s="203"/>
      <c r="V98" s="203">
        <v>50</v>
      </c>
      <c r="W98" s="203"/>
      <c r="X98" s="203">
        <v>20</v>
      </c>
      <c r="Y98" s="203"/>
      <c r="Z98" s="203"/>
      <c r="AA98" s="203"/>
      <c r="AB98" s="203"/>
      <c r="AC98" s="203"/>
      <c r="AD98" s="91">
        <f>SUM(R98:AC98)</f>
        <v>120</v>
      </c>
      <c r="AE98" s="204"/>
      <c r="AF98" s="203"/>
      <c r="AG98" s="203">
        <v>50</v>
      </c>
      <c r="AH98" s="203"/>
      <c r="AI98" s="203">
        <v>50</v>
      </c>
      <c r="AJ98" s="222"/>
      <c r="AK98" s="222"/>
      <c r="AL98" s="222"/>
      <c r="AM98" s="222"/>
      <c r="AN98" s="222"/>
      <c r="AO98" s="222"/>
      <c r="AP98" s="222"/>
      <c r="AQ98" s="91">
        <f t="shared" si="103"/>
        <v>100</v>
      </c>
      <c r="AR98" s="223"/>
      <c r="AS98" s="222"/>
      <c r="AT98" s="222"/>
      <c r="AU98" s="222"/>
      <c r="AV98" s="222"/>
      <c r="AW98" s="222"/>
      <c r="AX98" s="222"/>
      <c r="AY98" s="222"/>
      <c r="AZ98" s="222"/>
      <c r="BA98" s="222"/>
      <c r="BB98" s="222"/>
      <c r="BC98" s="222"/>
      <c r="BD98" s="91">
        <f t="shared" si="104"/>
        <v>0</v>
      </c>
      <c r="BE98" s="91">
        <f t="shared" si="100"/>
        <v>485</v>
      </c>
      <c r="BG98" s="136" t="s">
        <v>218</v>
      </c>
      <c r="BH98" s="4"/>
      <c r="BI98" s="4"/>
    </row>
    <row r="99" spans="1:61" ht="13.15" hidden="1" customHeight="1" outlineLevel="2" x14ac:dyDescent="0.2">
      <c r="A99" s="367"/>
      <c r="B99" s="381"/>
      <c r="C99" s="48" t="s">
        <v>164</v>
      </c>
      <c r="D99" s="93"/>
      <c r="E99" s="62"/>
      <c r="F99" s="63">
        <v>4</v>
      </c>
      <c r="G99" s="63"/>
      <c r="H99" s="63"/>
      <c r="I99" s="63"/>
      <c r="J99" s="63"/>
      <c r="K99" s="63"/>
      <c r="L99" s="63">
        <v>85</v>
      </c>
      <c r="M99" s="63">
        <v>12</v>
      </c>
      <c r="N99" s="63"/>
      <c r="O99" s="63">
        <v>6</v>
      </c>
      <c r="P99" s="63"/>
      <c r="Q99" s="93">
        <f t="shared" si="101"/>
        <v>107</v>
      </c>
      <c r="R99" s="62"/>
      <c r="S99" s="63"/>
      <c r="T99" s="63"/>
      <c r="U99" s="63"/>
      <c r="V99" s="63"/>
      <c r="W99" s="63"/>
      <c r="X99" s="63"/>
      <c r="Y99" s="63"/>
      <c r="Z99" s="63"/>
      <c r="AA99" s="63"/>
      <c r="AB99" s="63"/>
      <c r="AC99" s="63"/>
      <c r="AD99" s="93">
        <f t="shared" si="102"/>
        <v>0</v>
      </c>
      <c r="AE99" s="62"/>
      <c r="AF99" s="63"/>
      <c r="AG99" s="63"/>
      <c r="AH99" s="63"/>
      <c r="AI99" s="63"/>
      <c r="AJ99" s="63"/>
      <c r="AK99" s="63"/>
      <c r="AL99" s="63"/>
      <c r="AM99" s="63"/>
      <c r="AN99" s="63"/>
      <c r="AO99" s="63"/>
      <c r="AP99" s="63"/>
      <c r="AQ99" s="93">
        <f t="shared" si="103"/>
        <v>0</v>
      </c>
      <c r="AR99" s="226"/>
      <c r="AS99" s="227"/>
      <c r="AT99" s="227"/>
      <c r="AU99" s="227"/>
      <c r="AV99" s="227"/>
      <c r="AW99" s="227"/>
      <c r="AX99" s="227"/>
      <c r="AY99" s="227"/>
      <c r="AZ99" s="227"/>
      <c r="BA99" s="227"/>
      <c r="BB99" s="227"/>
      <c r="BC99" s="227"/>
      <c r="BD99" s="93">
        <f t="shared" si="104"/>
        <v>0</v>
      </c>
      <c r="BE99" s="93">
        <f t="shared" si="100"/>
        <v>107</v>
      </c>
      <c r="BG99" s="136" t="s">
        <v>222</v>
      </c>
      <c r="BH99" s="4"/>
      <c r="BI99" s="4"/>
    </row>
    <row r="100" spans="1:61" ht="13.15" hidden="1" customHeight="1" outlineLevel="2" x14ac:dyDescent="0.2">
      <c r="A100" s="380">
        <v>4</v>
      </c>
      <c r="B100" s="382" t="s">
        <v>204</v>
      </c>
      <c r="C100" s="49" t="s">
        <v>159</v>
      </c>
      <c r="D100" s="95"/>
      <c r="E100" s="68"/>
      <c r="F100" s="69"/>
      <c r="G100" s="69"/>
      <c r="H100" s="69"/>
      <c r="I100" s="69"/>
      <c r="J100" s="69"/>
      <c r="K100" s="69"/>
      <c r="L100" s="69"/>
      <c r="M100" s="69"/>
      <c r="N100" s="69"/>
      <c r="O100" s="69"/>
      <c r="P100" s="69"/>
      <c r="Q100" s="94">
        <f t="shared" si="101"/>
        <v>0</v>
      </c>
      <c r="R100" s="68"/>
      <c r="S100" s="69"/>
      <c r="T100" s="69"/>
      <c r="U100" s="69"/>
      <c r="V100" s="69"/>
      <c r="W100" s="69"/>
      <c r="X100" s="69"/>
      <c r="Y100" s="69"/>
      <c r="Z100" s="69"/>
      <c r="AA100" s="69"/>
      <c r="AB100" s="69"/>
      <c r="AC100" s="69"/>
      <c r="AD100" s="94">
        <f t="shared" si="102"/>
        <v>0</v>
      </c>
      <c r="AE100" s="68"/>
      <c r="AF100" s="69"/>
      <c r="AG100" s="69"/>
      <c r="AH100" s="69"/>
      <c r="AI100" s="69"/>
      <c r="AJ100" s="69"/>
      <c r="AK100" s="69"/>
      <c r="AL100" s="69"/>
      <c r="AM100" s="69"/>
      <c r="AN100" s="69"/>
      <c r="AO100" s="69"/>
      <c r="AP100" s="69"/>
      <c r="AQ100" s="94">
        <f t="shared" si="103"/>
        <v>0</v>
      </c>
      <c r="AR100" s="228"/>
      <c r="AS100" s="229"/>
      <c r="AT100" s="229"/>
      <c r="AU100" s="229"/>
      <c r="AV100" s="229"/>
      <c r="AW100" s="229"/>
      <c r="AX100" s="229"/>
      <c r="AY100" s="229"/>
      <c r="AZ100" s="229"/>
      <c r="BA100" s="229"/>
      <c r="BB100" s="229"/>
      <c r="BC100" s="229"/>
      <c r="BD100" s="94">
        <f t="shared" si="104"/>
        <v>0</v>
      </c>
      <c r="BE100" s="95">
        <f t="shared" si="100"/>
        <v>0</v>
      </c>
      <c r="BG100" s="136" t="s">
        <v>214</v>
      </c>
      <c r="BH100" s="4"/>
      <c r="BI100" s="4"/>
    </row>
    <row r="101" spans="1:61" ht="13.15" hidden="1" customHeight="1" outlineLevel="2" x14ac:dyDescent="0.2">
      <c r="A101" s="384"/>
      <c r="B101" s="383"/>
      <c r="C101" s="45" t="s">
        <v>164</v>
      </c>
      <c r="D101" s="97"/>
      <c r="E101" s="74"/>
      <c r="F101" s="75"/>
      <c r="G101" s="75"/>
      <c r="H101" s="75"/>
      <c r="I101" s="75"/>
      <c r="J101" s="75"/>
      <c r="K101" s="75"/>
      <c r="L101" s="75"/>
      <c r="M101" s="75"/>
      <c r="N101" s="75"/>
      <c r="O101" s="75"/>
      <c r="P101" s="75"/>
      <c r="Q101" s="96">
        <f t="shared" si="101"/>
        <v>0</v>
      </c>
      <c r="R101" s="74"/>
      <c r="S101" s="75"/>
      <c r="T101" s="75"/>
      <c r="U101" s="75"/>
      <c r="V101" s="75"/>
      <c r="W101" s="75"/>
      <c r="X101" s="75"/>
      <c r="Y101" s="75"/>
      <c r="Z101" s="75"/>
      <c r="AA101" s="75"/>
      <c r="AB101" s="75"/>
      <c r="AC101" s="75"/>
      <c r="AD101" s="96">
        <f t="shared" si="102"/>
        <v>0</v>
      </c>
      <c r="AE101" s="74"/>
      <c r="AF101" s="75"/>
      <c r="AG101" s="75"/>
      <c r="AH101" s="75"/>
      <c r="AI101" s="75"/>
      <c r="AJ101" s="75"/>
      <c r="AK101" s="75"/>
      <c r="AL101" s="75"/>
      <c r="AM101" s="75"/>
      <c r="AN101" s="75"/>
      <c r="AO101" s="75"/>
      <c r="AP101" s="75"/>
      <c r="AQ101" s="96">
        <f t="shared" si="103"/>
        <v>0</v>
      </c>
      <c r="AR101" s="230"/>
      <c r="AS101" s="231"/>
      <c r="AT101" s="231"/>
      <c r="AU101" s="231"/>
      <c r="AV101" s="231"/>
      <c r="AW101" s="231"/>
      <c r="AX101" s="231"/>
      <c r="AY101" s="231"/>
      <c r="AZ101" s="231"/>
      <c r="BA101" s="231"/>
      <c r="BB101" s="231"/>
      <c r="BC101" s="231"/>
      <c r="BD101" s="96">
        <f t="shared" si="104"/>
        <v>0</v>
      </c>
      <c r="BE101" s="97">
        <f t="shared" si="100"/>
        <v>0</v>
      </c>
      <c r="BG101" s="136" t="s">
        <v>223</v>
      </c>
      <c r="BH101" s="4"/>
      <c r="BI101" s="4"/>
    </row>
    <row r="102" spans="1:61" ht="13.15" hidden="1" customHeight="1" outlineLevel="2" x14ac:dyDescent="0.2">
      <c r="A102" s="380">
        <v>5</v>
      </c>
      <c r="B102" s="382" t="s">
        <v>221</v>
      </c>
      <c r="C102" s="49" t="s">
        <v>159</v>
      </c>
      <c r="D102" s="95"/>
      <c r="E102" s="68"/>
      <c r="F102" s="69"/>
      <c r="G102" s="69"/>
      <c r="H102" s="69"/>
      <c r="I102" s="69"/>
      <c r="J102" s="69"/>
      <c r="K102" s="69"/>
      <c r="L102" s="69"/>
      <c r="M102" s="69"/>
      <c r="N102" s="69"/>
      <c r="O102" s="192"/>
      <c r="P102" s="192">
        <v>240</v>
      </c>
      <c r="Q102" s="94">
        <f t="shared" si="101"/>
        <v>240</v>
      </c>
      <c r="R102" s="204"/>
      <c r="S102" s="203"/>
      <c r="T102" s="203">
        <v>50</v>
      </c>
      <c r="U102" s="203"/>
      <c r="V102" s="203">
        <v>50</v>
      </c>
      <c r="W102" s="203"/>
      <c r="X102" s="203">
        <v>50</v>
      </c>
      <c r="Y102" s="203"/>
      <c r="Z102" s="203"/>
      <c r="AA102" s="203"/>
      <c r="AB102" s="203"/>
      <c r="AC102" s="203"/>
      <c r="AD102" s="91">
        <f>SUM(R102:AC102)</f>
        <v>150</v>
      </c>
      <c r="AE102" s="204"/>
      <c r="AF102" s="203"/>
      <c r="AG102" s="203">
        <v>50</v>
      </c>
      <c r="AH102" s="203"/>
      <c r="AI102" s="203">
        <v>50</v>
      </c>
      <c r="AJ102" s="222"/>
      <c r="AK102" s="222"/>
      <c r="AL102" s="222"/>
      <c r="AM102" s="222"/>
      <c r="AN102" s="222"/>
      <c r="AO102" s="222"/>
      <c r="AP102" s="222"/>
      <c r="AQ102" s="91">
        <f>SUM(AE102:AP102)</f>
        <v>100</v>
      </c>
      <c r="AR102" s="223"/>
      <c r="AS102" s="222"/>
      <c r="AT102" s="222"/>
      <c r="AU102" s="222"/>
      <c r="AV102" s="222"/>
      <c r="AW102" s="222"/>
      <c r="AX102" s="222"/>
      <c r="AY102" s="222"/>
      <c r="AZ102" s="222"/>
      <c r="BA102" s="222"/>
      <c r="BB102" s="222"/>
      <c r="BC102" s="222"/>
      <c r="BD102" s="94">
        <f t="shared" si="104"/>
        <v>0</v>
      </c>
      <c r="BE102" s="95">
        <f t="shared" si="100"/>
        <v>490</v>
      </c>
      <c r="BG102" t="s">
        <v>224</v>
      </c>
      <c r="BH102" s="4"/>
      <c r="BI102" s="4"/>
    </row>
    <row r="103" spans="1:61" ht="13.15" hidden="1" customHeight="1" outlineLevel="2" x14ac:dyDescent="0.2">
      <c r="A103" s="384"/>
      <c r="B103" s="383"/>
      <c r="C103" s="45" t="s">
        <v>164</v>
      </c>
      <c r="D103" s="97"/>
      <c r="E103" s="74"/>
      <c r="F103" s="75">
        <v>6</v>
      </c>
      <c r="G103" s="75">
        <v>38</v>
      </c>
      <c r="H103" s="75"/>
      <c r="I103" s="75">
        <v>2</v>
      </c>
      <c r="J103" s="75">
        <v>11</v>
      </c>
      <c r="K103" s="75"/>
      <c r="L103" s="75">
        <v>9</v>
      </c>
      <c r="M103" s="75">
        <v>6</v>
      </c>
      <c r="N103" s="75"/>
      <c r="O103" s="75">
        <v>0</v>
      </c>
      <c r="P103" s="75"/>
      <c r="Q103" s="96">
        <f t="shared" si="101"/>
        <v>72</v>
      </c>
      <c r="R103" s="74"/>
      <c r="S103" s="75"/>
      <c r="T103" s="75"/>
      <c r="U103" s="75"/>
      <c r="V103" s="75"/>
      <c r="W103" s="75"/>
      <c r="X103" s="75"/>
      <c r="Y103" s="75"/>
      <c r="Z103" s="75"/>
      <c r="AA103" s="75"/>
      <c r="AB103" s="75"/>
      <c r="AC103" s="75"/>
      <c r="AD103" s="96">
        <f t="shared" si="102"/>
        <v>0</v>
      </c>
      <c r="AE103" s="74"/>
      <c r="AF103" s="75"/>
      <c r="AG103" s="75"/>
      <c r="AH103" s="75"/>
      <c r="AI103" s="75"/>
      <c r="AJ103" s="75"/>
      <c r="AK103" s="75"/>
      <c r="AL103" s="75"/>
      <c r="AM103" s="75"/>
      <c r="AN103" s="75"/>
      <c r="AO103" s="75"/>
      <c r="AP103" s="75"/>
      <c r="AQ103" s="96">
        <f t="shared" si="103"/>
        <v>0</v>
      </c>
      <c r="AR103" s="230"/>
      <c r="AS103" s="231"/>
      <c r="AT103" s="231"/>
      <c r="AU103" s="231"/>
      <c r="AV103" s="231"/>
      <c r="AW103" s="231"/>
      <c r="AX103" s="231"/>
      <c r="AY103" s="231"/>
      <c r="AZ103" s="231"/>
      <c r="BA103" s="231"/>
      <c r="BB103" s="231"/>
      <c r="BC103" s="231"/>
      <c r="BD103" s="96">
        <f t="shared" si="104"/>
        <v>0</v>
      </c>
      <c r="BE103" s="97">
        <f t="shared" si="100"/>
        <v>72</v>
      </c>
      <c r="BG103" t="s">
        <v>210</v>
      </c>
      <c r="BH103" s="4"/>
      <c r="BI103" s="4"/>
    </row>
    <row r="104" spans="1:61" ht="13.15" hidden="1" customHeight="1" outlineLevel="2" x14ac:dyDescent="0.2">
      <c r="A104" s="373">
        <v>6</v>
      </c>
      <c r="B104" s="364" t="s">
        <v>209</v>
      </c>
      <c r="C104" s="49" t="s">
        <v>159</v>
      </c>
      <c r="D104" s="95"/>
      <c r="E104" s="68"/>
      <c r="F104" s="69"/>
      <c r="G104" s="69"/>
      <c r="H104" s="69"/>
      <c r="I104" s="69"/>
      <c r="J104" s="69"/>
      <c r="K104" s="69"/>
      <c r="L104" s="69"/>
      <c r="M104" s="69"/>
      <c r="N104" s="69"/>
      <c r="O104" s="69"/>
      <c r="P104" s="69"/>
      <c r="Q104" s="94">
        <f t="shared" si="101"/>
        <v>0</v>
      </c>
      <c r="R104" s="68"/>
      <c r="S104" s="69"/>
      <c r="T104" s="69"/>
      <c r="U104" s="69"/>
      <c r="V104" s="69"/>
      <c r="W104" s="69"/>
      <c r="X104" s="69"/>
      <c r="Y104" s="69"/>
      <c r="Z104" s="69"/>
      <c r="AA104" s="69"/>
      <c r="AB104" s="69"/>
      <c r="AC104" s="69"/>
      <c r="AD104" s="94">
        <f t="shared" si="102"/>
        <v>0</v>
      </c>
      <c r="AE104" s="68"/>
      <c r="AF104" s="69"/>
      <c r="AG104" s="69"/>
      <c r="AH104" s="69"/>
      <c r="AI104" s="69"/>
      <c r="AJ104" s="69"/>
      <c r="AK104" s="69"/>
      <c r="AL104" s="69"/>
      <c r="AM104" s="69"/>
      <c r="AN104" s="69"/>
      <c r="AO104" s="69"/>
      <c r="AP104" s="69"/>
      <c r="AQ104" s="94">
        <f t="shared" si="103"/>
        <v>0</v>
      </c>
      <c r="AR104" s="228"/>
      <c r="AS104" s="229"/>
      <c r="AT104" s="229"/>
      <c r="AU104" s="229"/>
      <c r="AV104" s="229"/>
      <c r="AW104" s="229"/>
      <c r="AX104" s="229"/>
      <c r="AY104" s="229"/>
      <c r="AZ104" s="229"/>
      <c r="BA104" s="229"/>
      <c r="BB104" s="229"/>
      <c r="BC104" s="229"/>
      <c r="BD104" s="94">
        <f t="shared" si="104"/>
        <v>0</v>
      </c>
      <c r="BE104" s="95">
        <f t="shared" si="100"/>
        <v>0</v>
      </c>
      <c r="BG104" s="136" t="s">
        <v>215</v>
      </c>
      <c r="BH104" s="4"/>
      <c r="BI104" s="4"/>
    </row>
    <row r="105" spans="1:61" ht="13.15" hidden="1" customHeight="1" outlineLevel="2" x14ac:dyDescent="0.2">
      <c r="A105" s="374"/>
      <c r="B105" s="365"/>
      <c r="C105" s="48" t="s">
        <v>164</v>
      </c>
      <c r="D105" s="98"/>
      <c r="E105" s="62"/>
      <c r="F105" s="63"/>
      <c r="G105" s="63"/>
      <c r="H105" s="63"/>
      <c r="I105" s="63"/>
      <c r="J105" s="63"/>
      <c r="K105" s="63"/>
      <c r="L105" s="63"/>
      <c r="M105" s="63"/>
      <c r="N105" s="63"/>
      <c r="O105" s="63"/>
      <c r="P105" s="63"/>
      <c r="Q105" s="93">
        <f t="shared" si="101"/>
        <v>0</v>
      </c>
      <c r="R105" s="62"/>
      <c r="S105" s="63"/>
      <c r="T105" s="63"/>
      <c r="U105" s="63"/>
      <c r="V105" s="63"/>
      <c r="W105" s="63"/>
      <c r="X105" s="63"/>
      <c r="Y105" s="63"/>
      <c r="Z105" s="63"/>
      <c r="AA105" s="63"/>
      <c r="AB105" s="63"/>
      <c r="AC105" s="63"/>
      <c r="AD105" s="93">
        <f t="shared" si="102"/>
        <v>0</v>
      </c>
      <c r="AE105" s="62"/>
      <c r="AF105" s="63"/>
      <c r="AG105" s="63"/>
      <c r="AH105" s="63"/>
      <c r="AI105" s="63"/>
      <c r="AJ105" s="63"/>
      <c r="AK105" s="63"/>
      <c r="AL105" s="63"/>
      <c r="AM105" s="63"/>
      <c r="AN105" s="63"/>
      <c r="AO105" s="63"/>
      <c r="AP105" s="63"/>
      <c r="AQ105" s="93">
        <f t="shared" si="103"/>
        <v>0</v>
      </c>
      <c r="AR105" s="226"/>
      <c r="AS105" s="227"/>
      <c r="AT105" s="227"/>
      <c r="AU105" s="227"/>
      <c r="AV105" s="227"/>
      <c r="AW105" s="227"/>
      <c r="AX105" s="227"/>
      <c r="AY105" s="227"/>
      <c r="AZ105" s="227"/>
      <c r="BA105" s="227"/>
      <c r="BB105" s="227"/>
      <c r="BC105" s="227"/>
      <c r="BD105" s="93">
        <f t="shared" si="104"/>
        <v>0</v>
      </c>
      <c r="BE105" s="98">
        <f t="shared" si="100"/>
        <v>0</v>
      </c>
      <c r="BF105" s="122"/>
      <c r="BG105" s="138" t="s">
        <v>216</v>
      </c>
      <c r="BH105" s="139">
        <f>SUM(BH103:BH104)</f>
        <v>0</v>
      </c>
      <c r="BI105" s="139">
        <f>SUM(BI102:BI104)</f>
        <v>0</v>
      </c>
    </row>
    <row r="106" spans="1:61" ht="13.15" hidden="1" customHeight="1" outlineLevel="2" x14ac:dyDescent="0.2">
      <c r="A106" s="366">
        <v>7</v>
      </c>
      <c r="B106" s="364" t="s">
        <v>6</v>
      </c>
      <c r="C106" s="49" t="s">
        <v>159</v>
      </c>
      <c r="D106" s="95"/>
      <c r="E106" s="68"/>
      <c r="F106" s="69"/>
      <c r="G106" s="69"/>
      <c r="H106" s="69"/>
      <c r="I106" s="69"/>
      <c r="J106" s="69"/>
      <c r="K106" s="69"/>
      <c r="L106" s="69"/>
      <c r="M106" s="190"/>
      <c r="N106" s="190"/>
      <c r="O106" s="190"/>
      <c r="P106" s="190"/>
      <c r="Q106" s="94">
        <f t="shared" si="101"/>
        <v>0</v>
      </c>
      <c r="R106" s="191"/>
      <c r="S106" s="190"/>
      <c r="T106" s="190"/>
      <c r="U106" s="190"/>
      <c r="V106" s="190"/>
      <c r="W106" s="190"/>
      <c r="X106" s="190"/>
      <c r="Y106" s="190"/>
      <c r="Z106" s="190"/>
      <c r="AA106" s="190"/>
      <c r="AB106" s="190"/>
      <c r="AC106" s="190"/>
      <c r="AD106" s="94">
        <f t="shared" si="102"/>
        <v>0</v>
      </c>
      <c r="AE106" s="191"/>
      <c r="AF106" s="190"/>
      <c r="AG106" s="190"/>
      <c r="AH106" s="190"/>
      <c r="AI106" s="190"/>
      <c r="AJ106" s="69"/>
      <c r="AK106" s="69"/>
      <c r="AL106" s="69"/>
      <c r="AM106" s="69"/>
      <c r="AN106" s="69"/>
      <c r="AO106" s="69"/>
      <c r="AP106" s="69"/>
      <c r="AQ106" s="94">
        <f t="shared" si="103"/>
        <v>0</v>
      </c>
      <c r="AR106" s="228"/>
      <c r="AS106" s="229"/>
      <c r="AT106" s="229"/>
      <c r="AU106" s="229"/>
      <c r="AV106" s="229"/>
      <c r="AW106" s="229"/>
      <c r="AX106" s="229"/>
      <c r="AY106" s="229"/>
      <c r="AZ106" s="229"/>
      <c r="BA106" s="229"/>
      <c r="BB106" s="229"/>
      <c r="BC106" s="229"/>
      <c r="BD106" s="94">
        <f t="shared" si="104"/>
        <v>0</v>
      </c>
      <c r="BE106" s="95">
        <f t="shared" si="100"/>
        <v>0</v>
      </c>
      <c r="BH106" s="4"/>
      <c r="BI106" s="4"/>
    </row>
    <row r="107" spans="1:61" ht="13.15" hidden="1" customHeight="1" outlineLevel="2" x14ac:dyDescent="0.2">
      <c r="A107" s="367"/>
      <c r="B107" s="368"/>
      <c r="C107" s="48" t="s">
        <v>164</v>
      </c>
      <c r="D107" s="98"/>
      <c r="E107" s="66"/>
      <c r="F107" s="63"/>
      <c r="G107" s="63"/>
      <c r="H107" s="63"/>
      <c r="I107" s="63"/>
      <c r="J107" s="63"/>
      <c r="K107" s="63"/>
      <c r="L107" s="63"/>
      <c r="M107" s="63"/>
      <c r="N107" s="63"/>
      <c r="O107" s="63"/>
      <c r="P107" s="63"/>
      <c r="Q107" s="93">
        <f t="shared" si="101"/>
        <v>0</v>
      </c>
      <c r="R107" s="66"/>
      <c r="S107" s="63"/>
      <c r="T107" s="63"/>
      <c r="U107" s="63"/>
      <c r="V107" s="63"/>
      <c r="W107" s="63"/>
      <c r="X107" s="63"/>
      <c r="Y107" s="63"/>
      <c r="Z107" s="63"/>
      <c r="AA107" s="63"/>
      <c r="AB107" s="63"/>
      <c r="AC107" s="63"/>
      <c r="AD107" s="93">
        <f t="shared" si="102"/>
        <v>0</v>
      </c>
      <c r="AE107" s="66"/>
      <c r="AF107" s="63"/>
      <c r="AG107" s="63"/>
      <c r="AH107" s="63"/>
      <c r="AI107" s="63"/>
      <c r="AJ107" s="63"/>
      <c r="AK107" s="63"/>
      <c r="AL107" s="63"/>
      <c r="AM107" s="63"/>
      <c r="AN107" s="63"/>
      <c r="AO107" s="63"/>
      <c r="AP107" s="63"/>
      <c r="AQ107" s="93">
        <f t="shared" si="103"/>
        <v>0</v>
      </c>
      <c r="AR107" s="235"/>
      <c r="AS107" s="227"/>
      <c r="AT107" s="227"/>
      <c r="AU107" s="227"/>
      <c r="AV107" s="227"/>
      <c r="AW107" s="227"/>
      <c r="AX107" s="227"/>
      <c r="AY107" s="227"/>
      <c r="AZ107" s="227"/>
      <c r="BA107" s="227"/>
      <c r="BB107" s="227"/>
      <c r="BC107" s="227"/>
      <c r="BD107" s="93">
        <f t="shared" si="104"/>
        <v>0</v>
      </c>
      <c r="BE107" s="98">
        <f t="shared" si="100"/>
        <v>0</v>
      </c>
      <c r="BG107" s="138"/>
      <c r="BH107" s="139"/>
      <c r="BI107" s="139"/>
    </row>
    <row r="108" spans="1:61" ht="13.15" hidden="1" customHeight="1" outlineLevel="2" x14ac:dyDescent="0.2">
      <c r="A108" s="380">
        <v>8</v>
      </c>
      <c r="B108" s="364" t="s">
        <v>335</v>
      </c>
      <c r="C108" s="49" t="s">
        <v>159</v>
      </c>
      <c r="D108" s="95"/>
      <c r="E108" s="68"/>
      <c r="F108" s="69"/>
      <c r="G108" s="69"/>
      <c r="H108" s="69"/>
      <c r="I108" s="69"/>
      <c r="J108" s="69"/>
      <c r="K108" s="69"/>
      <c r="L108" s="69"/>
      <c r="M108" s="69"/>
      <c r="N108" s="69"/>
      <c r="O108" s="69"/>
      <c r="P108" s="69"/>
      <c r="Q108" s="94">
        <f>SUM(E108:P108)</f>
        <v>0</v>
      </c>
      <c r="R108" s="68"/>
      <c r="S108" s="69"/>
      <c r="T108" s="69"/>
      <c r="U108" s="69"/>
      <c r="V108" s="69"/>
      <c r="W108" s="69"/>
      <c r="X108" s="69"/>
      <c r="Y108" s="69"/>
      <c r="Z108" s="69"/>
      <c r="AA108" s="69"/>
      <c r="AB108" s="69"/>
      <c r="AC108" s="69"/>
      <c r="AD108" s="94">
        <f t="shared" si="102"/>
        <v>0</v>
      </c>
      <c r="AE108" s="68"/>
      <c r="AF108" s="69"/>
      <c r="AG108" s="69"/>
      <c r="AH108" s="69"/>
      <c r="AI108" s="69"/>
      <c r="AJ108" s="69"/>
      <c r="AK108" s="69"/>
      <c r="AL108" s="69"/>
      <c r="AM108" s="69"/>
      <c r="AN108" s="69"/>
      <c r="AO108" s="69"/>
      <c r="AP108" s="69"/>
      <c r="AQ108" s="94">
        <f t="shared" si="103"/>
        <v>0</v>
      </c>
      <c r="AR108" s="68"/>
      <c r="AS108" s="69"/>
      <c r="AT108" s="69"/>
      <c r="AU108" s="69"/>
      <c r="AV108" s="69"/>
      <c r="AW108" s="69"/>
      <c r="AX108" s="69"/>
      <c r="AY108" s="69"/>
      <c r="AZ108" s="69"/>
      <c r="BA108" s="69"/>
      <c r="BB108" s="69"/>
      <c r="BC108" s="69"/>
      <c r="BD108" s="94">
        <f t="shared" si="104"/>
        <v>0</v>
      </c>
      <c r="BE108" s="95">
        <f t="shared" si="100"/>
        <v>0</v>
      </c>
      <c r="BH108" s="4"/>
      <c r="BI108" s="4"/>
    </row>
    <row r="109" spans="1:61" ht="13.15" hidden="1" customHeight="1" outlineLevel="2" thickBot="1" x14ac:dyDescent="0.25">
      <c r="A109" s="377"/>
      <c r="B109" s="379"/>
      <c r="C109" s="128" t="s">
        <v>164</v>
      </c>
      <c r="D109" s="133"/>
      <c r="E109" s="132"/>
      <c r="F109" s="130"/>
      <c r="G109" s="130"/>
      <c r="H109" s="130"/>
      <c r="I109" s="130"/>
      <c r="J109" s="130"/>
      <c r="K109" s="130"/>
      <c r="L109" s="130"/>
      <c r="M109" s="130"/>
      <c r="N109" s="130"/>
      <c r="O109" s="130"/>
      <c r="P109" s="130"/>
      <c r="Q109" s="131">
        <f>SUM(E109:P109)</f>
        <v>0</v>
      </c>
      <c r="R109" s="132"/>
      <c r="S109" s="130"/>
      <c r="T109" s="130"/>
      <c r="U109" s="130"/>
      <c r="V109" s="130"/>
      <c r="W109" s="130"/>
      <c r="X109" s="130"/>
      <c r="Y109" s="130"/>
      <c r="Z109" s="130"/>
      <c r="AA109" s="130"/>
      <c r="AB109" s="130"/>
      <c r="AC109" s="130"/>
      <c r="AD109" s="131">
        <f t="shared" si="102"/>
        <v>0</v>
      </c>
      <c r="AE109" s="132"/>
      <c r="AF109" s="130"/>
      <c r="AG109" s="130"/>
      <c r="AH109" s="130"/>
      <c r="AI109" s="130"/>
      <c r="AJ109" s="130"/>
      <c r="AK109" s="130"/>
      <c r="AL109" s="130"/>
      <c r="AM109" s="130"/>
      <c r="AN109" s="130"/>
      <c r="AO109" s="130"/>
      <c r="AP109" s="130"/>
      <c r="AQ109" s="131">
        <f t="shared" si="103"/>
        <v>0</v>
      </c>
      <c r="AR109" s="132"/>
      <c r="AS109" s="130"/>
      <c r="AT109" s="130"/>
      <c r="AU109" s="130"/>
      <c r="AV109" s="130"/>
      <c r="AW109" s="130"/>
      <c r="AX109" s="130"/>
      <c r="AY109" s="130"/>
      <c r="AZ109" s="130"/>
      <c r="BA109" s="130"/>
      <c r="BB109" s="130"/>
      <c r="BC109" s="130"/>
      <c r="BD109" s="131">
        <f t="shared" si="104"/>
        <v>0</v>
      </c>
      <c r="BE109" s="133">
        <f t="shared" si="100"/>
        <v>0</v>
      </c>
      <c r="BG109" s="138"/>
      <c r="BH109" s="139"/>
      <c r="BI109" s="139"/>
    </row>
    <row r="110" spans="1:61" outlineLevel="1" collapsed="1" x14ac:dyDescent="0.2">
      <c r="A110" s="369"/>
      <c r="B110" s="362" t="s">
        <v>198</v>
      </c>
      <c r="C110" s="50" t="s">
        <v>159</v>
      </c>
      <c r="D110" s="127">
        <f>SUM(D94,D96,D98,D100,D102,D104,D106,D108)</f>
        <v>0</v>
      </c>
      <c r="E110" s="124">
        <f t="shared" ref="E110:P110" si="105">SUM(E94,E96,E98,E100,E102,E104,E106,E108)</f>
        <v>0</v>
      </c>
      <c r="F110" s="125">
        <f t="shared" si="105"/>
        <v>0</v>
      </c>
      <c r="G110" s="125">
        <f t="shared" si="105"/>
        <v>0</v>
      </c>
      <c r="H110" s="125">
        <f t="shared" si="105"/>
        <v>0</v>
      </c>
      <c r="I110" s="125">
        <f t="shared" si="105"/>
        <v>0</v>
      </c>
      <c r="J110" s="125">
        <f t="shared" si="105"/>
        <v>0</v>
      </c>
      <c r="K110" s="125">
        <f t="shared" si="105"/>
        <v>0</v>
      </c>
      <c r="L110" s="125">
        <f t="shared" si="105"/>
        <v>0</v>
      </c>
      <c r="M110" s="125">
        <f t="shared" si="105"/>
        <v>0</v>
      </c>
      <c r="N110" s="125">
        <f t="shared" si="105"/>
        <v>0</v>
      </c>
      <c r="O110" s="125">
        <f t="shared" si="105"/>
        <v>0</v>
      </c>
      <c r="P110" s="125">
        <f t="shared" si="105"/>
        <v>505</v>
      </c>
      <c r="Q110" s="126">
        <f>SUM(E110:P110)</f>
        <v>505</v>
      </c>
      <c r="R110" s="124">
        <f t="shared" ref="R110:AC110" si="106">SUM(R94,R96,R98,R100,R102,R104,R106,R108)</f>
        <v>0</v>
      </c>
      <c r="S110" s="125">
        <f t="shared" si="106"/>
        <v>0</v>
      </c>
      <c r="T110" s="125">
        <f t="shared" si="106"/>
        <v>100</v>
      </c>
      <c r="U110" s="125">
        <f t="shared" si="106"/>
        <v>0</v>
      </c>
      <c r="V110" s="125">
        <f t="shared" si="106"/>
        <v>100</v>
      </c>
      <c r="W110" s="125">
        <f t="shared" si="106"/>
        <v>0</v>
      </c>
      <c r="X110" s="125">
        <f t="shared" si="106"/>
        <v>70</v>
      </c>
      <c r="Y110" s="125">
        <f t="shared" si="106"/>
        <v>0</v>
      </c>
      <c r="Z110" s="125">
        <f t="shared" si="106"/>
        <v>0</v>
      </c>
      <c r="AA110" s="125">
        <f t="shared" si="106"/>
        <v>0</v>
      </c>
      <c r="AB110" s="125">
        <f t="shared" si="106"/>
        <v>0</v>
      </c>
      <c r="AC110" s="125">
        <f t="shared" si="106"/>
        <v>0</v>
      </c>
      <c r="AD110" s="126">
        <f t="shared" si="102"/>
        <v>270</v>
      </c>
      <c r="AE110" s="124">
        <f t="shared" ref="AE110:AP110" si="107">SUM(AE94,AE96,AE98,AE100,AE102,AE104,AE106,AE108)</f>
        <v>0</v>
      </c>
      <c r="AF110" s="125">
        <f t="shared" si="107"/>
        <v>0</v>
      </c>
      <c r="AG110" s="125">
        <f t="shared" si="107"/>
        <v>100</v>
      </c>
      <c r="AH110" s="125">
        <f t="shared" si="107"/>
        <v>0</v>
      </c>
      <c r="AI110" s="125">
        <f t="shared" si="107"/>
        <v>100</v>
      </c>
      <c r="AJ110" s="125">
        <f t="shared" si="107"/>
        <v>0</v>
      </c>
      <c r="AK110" s="125">
        <f t="shared" si="107"/>
        <v>0</v>
      </c>
      <c r="AL110" s="125">
        <f t="shared" si="107"/>
        <v>0</v>
      </c>
      <c r="AM110" s="125">
        <f t="shared" si="107"/>
        <v>0</v>
      </c>
      <c r="AN110" s="125">
        <f t="shared" si="107"/>
        <v>0</v>
      </c>
      <c r="AO110" s="125">
        <f t="shared" si="107"/>
        <v>0</v>
      </c>
      <c r="AP110" s="125">
        <f t="shared" si="107"/>
        <v>0</v>
      </c>
      <c r="AQ110" s="126">
        <f t="shared" si="103"/>
        <v>200</v>
      </c>
      <c r="AR110" s="124">
        <f t="shared" ref="AR110:BC110" si="108">SUM(AR94,AR96,AR98,AR100,AR102,AR104,AR106,AR108)</f>
        <v>0</v>
      </c>
      <c r="AS110" s="125">
        <f t="shared" si="108"/>
        <v>0</v>
      </c>
      <c r="AT110" s="125">
        <f t="shared" si="108"/>
        <v>0</v>
      </c>
      <c r="AU110" s="125">
        <f t="shared" si="108"/>
        <v>0</v>
      </c>
      <c r="AV110" s="125">
        <f t="shared" si="108"/>
        <v>0</v>
      </c>
      <c r="AW110" s="125">
        <f t="shared" si="108"/>
        <v>0</v>
      </c>
      <c r="AX110" s="125">
        <f t="shared" si="108"/>
        <v>0</v>
      </c>
      <c r="AY110" s="125">
        <f t="shared" si="108"/>
        <v>0</v>
      </c>
      <c r="AZ110" s="125">
        <f t="shared" si="108"/>
        <v>0</v>
      </c>
      <c r="BA110" s="125">
        <f t="shared" si="108"/>
        <v>0</v>
      </c>
      <c r="BB110" s="125">
        <f t="shared" si="108"/>
        <v>0</v>
      </c>
      <c r="BC110" s="125">
        <f t="shared" si="108"/>
        <v>0</v>
      </c>
      <c r="BD110" s="126">
        <f t="shared" si="104"/>
        <v>0</v>
      </c>
      <c r="BE110" s="127">
        <f t="shared" si="100"/>
        <v>975</v>
      </c>
    </row>
    <row r="111" spans="1:61" outlineLevel="1" x14ac:dyDescent="0.2">
      <c r="A111" s="370"/>
      <c r="B111" s="363"/>
      <c r="C111" s="51" t="s">
        <v>164</v>
      </c>
      <c r="D111" s="100">
        <f t="shared" ref="D111:P111" si="109">SUM(D95,D97,D99,D101,D103,D105,D107,D109)</f>
        <v>0</v>
      </c>
      <c r="E111" s="80">
        <f t="shared" si="109"/>
        <v>0</v>
      </c>
      <c r="F111" s="81">
        <f t="shared" si="109"/>
        <v>10</v>
      </c>
      <c r="G111" s="81">
        <f t="shared" si="109"/>
        <v>38</v>
      </c>
      <c r="H111" s="81">
        <f t="shared" si="109"/>
        <v>0</v>
      </c>
      <c r="I111" s="81">
        <f t="shared" si="109"/>
        <v>2</v>
      </c>
      <c r="J111" s="81">
        <f t="shared" si="109"/>
        <v>11</v>
      </c>
      <c r="K111" s="81">
        <f t="shared" si="109"/>
        <v>0</v>
      </c>
      <c r="L111" s="81">
        <f t="shared" si="109"/>
        <v>94</v>
      </c>
      <c r="M111" s="81">
        <f t="shared" si="109"/>
        <v>18</v>
      </c>
      <c r="N111" s="81">
        <f t="shared" si="109"/>
        <v>0</v>
      </c>
      <c r="O111" s="81">
        <f t="shared" si="109"/>
        <v>6</v>
      </c>
      <c r="P111" s="81">
        <f t="shared" si="109"/>
        <v>0</v>
      </c>
      <c r="Q111" s="99">
        <f>SUM(E111:P111)</f>
        <v>179</v>
      </c>
      <c r="R111" s="80">
        <f t="shared" ref="R111:AC111" si="110">SUM(R95,R97,R99,R101,R103,R105,R107,R109)</f>
        <v>0</v>
      </c>
      <c r="S111" s="81">
        <f t="shared" si="110"/>
        <v>0</v>
      </c>
      <c r="T111" s="81">
        <f t="shared" si="110"/>
        <v>0</v>
      </c>
      <c r="U111" s="81">
        <f t="shared" si="110"/>
        <v>0</v>
      </c>
      <c r="V111" s="81">
        <f t="shared" si="110"/>
        <v>0</v>
      </c>
      <c r="W111" s="81">
        <f t="shared" si="110"/>
        <v>0</v>
      </c>
      <c r="X111" s="81">
        <f t="shared" si="110"/>
        <v>0</v>
      </c>
      <c r="Y111" s="81">
        <f t="shared" si="110"/>
        <v>0</v>
      </c>
      <c r="Z111" s="81">
        <f t="shared" si="110"/>
        <v>0</v>
      </c>
      <c r="AA111" s="81">
        <f t="shared" si="110"/>
        <v>0</v>
      </c>
      <c r="AB111" s="81">
        <f t="shared" si="110"/>
        <v>0</v>
      </c>
      <c r="AC111" s="81">
        <f t="shared" si="110"/>
        <v>0</v>
      </c>
      <c r="AD111" s="99">
        <f t="shared" si="102"/>
        <v>0</v>
      </c>
      <c r="AE111" s="80">
        <f t="shared" ref="AE111:AP111" si="111">SUM(AE95,AE97,AE99,AE101,AE103,AE105,AE107,AE109)</f>
        <v>0</v>
      </c>
      <c r="AF111" s="81">
        <f t="shared" si="111"/>
        <v>0</v>
      </c>
      <c r="AG111" s="81">
        <f t="shared" si="111"/>
        <v>0</v>
      </c>
      <c r="AH111" s="81">
        <f t="shared" si="111"/>
        <v>0</v>
      </c>
      <c r="AI111" s="81">
        <f t="shared" si="111"/>
        <v>0</v>
      </c>
      <c r="AJ111" s="81">
        <f t="shared" si="111"/>
        <v>0</v>
      </c>
      <c r="AK111" s="81">
        <f t="shared" si="111"/>
        <v>0</v>
      </c>
      <c r="AL111" s="81">
        <f t="shared" si="111"/>
        <v>0</v>
      </c>
      <c r="AM111" s="81">
        <f t="shared" si="111"/>
        <v>0</v>
      </c>
      <c r="AN111" s="81">
        <f t="shared" si="111"/>
        <v>0</v>
      </c>
      <c r="AO111" s="81">
        <f t="shared" si="111"/>
        <v>0</v>
      </c>
      <c r="AP111" s="81">
        <f t="shared" si="111"/>
        <v>0</v>
      </c>
      <c r="AQ111" s="99">
        <f t="shared" si="103"/>
        <v>0</v>
      </c>
      <c r="AR111" s="80">
        <f t="shared" ref="AR111:BC111" si="112">SUM(AR95,AR97,AR99,AR101,AR103,AR105,AR107,AR109)</f>
        <v>0</v>
      </c>
      <c r="AS111" s="81">
        <f t="shared" si="112"/>
        <v>0</v>
      </c>
      <c r="AT111" s="81">
        <f t="shared" si="112"/>
        <v>0</v>
      </c>
      <c r="AU111" s="81">
        <f t="shared" si="112"/>
        <v>0</v>
      </c>
      <c r="AV111" s="81">
        <f t="shared" si="112"/>
        <v>0</v>
      </c>
      <c r="AW111" s="81">
        <f t="shared" si="112"/>
        <v>0</v>
      </c>
      <c r="AX111" s="81">
        <f t="shared" si="112"/>
        <v>0</v>
      </c>
      <c r="AY111" s="81">
        <f t="shared" si="112"/>
        <v>0</v>
      </c>
      <c r="AZ111" s="81">
        <f t="shared" si="112"/>
        <v>0</v>
      </c>
      <c r="BA111" s="81">
        <f t="shared" si="112"/>
        <v>0</v>
      </c>
      <c r="BB111" s="81">
        <f t="shared" si="112"/>
        <v>0</v>
      </c>
      <c r="BC111" s="81">
        <f t="shared" si="112"/>
        <v>0</v>
      </c>
      <c r="BD111" s="99">
        <f t="shared" si="104"/>
        <v>0</v>
      </c>
      <c r="BE111" s="100">
        <f t="shared" si="100"/>
        <v>179</v>
      </c>
    </row>
    <row r="112" spans="1:61" hidden="1" outlineLevel="2" x14ac:dyDescent="0.2">
      <c r="A112" s="120"/>
      <c r="B112" s="111" t="s">
        <v>203</v>
      </c>
      <c r="C112" s="112"/>
      <c r="D112" s="114"/>
      <c r="E112" s="113"/>
      <c r="F112" s="113"/>
      <c r="G112" s="113"/>
      <c r="H112" s="113"/>
      <c r="I112" s="113"/>
      <c r="J112" s="113"/>
      <c r="K112" s="113"/>
      <c r="L112" s="113"/>
      <c r="M112" s="113"/>
      <c r="N112" s="113"/>
      <c r="O112" s="113"/>
      <c r="P112" s="113"/>
      <c r="Q112" s="114"/>
      <c r="R112" s="113"/>
      <c r="S112" s="113"/>
      <c r="T112" s="113"/>
      <c r="U112" s="113"/>
      <c r="V112" s="113"/>
      <c r="W112" s="113"/>
      <c r="X112" s="113"/>
      <c r="Y112" s="113"/>
      <c r="Z112" s="113"/>
      <c r="AA112" s="113"/>
      <c r="AB112" s="113"/>
      <c r="AC112" s="113"/>
      <c r="AD112" s="114"/>
      <c r="AE112" s="113"/>
      <c r="AF112" s="113"/>
      <c r="AG112" s="113"/>
      <c r="AH112" s="113"/>
      <c r="AI112" s="113"/>
      <c r="AJ112" s="113"/>
      <c r="AK112" s="113"/>
      <c r="AL112" s="113"/>
      <c r="AM112" s="113"/>
      <c r="AN112" s="113"/>
      <c r="AO112" s="113"/>
      <c r="AP112" s="113"/>
      <c r="AQ112" s="114"/>
      <c r="AR112" s="113"/>
      <c r="AS112" s="113"/>
      <c r="AT112" s="113"/>
      <c r="AU112" s="113"/>
      <c r="AV112" s="113"/>
      <c r="AW112" s="113"/>
      <c r="AX112" s="113"/>
      <c r="AY112" s="113"/>
      <c r="AZ112" s="113"/>
      <c r="BA112" s="113"/>
      <c r="BB112" s="113"/>
      <c r="BC112" s="113"/>
      <c r="BD112" s="114"/>
      <c r="BE112" s="198">
        <f t="shared" si="100"/>
        <v>0</v>
      </c>
      <c r="BG112" s="42"/>
    </row>
    <row r="113" spans="1:61" hidden="1" outlineLevel="2" x14ac:dyDescent="0.2">
      <c r="A113" s="375">
        <v>1</v>
      </c>
      <c r="B113" s="376" t="s">
        <v>208</v>
      </c>
      <c r="C113" s="47" t="s">
        <v>159</v>
      </c>
      <c r="D113" s="91">
        <f>D110-D115</f>
        <v>0</v>
      </c>
      <c r="E113" s="52">
        <f>E110-E115</f>
        <v>0</v>
      </c>
      <c r="F113" s="53">
        <f t="shared" ref="F113:P113" si="113">F110-F115</f>
        <v>0</v>
      </c>
      <c r="G113" s="53">
        <f t="shared" si="113"/>
        <v>0</v>
      </c>
      <c r="H113" s="53">
        <f t="shared" si="113"/>
        <v>0</v>
      </c>
      <c r="I113" s="53">
        <f t="shared" si="113"/>
        <v>0</v>
      </c>
      <c r="J113" s="53">
        <f t="shared" si="113"/>
        <v>0</v>
      </c>
      <c r="K113" s="53">
        <f t="shared" si="113"/>
        <v>0</v>
      </c>
      <c r="L113" s="53">
        <f t="shared" si="113"/>
        <v>0</v>
      </c>
      <c r="M113" s="53">
        <f t="shared" si="113"/>
        <v>0</v>
      </c>
      <c r="N113" s="53">
        <f t="shared" si="113"/>
        <v>0</v>
      </c>
      <c r="O113" s="53">
        <f t="shared" si="113"/>
        <v>0</v>
      </c>
      <c r="P113" s="53">
        <f t="shared" si="113"/>
        <v>505</v>
      </c>
      <c r="Q113" s="91">
        <f t="shared" ref="Q113:Q118" si="114">SUM(E113:P113)</f>
        <v>505</v>
      </c>
      <c r="R113" s="52">
        <f>R110-R115</f>
        <v>0</v>
      </c>
      <c r="S113" s="53">
        <f t="shared" ref="S113:AC113" si="115">S110-S115</f>
        <v>0</v>
      </c>
      <c r="T113" s="53">
        <f t="shared" si="115"/>
        <v>100</v>
      </c>
      <c r="U113" s="53">
        <f t="shared" si="115"/>
        <v>0</v>
      </c>
      <c r="V113" s="53">
        <f t="shared" si="115"/>
        <v>100</v>
      </c>
      <c r="W113" s="53">
        <f t="shared" si="115"/>
        <v>0</v>
      </c>
      <c r="X113" s="53">
        <f t="shared" si="115"/>
        <v>70</v>
      </c>
      <c r="Y113" s="53">
        <f t="shared" si="115"/>
        <v>0</v>
      </c>
      <c r="Z113" s="53">
        <f t="shared" si="115"/>
        <v>0</v>
      </c>
      <c r="AA113" s="53">
        <f t="shared" si="115"/>
        <v>0</v>
      </c>
      <c r="AB113" s="53">
        <f t="shared" si="115"/>
        <v>0</v>
      </c>
      <c r="AC113" s="53">
        <f t="shared" si="115"/>
        <v>0</v>
      </c>
      <c r="AD113" s="91">
        <f t="shared" ref="AD113:AD118" si="116">SUM(R113:AC113)</f>
        <v>270</v>
      </c>
      <c r="AE113" s="52">
        <f>AE110-AE115</f>
        <v>0</v>
      </c>
      <c r="AF113" s="53">
        <f t="shared" ref="AF113:AP113" si="117">AF110-AF115</f>
        <v>0</v>
      </c>
      <c r="AG113" s="53">
        <f t="shared" si="117"/>
        <v>100</v>
      </c>
      <c r="AH113" s="53">
        <f t="shared" si="117"/>
        <v>0</v>
      </c>
      <c r="AI113" s="53">
        <f t="shared" si="117"/>
        <v>100</v>
      </c>
      <c r="AJ113" s="53">
        <f t="shared" si="117"/>
        <v>0</v>
      </c>
      <c r="AK113" s="53">
        <f t="shared" si="117"/>
        <v>0</v>
      </c>
      <c r="AL113" s="53">
        <f t="shared" si="117"/>
        <v>0</v>
      </c>
      <c r="AM113" s="53">
        <f t="shared" si="117"/>
        <v>0</v>
      </c>
      <c r="AN113" s="53">
        <f t="shared" si="117"/>
        <v>0</v>
      </c>
      <c r="AO113" s="53">
        <f t="shared" si="117"/>
        <v>0</v>
      </c>
      <c r="AP113" s="53">
        <f t="shared" si="117"/>
        <v>0</v>
      </c>
      <c r="AQ113" s="91">
        <f t="shared" ref="AQ113:AQ118" si="118">SUM(AE113:AP113)</f>
        <v>200</v>
      </c>
      <c r="AR113" s="52">
        <f>AR110-AR115</f>
        <v>0</v>
      </c>
      <c r="AS113" s="53">
        <f t="shared" ref="AS113:BC113" si="119">AS110-AS115</f>
        <v>0</v>
      </c>
      <c r="AT113" s="53">
        <f t="shared" si="119"/>
        <v>0</v>
      </c>
      <c r="AU113" s="53">
        <f t="shared" si="119"/>
        <v>0</v>
      </c>
      <c r="AV113" s="53">
        <f t="shared" si="119"/>
        <v>0</v>
      </c>
      <c r="AW113" s="53">
        <f t="shared" si="119"/>
        <v>0</v>
      </c>
      <c r="AX113" s="53">
        <f t="shared" si="119"/>
        <v>0</v>
      </c>
      <c r="AY113" s="53">
        <f t="shared" si="119"/>
        <v>0</v>
      </c>
      <c r="AZ113" s="53">
        <f t="shared" si="119"/>
        <v>0</v>
      </c>
      <c r="BA113" s="53">
        <f t="shared" si="119"/>
        <v>0</v>
      </c>
      <c r="BB113" s="53">
        <f t="shared" si="119"/>
        <v>0</v>
      </c>
      <c r="BC113" s="53">
        <f t="shared" si="119"/>
        <v>0</v>
      </c>
      <c r="BD113" s="91">
        <f t="shared" ref="BD113:BD118" si="120">SUM(AR113:BC113)</f>
        <v>0</v>
      </c>
      <c r="BE113" s="91">
        <f t="shared" si="100"/>
        <v>975</v>
      </c>
      <c r="BG113" s="42"/>
    </row>
    <row r="114" spans="1:61" hidden="1" outlineLevel="2" x14ac:dyDescent="0.2">
      <c r="A114" s="374"/>
      <c r="B114" s="372"/>
      <c r="C114" s="46" t="s">
        <v>164</v>
      </c>
      <c r="D114" s="92">
        <f t="shared" ref="D114:P114" si="121">D111-D116</f>
        <v>0</v>
      </c>
      <c r="E114" s="56">
        <f t="shared" si="121"/>
        <v>0</v>
      </c>
      <c r="F114" s="57">
        <f t="shared" si="121"/>
        <v>10</v>
      </c>
      <c r="G114" s="57">
        <f t="shared" si="121"/>
        <v>38</v>
      </c>
      <c r="H114" s="57">
        <f t="shared" si="121"/>
        <v>0</v>
      </c>
      <c r="I114" s="57">
        <f t="shared" si="121"/>
        <v>2</v>
      </c>
      <c r="J114" s="57">
        <f t="shared" si="121"/>
        <v>11</v>
      </c>
      <c r="K114" s="57">
        <f t="shared" si="121"/>
        <v>0</v>
      </c>
      <c r="L114" s="57">
        <f t="shared" si="121"/>
        <v>94</v>
      </c>
      <c r="M114" s="57">
        <f t="shared" si="121"/>
        <v>18</v>
      </c>
      <c r="N114" s="57">
        <f t="shared" si="121"/>
        <v>0</v>
      </c>
      <c r="O114" s="57">
        <f t="shared" si="121"/>
        <v>6</v>
      </c>
      <c r="P114" s="57">
        <f t="shared" si="121"/>
        <v>0</v>
      </c>
      <c r="Q114" s="92">
        <f t="shared" si="114"/>
        <v>179</v>
      </c>
      <c r="R114" s="56">
        <f t="shared" ref="R114:AC114" si="122">R111-R116</f>
        <v>0</v>
      </c>
      <c r="S114" s="57">
        <f t="shared" si="122"/>
        <v>0</v>
      </c>
      <c r="T114" s="57">
        <f t="shared" si="122"/>
        <v>0</v>
      </c>
      <c r="U114" s="57">
        <f t="shared" si="122"/>
        <v>0</v>
      </c>
      <c r="V114" s="57">
        <f t="shared" si="122"/>
        <v>0</v>
      </c>
      <c r="W114" s="57">
        <f t="shared" si="122"/>
        <v>0</v>
      </c>
      <c r="X114" s="57">
        <f t="shared" si="122"/>
        <v>0</v>
      </c>
      <c r="Y114" s="57">
        <f t="shared" si="122"/>
        <v>0</v>
      </c>
      <c r="Z114" s="57">
        <f t="shared" si="122"/>
        <v>0</v>
      </c>
      <c r="AA114" s="57">
        <f t="shared" si="122"/>
        <v>0</v>
      </c>
      <c r="AB114" s="57">
        <f t="shared" si="122"/>
        <v>0</v>
      </c>
      <c r="AC114" s="57">
        <f t="shared" si="122"/>
        <v>0</v>
      </c>
      <c r="AD114" s="92">
        <f t="shared" si="116"/>
        <v>0</v>
      </c>
      <c r="AE114" s="56">
        <f t="shared" ref="AE114:AP114" si="123">AE111-AE116</f>
        <v>0</v>
      </c>
      <c r="AF114" s="57">
        <f t="shared" si="123"/>
        <v>0</v>
      </c>
      <c r="AG114" s="57">
        <f t="shared" si="123"/>
        <v>0</v>
      </c>
      <c r="AH114" s="57">
        <f t="shared" si="123"/>
        <v>0</v>
      </c>
      <c r="AI114" s="57">
        <f t="shared" si="123"/>
        <v>0</v>
      </c>
      <c r="AJ114" s="57">
        <f t="shared" si="123"/>
        <v>0</v>
      </c>
      <c r="AK114" s="57">
        <f t="shared" si="123"/>
        <v>0</v>
      </c>
      <c r="AL114" s="57">
        <f t="shared" si="123"/>
        <v>0</v>
      </c>
      <c r="AM114" s="57">
        <f t="shared" si="123"/>
        <v>0</v>
      </c>
      <c r="AN114" s="57">
        <f t="shared" si="123"/>
        <v>0</v>
      </c>
      <c r="AO114" s="57">
        <f t="shared" si="123"/>
        <v>0</v>
      </c>
      <c r="AP114" s="57">
        <f t="shared" si="123"/>
        <v>0</v>
      </c>
      <c r="AQ114" s="92">
        <f t="shared" si="118"/>
        <v>0</v>
      </c>
      <c r="AR114" s="56">
        <f t="shared" ref="AR114:BC114" si="124">AR111-AR116</f>
        <v>0</v>
      </c>
      <c r="AS114" s="57">
        <f t="shared" si="124"/>
        <v>0</v>
      </c>
      <c r="AT114" s="57">
        <f t="shared" si="124"/>
        <v>0</v>
      </c>
      <c r="AU114" s="57">
        <f t="shared" si="124"/>
        <v>0</v>
      </c>
      <c r="AV114" s="57">
        <f t="shared" si="124"/>
        <v>0</v>
      </c>
      <c r="AW114" s="57">
        <f t="shared" si="124"/>
        <v>0</v>
      </c>
      <c r="AX114" s="57">
        <f t="shared" si="124"/>
        <v>0</v>
      </c>
      <c r="AY114" s="57">
        <f t="shared" si="124"/>
        <v>0</v>
      </c>
      <c r="AZ114" s="57">
        <f t="shared" si="124"/>
        <v>0</v>
      </c>
      <c r="BA114" s="57">
        <f t="shared" si="124"/>
        <v>0</v>
      </c>
      <c r="BB114" s="57">
        <f t="shared" si="124"/>
        <v>0</v>
      </c>
      <c r="BC114" s="57">
        <f t="shared" si="124"/>
        <v>0</v>
      </c>
      <c r="BD114" s="92">
        <f t="shared" si="120"/>
        <v>0</v>
      </c>
      <c r="BE114" s="92">
        <f t="shared" si="100"/>
        <v>179</v>
      </c>
      <c r="BF114" s="122"/>
      <c r="BG114" s="42"/>
    </row>
    <row r="115" spans="1:61" hidden="1" outlineLevel="2" x14ac:dyDescent="0.2">
      <c r="A115" s="373">
        <v>2</v>
      </c>
      <c r="B115" s="371" t="s">
        <v>307</v>
      </c>
      <c r="C115" s="44" t="s">
        <v>159</v>
      </c>
      <c r="D115" s="101"/>
      <c r="E115" s="82"/>
      <c r="F115" s="83"/>
      <c r="G115" s="83"/>
      <c r="H115" s="83"/>
      <c r="I115" s="83"/>
      <c r="J115" s="83"/>
      <c r="K115" s="83"/>
      <c r="L115" s="83"/>
      <c r="M115" s="83"/>
      <c r="N115" s="83"/>
      <c r="O115" s="83"/>
      <c r="P115" s="84"/>
      <c r="Q115" s="101">
        <f t="shared" si="114"/>
        <v>0</v>
      </c>
      <c r="R115" s="82"/>
      <c r="S115" s="83"/>
      <c r="T115" s="83"/>
      <c r="U115" s="83"/>
      <c r="V115" s="83"/>
      <c r="W115" s="83"/>
      <c r="X115" s="83"/>
      <c r="Y115" s="83"/>
      <c r="Z115" s="83"/>
      <c r="AA115" s="83"/>
      <c r="AB115" s="83"/>
      <c r="AC115" s="84"/>
      <c r="AD115" s="101">
        <f t="shared" si="116"/>
        <v>0</v>
      </c>
      <c r="AE115" s="82"/>
      <c r="AF115" s="83"/>
      <c r="AG115" s="83"/>
      <c r="AH115" s="83"/>
      <c r="AI115" s="83"/>
      <c r="AJ115" s="83"/>
      <c r="AK115" s="83"/>
      <c r="AL115" s="83"/>
      <c r="AM115" s="83"/>
      <c r="AN115" s="83"/>
      <c r="AO115" s="83"/>
      <c r="AP115" s="84"/>
      <c r="AQ115" s="101">
        <f t="shared" si="118"/>
        <v>0</v>
      </c>
      <c r="AR115" s="82"/>
      <c r="AS115" s="83"/>
      <c r="AT115" s="83"/>
      <c r="AU115" s="83"/>
      <c r="AV115" s="83"/>
      <c r="AW115" s="83"/>
      <c r="AX115" s="83"/>
      <c r="AY115" s="83"/>
      <c r="AZ115" s="83"/>
      <c r="BA115" s="83"/>
      <c r="BB115" s="83"/>
      <c r="BC115" s="84"/>
      <c r="BD115" s="101">
        <f t="shared" si="120"/>
        <v>0</v>
      </c>
      <c r="BE115" s="101">
        <f t="shared" si="100"/>
        <v>0</v>
      </c>
      <c r="BG115" s="42"/>
    </row>
    <row r="116" spans="1:61" ht="13.5" hidden="1" outlineLevel="2" thickBot="1" x14ac:dyDescent="0.25">
      <c r="A116" s="377"/>
      <c r="B116" s="378"/>
      <c r="C116" s="128" t="s">
        <v>164</v>
      </c>
      <c r="D116" s="131"/>
      <c r="E116" s="129"/>
      <c r="F116" s="130"/>
      <c r="G116" s="130"/>
      <c r="H116" s="130"/>
      <c r="I116" s="130"/>
      <c r="J116" s="130"/>
      <c r="K116" s="130"/>
      <c r="L116" s="130"/>
      <c r="M116" s="130"/>
      <c r="N116" s="130"/>
      <c r="O116" s="130"/>
      <c r="P116" s="130"/>
      <c r="Q116" s="131">
        <f t="shared" si="114"/>
        <v>0</v>
      </c>
      <c r="R116" s="129"/>
      <c r="S116" s="130"/>
      <c r="T116" s="130"/>
      <c r="U116" s="130"/>
      <c r="V116" s="130"/>
      <c r="W116" s="130"/>
      <c r="X116" s="130"/>
      <c r="Y116" s="130"/>
      <c r="Z116" s="130"/>
      <c r="AA116" s="130"/>
      <c r="AB116" s="130"/>
      <c r="AC116" s="130"/>
      <c r="AD116" s="131">
        <f t="shared" si="116"/>
        <v>0</v>
      </c>
      <c r="AE116" s="129"/>
      <c r="AF116" s="130"/>
      <c r="AG116" s="130"/>
      <c r="AH116" s="130"/>
      <c r="AI116" s="130"/>
      <c r="AJ116" s="130"/>
      <c r="AK116" s="130"/>
      <c r="AL116" s="130"/>
      <c r="AM116" s="130"/>
      <c r="AN116" s="130"/>
      <c r="AO116" s="130"/>
      <c r="AP116" s="130"/>
      <c r="AQ116" s="131">
        <f t="shared" si="118"/>
        <v>0</v>
      </c>
      <c r="AR116" s="129"/>
      <c r="AS116" s="130"/>
      <c r="AT116" s="130"/>
      <c r="AU116" s="130"/>
      <c r="AV116" s="130"/>
      <c r="AW116" s="130"/>
      <c r="AX116" s="130"/>
      <c r="AY116" s="130"/>
      <c r="AZ116" s="130"/>
      <c r="BA116" s="130"/>
      <c r="BB116" s="130"/>
      <c r="BC116" s="130"/>
      <c r="BD116" s="131">
        <f t="shared" si="120"/>
        <v>0</v>
      </c>
      <c r="BE116" s="131">
        <f t="shared" si="100"/>
        <v>0</v>
      </c>
      <c r="BG116" s="42"/>
    </row>
    <row r="117" spans="1:61" hidden="1" outlineLevel="2" x14ac:dyDescent="0.2">
      <c r="A117" s="369"/>
      <c r="B117" s="362" t="s">
        <v>198</v>
      </c>
      <c r="C117" s="50" t="s">
        <v>159</v>
      </c>
      <c r="D117" s="127">
        <f>SUM(D113,D115)</f>
        <v>0</v>
      </c>
      <c r="E117" s="124">
        <f>SUM(E113,E115)</f>
        <v>0</v>
      </c>
      <c r="F117" s="125">
        <f t="shared" ref="F117:P117" si="125">SUM(F113,F115)</f>
        <v>0</v>
      </c>
      <c r="G117" s="125">
        <f t="shared" si="125"/>
        <v>0</v>
      </c>
      <c r="H117" s="125">
        <f t="shared" si="125"/>
        <v>0</v>
      </c>
      <c r="I117" s="125">
        <f t="shared" si="125"/>
        <v>0</v>
      </c>
      <c r="J117" s="125">
        <f t="shared" si="125"/>
        <v>0</v>
      </c>
      <c r="K117" s="125">
        <f t="shared" si="125"/>
        <v>0</v>
      </c>
      <c r="L117" s="125">
        <f t="shared" si="125"/>
        <v>0</v>
      </c>
      <c r="M117" s="125">
        <f t="shared" si="125"/>
        <v>0</v>
      </c>
      <c r="N117" s="125">
        <f t="shared" si="125"/>
        <v>0</v>
      </c>
      <c r="O117" s="125">
        <f t="shared" si="125"/>
        <v>0</v>
      </c>
      <c r="P117" s="125">
        <f t="shared" si="125"/>
        <v>505</v>
      </c>
      <c r="Q117" s="126">
        <f t="shared" si="114"/>
        <v>505</v>
      </c>
      <c r="R117" s="124">
        <f>SUM(R113,R115)</f>
        <v>0</v>
      </c>
      <c r="S117" s="125">
        <f t="shared" ref="S117:AC117" si="126">SUM(S113,S115)</f>
        <v>0</v>
      </c>
      <c r="T117" s="125">
        <f t="shared" si="126"/>
        <v>100</v>
      </c>
      <c r="U117" s="125">
        <f t="shared" si="126"/>
        <v>0</v>
      </c>
      <c r="V117" s="125">
        <f t="shared" si="126"/>
        <v>100</v>
      </c>
      <c r="W117" s="125">
        <f t="shared" si="126"/>
        <v>0</v>
      </c>
      <c r="X117" s="125">
        <f t="shared" si="126"/>
        <v>70</v>
      </c>
      <c r="Y117" s="125">
        <f t="shared" si="126"/>
        <v>0</v>
      </c>
      <c r="Z117" s="125">
        <f t="shared" si="126"/>
        <v>0</v>
      </c>
      <c r="AA117" s="125">
        <f t="shared" si="126"/>
        <v>0</v>
      </c>
      <c r="AB117" s="125">
        <f t="shared" si="126"/>
        <v>0</v>
      </c>
      <c r="AC117" s="125">
        <f t="shared" si="126"/>
        <v>0</v>
      </c>
      <c r="AD117" s="126">
        <f t="shared" si="116"/>
        <v>270</v>
      </c>
      <c r="AE117" s="124">
        <f>SUM(AE113,AE115)</f>
        <v>0</v>
      </c>
      <c r="AF117" s="125">
        <f t="shared" ref="AF117:AP117" si="127">SUM(AF113,AF115)</f>
        <v>0</v>
      </c>
      <c r="AG117" s="125">
        <f t="shared" si="127"/>
        <v>100</v>
      </c>
      <c r="AH117" s="125">
        <f t="shared" si="127"/>
        <v>0</v>
      </c>
      <c r="AI117" s="125">
        <f t="shared" si="127"/>
        <v>100</v>
      </c>
      <c r="AJ117" s="125">
        <f t="shared" si="127"/>
        <v>0</v>
      </c>
      <c r="AK117" s="125">
        <f t="shared" si="127"/>
        <v>0</v>
      </c>
      <c r="AL117" s="125">
        <f t="shared" si="127"/>
        <v>0</v>
      </c>
      <c r="AM117" s="125">
        <f t="shared" si="127"/>
        <v>0</v>
      </c>
      <c r="AN117" s="125">
        <f t="shared" si="127"/>
        <v>0</v>
      </c>
      <c r="AO117" s="125">
        <f t="shared" si="127"/>
        <v>0</v>
      </c>
      <c r="AP117" s="125">
        <f t="shared" si="127"/>
        <v>0</v>
      </c>
      <c r="AQ117" s="126">
        <f t="shared" si="118"/>
        <v>200</v>
      </c>
      <c r="AR117" s="124">
        <f>SUM(AR113,AR115)</f>
        <v>0</v>
      </c>
      <c r="AS117" s="125">
        <f t="shared" ref="AS117:BC117" si="128">SUM(AS113,AS115)</f>
        <v>0</v>
      </c>
      <c r="AT117" s="125">
        <f t="shared" si="128"/>
        <v>0</v>
      </c>
      <c r="AU117" s="125">
        <f t="shared" si="128"/>
        <v>0</v>
      </c>
      <c r="AV117" s="125">
        <f t="shared" si="128"/>
        <v>0</v>
      </c>
      <c r="AW117" s="125">
        <f t="shared" si="128"/>
        <v>0</v>
      </c>
      <c r="AX117" s="125">
        <f t="shared" si="128"/>
        <v>0</v>
      </c>
      <c r="AY117" s="125">
        <f t="shared" si="128"/>
        <v>0</v>
      </c>
      <c r="AZ117" s="125">
        <f t="shared" si="128"/>
        <v>0</v>
      </c>
      <c r="BA117" s="125">
        <f t="shared" si="128"/>
        <v>0</v>
      </c>
      <c r="BB117" s="125">
        <f t="shared" si="128"/>
        <v>0</v>
      </c>
      <c r="BC117" s="125">
        <f t="shared" si="128"/>
        <v>0</v>
      </c>
      <c r="BD117" s="126">
        <f t="shared" si="120"/>
        <v>0</v>
      </c>
      <c r="BE117" s="127">
        <f t="shared" si="100"/>
        <v>975</v>
      </c>
      <c r="BG117" s="42"/>
    </row>
    <row r="118" spans="1:61" hidden="1" outlineLevel="2" x14ac:dyDescent="0.2">
      <c r="A118" s="370"/>
      <c r="B118" s="363"/>
      <c r="C118" s="51" t="s">
        <v>164</v>
      </c>
      <c r="D118" s="100">
        <f t="shared" ref="D118:P118" si="129">SUM(D114,D116)</f>
        <v>0</v>
      </c>
      <c r="E118" s="80">
        <f t="shared" si="129"/>
        <v>0</v>
      </c>
      <c r="F118" s="81">
        <f t="shared" si="129"/>
        <v>10</v>
      </c>
      <c r="G118" s="81">
        <f t="shared" si="129"/>
        <v>38</v>
      </c>
      <c r="H118" s="81">
        <f t="shared" si="129"/>
        <v>0</v>
      </c>
      <c r="I118" s="81">
        <f t="shared" si="129"/>
        <v>2</v>
      </c>
      <c r="J118" s="81">
        <f t="shared" si="129"/>
        <v>11</v>
      </c>
      <c r="K118" s="81">
        <f t="shared" si="129"/>
        <v>0</v>
      </c>
      <c r="L118" s="81">
        <f t="shared" si="129"/>
        <v>94</v>
      </c>
      <c r="M118" s="81">
        <f t="shared" si="129"/>
        <v>18</v>
      </c>
      <c r="N118" s="81">
        <f t="shared" si="129"/>
        <v>0</v>
      </c>
      <c r="O118" s="81">
        <f t="shared" si="129"/>
        <v>6</v>
      </c>
      <c r="P118" s="81">
        <f t="shared" si="129"/>
        <v>0</v>
      </c>
      <c r="Q118" s="99">
        <f t="shared" si="114"/>
        <v>179</v>
      </c>
      <c r="R118" s="80">
        <f t="shared" ref="R118:AC118" si="130">SUM(R114,R116)</f>
        <v>0</v>
      </c>
      <c r="S118" s="81">
        <f t="shared" si="130"/>
        <v>0</v>
      </c>
      <c r="T118" s="81">
        <f t="shared" si="130"/>
        <v>0</v>
      </c>
      <c r="U118" s="81">
        <f t="shared" si="130"/>
        <v>0</v>
      </c>
      <c r="V118" s="81">
        <f t="shared" si="130"/>
        <v>0</v>
      </c>
      <c r="W118" s="81">
        <f t="shared" si="130"/>
        <v>0</v>
      </c>
      <c r="X118" s="81">
        <f t="shared" si="130"/>
        <v>0</v>
      </c>
      <c r="Y118" s="81">
        <f t="shared" si="130"/>
        <v>0</v>
      </c>
      <c r="Z118" s="81">
        <f t="shared" si="130"/>
        <v>0</v>
      </c>
      <c r="AA118" s="81">
        <f t="shared" si="130"/>
        <v>0</v>
      </c>
      <c r="AB118" s="81">
        <f t="shared" si="130"/>
        <v>0</v>
      </c>
      <c r="AC118" s="81">
        <f t="shared" si="130"/>
        <v>0</v>
      </c>
      <c r="AD118" s="99">
        <f t="shared" si="116"/>
        <v>0</v>
      </c>
      <c r="AE118" s="80">
        <f t="shared" ref="AE118:AP118" si="131">SUM(AE114,AE116)</f>
        <v>0</v>
      </c>
      <c r="AF118" s="81">
        <f t="shared" si="131"/>
        <v>0</v>
      </c>
      <c r="AG118" s="81">
        <f t="shared" si="131"/>
        <v>0</v>
      </c>
      <c r="AH118" s="81">
        <f t="shared" si="131"/>
        <v>0</v>
      </c>
      <c r="AI118" s="81">
        <f t="shared" si="131"/>
        <v>0</v>
      </c>
      <c r="AJ118" s="81">
        <f t="shared" si="131"/>
        <v>0</v>
      </c>
      <c r="AK118" s="81">
        <f t="shared" si="131"/>
        <v>0</v>
      </c>
      <c r="AL118" s="81">
        <f t="shared" si="131"/>
        <v>0</v>
      </c>
      <c r="AM118" s="81">
        <f t="shared" si="131"/>
        <v>0</v>
      </c>
      <c r="AN118" s="81">
        <f t="shared" si="131"/>
        <v>0</v>
      </c>
      <c r="AO118" s="81">
        <f t="shared" si="131"/>
        <v>0</v>
      </c>
      <c r="AP118" s="81">
        <f t="shared" si="131"/>
        <v>0</v>
      </c>
      <c r="AQ118" s="99">
        <f t="shared" si="118"/>
        <v>0</v>
      </c>
      <c r="AR118" s="80">
        <f t="shared" ref="AR118:BC118" si="132">SUM(AR114,AR116)</f>
        <v>0</v>
      </c>
      <c r="AS118" s="81">
        <f t="shared" si="132"/>
        <v>0</v>
      </c>
      <c r="AT118" s="81">
        <f t="shared" si="132"/>
        <v>0</v>
      </c>
      <c r="AU118" s="81">
        <f t="shared" si="132"/>
        <v>0</v>
      </c>
      <c r="AV118" s="81">
        <f t="shared" si="132"/>
        <v>0</v>
      </c>
      <c r="AW118" s="81">
        <f t="shared" si="132"/>
        <v>0</v>
      </c>
      <c r="AX118" s="81">
        <f t="shared" si="132"/>
        <v>0</v>
      </c>
      <c r="AY118" s="81">
        <f t="shared" si="132"/>
        <v>0</v>
      </c>
      <c r="AZ118" s="81">
        <f t="shared" si="132"/>
        <v>0</v>
      </c>
      <c r="BA118" s="81">
        <f t="shared" si="132"/>
        <v>0</v>
      </c>
      <c r="BB118" s="81">
        <f t="shared" si="132"/>
        <v>0</v>
      </c>
      <c r="BC118" s="81">
        <f t="shared" si="132"/>
        <v>0</v>
      </c>
      <c r="BD118" s="99">
        <f t="shared" si="120"/>
        <v>0</v>
      </c>
      <c r="BE118" s="100">
        <f t="shared" si="100"/>
        <v>179</v>
      </c>
      <c r="BG118" s="42"/>
    </row>
    <row r="119" spans="1:61" collapsed="1" x14ac:dyDescent="0.2">
      <c r="A119" s="147"/>
      <c r="B119" s="148" t="s">
        <v>277</v>
      </c>
      <c r="C119" s="149"/>
      <c r="D119" s="151"/>
      <c r="E119" s="150"/>
      <c r="F119" s="150"/>
      <c r="G119" s="150"/>
      <c r="H119" s="150"/>
      <c r="I119" s="150"/>
      <c r="J119" s="150"/>
      <c r="K119" s="150"/>
      <c r="L119" s="150"/>
      <c r="M119" s="150"/>
      <c r="N119" s="150"/>
      <c r="O119" s="150"/>
      <c r="P119" s="150"/>
      <c r="Q119" s="151"/>
      <c r="R119" s="150"/>
      <c r="S119" s="150"/>
      <c r="T119" s="150"/>
      <c r="U119" s="150"/>
      <c r="V119" s="150"/>
      <c r="W119" s="150"/>
      <c r="X119" s="150"/>
      <c r="Y119" s="150"/>
      <c r="Z119" s="150"/>
      <c r="AA119" s="150"/>
      <c r="AB119" s="150"/>
      <c r="AC119" s="150"/>
      <c r="AD119" s="152"/>
      <c r="AE119" s="153"/>
      <c r="AF119" s="150"/>
      <c r="AG119" s="150"/>
      <c r="AH119" s="150"/>
      <c r="AI119" s="150"/>
      <c r="AJ119" s="150"/>
      <c r="AK119" s="150"/>
      <c r="AL119" s="150"/>
      <c r="AM119" s="150"/>
      <c r="AN119" s="150"/>
      <c r="AO119" s="150"/>
      <c r="AP119" s="154"/>
      <c r="AQ119" s="155"/>
      <c r="AR119" s="150"/>
      <c r="AS119" s="150"/>
      <c r="AT119" s="150"/>
      <c r="AU119" s="150"/>
      <c r="AV119" s="150"/>
      <c r="AW119" s="150"/>
      <c r="AX119" s="150"/>
      <c r="AY119" s="150"/>
      <c r="AZ119" s="150"/>
      <c r="BA119" s="150"/>
      <c r="BB119" s="150"/>
      <c r="BC119" s="150"/>
      <c r="BD119" s="151"/>
      <c r="BE119" s="195">
        <f t="shared" si="100"/>
        <v>0</v>
      </c>
      <c r="BG119" s="42"/>
    </row>
    <row r="120" spans="1:61" outlineLevel="1" x14ac:dyDescent="0.2">
      <c r="A120" s="165"/>
      <c r="B120" s="166" t="s">
        <v>276</v>
      </c>
      <c r="C120" s="167"/>
      <c r="D120" s="169"/>
      <c r="E120" s="168"/>
      <c r="F120" s="168"/>
      <c r="G120" s="168"/>
      <c r="H120" s="168"/>
      <c r="I120" s="168"/>
      <c r="J120" s="168"/>
      <c r="K120" s="168"/>
      <c r="L120" s="168"/>
      <c r="M120" s="168"/>
      <c r="N120" s="168"/>
      <c r="O120" s="168"/>
      <c r="P120" s="168"/>
      <c r="Q120" s="169"/>
      <c r="R120" s="168"/>
      <c r="S120" s="168"/>
      <c r="T120" s="168"/>
      <c r="U120" s="168"/>
      <c r="V120" s="168"/>
      <c r="W120" s="168"/>
      <c r="X120" s="168"/>
      <c r="Y120" s="168"/>
      <c r="Z120" s="168"/>
      <c r="AA120" s="168"/>
      <c r="AB120" s="168"/>
      <c r="AC120" s="168"/>
      <c r="AD120" s="170"/>
      <c r="AE120" s="171"/>
      <c r="AF120" s="168"/>
      <c r="AG120" s="168"/>
      <c r="AH120" s="168"/>
      <c r="AI120" s="168"/>
      <c r="AJ120" s="168"/>
      <c r="AK120" s="168"/>
      <c r="AL120" s="168"/>
      <c r="AM120" s="168"/>
      <c r="AN120" s="168"/>
      <c r="AO120" s="168"/>
      <c r="AP120" s="172"/>
      <c r="AQ120" s="173"/>
      <c r="AR120" s="168"/>
      <c r="AS120" s="168"/>
      <c r="AT120" s="168"/>
      <c r="AU120" s="168"/>
      <c r="AV120" s="168"/>
      <c r="AW120" s="168"/>
      <c r="AX120" s="168"/>
      <c r="AY120" s="168"/>
      <c r="AZ120" s="168"/>
      <c r="BA120" s="168"/>
      <c r="BB120" s="168"/>
      <c r="BC120" s="168"/>
      <c r="BD120" s="169"/>
      <c r="BE120" s="196">
        <f t="shared" si="100"/>
        <v>0</v>
      </c>
      <c r="BG120" s="42"/>
      <c r="BI120">
        <v>10</v>
      </c>
    </row>
    <row r="121" spans="1:61" outlineLevel="1" x14ac:dyDescent="0.2">
      <c r="A121" s="119"/>
      <c r="B121" s="103" t="s">
        <v>250</v>
      </c>
      <c r="C121" s="104"/>
      <c r="D121" s="106"/>
      <c r="E121" s="105"/>
      <c r="F121" s="105"/>
      <c r="G121" s="105"/>
      <c r="H121" s="105"/>
      <c r="I121" s="105"/>
      <c r="J121" s="105"/>
      <c r="K121" s="105"/>
      <c r="L121" s="105"/>
      <c r="M121" s="105"/>
      <c r="N121" s="105"/>
      <c r="O121" s="105"/>
      <c r="P121" s="105"/>
      <c r="Q121" s="106"/>
      <c r="R121" s="105"/>
      <c r="S121" s="105"/>
      <c r="T121" s="105"/>
      <c r="U121" s="105"/>
      <c r="V121" s="105"/>
      <c r="W121" s="105"/>
      <c r="X121" s="105"/>
      <c r="Y121" s="105"/>
      <c r="Z121" s="105"/>
      <c r="AA121" s="105"/>
      <c r="AB121" s="105"/>
      <c r="AC121" s="105"/>
      <c r="AD121" s="107"/>
      <c r="AE121" s="108"/>
      <c r="AF121" s="105"/>
      <c r="AG121" s="105"/>
      <c r="AH121" s="105"/>
      <c r="AI121" s="105"/>
      <c r="AJ121" s="105"/>
      <c r="AK121" s="105"/>
      <c r="AL121" s="105"/>
      <c r="AM121" s="105"/>
      <c r="AN121" s="105"/>
      <c r="AO121" s="105"/>
      <c r="AP121" s="109"/>
      <c r="AQ121" s="110"/>
      <c r="AR121" s="105"/>
      <c r="AS121" s="105"/>
      <c r="AT121" s="105"/>
      <c r="AU121" s="105"/>
      <c r="AV121" s="105"/>
      <c r="AW121" s="105"/>
      <c r="AX121" s="105"/>
      <c r="AY121" s="105"/>
      <c r="AZ121" s="105"/>
      <c r="BA121" s="105"/>
      <c r="BB121" s="105"/>
      <c r="BC121" s="105"/>
      <c r="BD121" s="106"/>
      <c r="BE121" s="197">
        <f t="shared" si="100"/>
        <v>0</v>
      </c>
      <c r="BF121" s="122"/>
      <c r="BG121" s="42"/>
      <c r="BI121">
        <f>+BI127/BI120</f>
        <v>3160.3130000000001</v>
      </c>
    </row>
    <row r="122" spans="1:61" hidden="1" outlineLevel="2" x14ac:dyDescent="0.2">
      <c r="A122" s="120"/>
      <c r="B122" s="111" t="s">
        <v>202</v>
      </c>
      <c r="C122" s="112"/>
      <c r="D122" s="114"/>
      <c r="E122" s="113"/>
      <c r="F122" s="113"/>
      <c r="G122" s="113"/>
      <c r="H122" s="113"/>
      <c r="I122" s="113"/>
      <c r="J122" s="113"/>
      <c r="K122" s="113"/>
      <c r="L122" s="113"/>
      <c r="M122" s="113"/>
      <c r="N122" s="113"/>
      <c r="O122" s="113"/>
      <c r="P122" s="113"/>
      <c r="Q122" s="114"/>
      <c r="R122" s="113"/>
      <c r="S122" s="113"/>
      <c r="T122" s="113"/>
      <c r="U122" s="113"/>
      <c r="V122" s="113"/>
      <c r="W122" s="113"/>
      <c r="X122" s="113"/>
      <c r="Y122" s="113"/>
      <c r="Z122" s="113"/>
      <c r="AA122" s="113"/>
      <c r="AB122" s="113"/>
      <c r="AC122" s="113"/>
      <c r="AD122" s="115"/>
      <c r="AE122" s="116"/>
      <c r="AF122" s="113"/>
      <c r="AG122" s="113"/>
      <c r="AH122" s="113"/>
      <c r="AI122" s="113"/>
      <c r="AJ122" s="113"/>
      <c r="AK122" s="113"/>
      <c r="AL122" s="113"/>
      <c r="AM122" s="113"/>
      <c r="AN122" s="113"/>
      <c r="AO122" s="113"/>
      <c r="AP122" s="117"/>
      <c r="AQ122" s="118"/>
      <c r="AR122" s="113"/>
      <c r="AS122" s="113"/>
      <c r="AT122" s="113"/>
      <c r="AU122" s="113"/>
      <c r="AV122" s="113"/>
      <c r="AW122" s="113"/>
      <c r="AX122" s="113"/>
      <c r="AY122" s="113"/>
      <c r="AZ122" s="113"/>
      <c r="BA122" s="113"/>
      <c r="BB122" s="113"/>
      <c r="BC122" s="113"/>
      <c r="BD122" s="114"/>
      <c r="BE122" s="198">
        <f t="shared" si="100"/>
        <v>0</v>
      </c>
      <c r="BG122" s="42"/>
    </row>
    <row r="123" spans="1:61" ht="13.15" hidden="1" customHeight="1" outlineLevel="2" x14ac:dyDescent="0.2">
      <c r="A123" s="373">
        <v>1</v>
      </c>
      <c r="B123" s="371" t="s">
        <v>334</v>
      </c>
      <c r="C123" s="44" t="s">
        <v>159</v>
      </c>
      <c r="D123" s="101"/>
      <c r="E123" s="82"/>
      <c r="F123" s="83"/>
      <c r="G123" s="83"/>
      <c r="H123" s="83"/>
      <c r="I123" s="83"/>
      <c r="J123" s="83"/>
      <c r="K123" s="83"/>
      <c r="L123" s="83"/>
      <c r="M123" s="83"/>
      <c r="N123" s="83"/>
      <c r="O123" s="83"/>
      <c r="P123" s="83"/>
      <c r="Q123" s="101">
        <f>SUM(E123:P123)</f>
        <v>0</v>
      </c>
      <c r="R123" s="82"/>
      <c r="S123" s="83"/>
      <c r="T123" s="83"/>
      <c r="U123" s="83"/>
      <c r="V123" s="83"/>
      <c r="W123" s="83"/>
      <c r="X123" s="83"/>
      <c r="Y123" s="83"/>
      <c r="Z123" s="83"/>
      <c r="AA123" s="83"/>
      <c r="AB123" s="83"/>
      <c r="AC123" s="83"/>
      <c r="AD123" s="101">
        <f t="shared" ref="AD123:AD132" si="133">SUM(R123:AC123)</f>
        <v>0</v>
      </c>
      <c r="AE123" s="82"/>
      <c r="AF123" s="83"/>
      <c r="AG123" s="83"/>
      <c r="AH123" s="83"/>
      <c r="AI123" s="83"/>
      <c r="AJ123" s="83"/>
      <c r="AK123" s="83"/>
      <c r="AL123" s="83"/>
      <c r="AM123" s="83"/>
      <c r="AN123" s="83"/>
      <c r="AO123" s="83"/>
      <c r="AP123" s="83"/>
      <c r="AQ123" s="101">
        <f>SUM(AE123:AP123)</f>
        <v>0</v>
      </c>
      <c r="AR123" s="82"/>
      <c r="AS123" s="83"/>
      <c r="AT123" s="83"/>
      <c r="AU123" s="83"/>
      <c r="AV123" s="83"/>
      <c r="AW123" s="83"/>
      <c r="AX123" s="83"/>
      <c r="AY123" s="83"/>
      <c r="AZ123" s="83"/>
      <c r="BA123" s="83"/>
      <c r="BB123" s="83"/>
      <c r="BC123" s="83"/>
      <c r="BD123" s="101">
        <f>SUM(AR123:BC123)</f>
        <v>0</v>
      </c>
      <c r="BE123" s="101">
        <f>SUM(D123,BD123,AQ123,AD123,Q123)</f>
        <v>0</v>
      </c>
      <c r="BG123" s="138"/>
      <c r="BH123" s="140"/>
      <c r="BI123" s="140"/>
    </row>
    <row r="124" spans="1:61" ht="13.15" hidden="1" customHeight="1" outlineLevel="2" x14ac:dyDescent="0.2">
      <c r="A124" s="374"/>
      <c r="B124" s="372"/>
      <c r="C124" s="46" t="s">
        <v>164</v>
      </c>
      <c r="D124" s="92"/>
      <c r="E124" s="56"/>
      <c r="F124" s="57"/>
      <c r="G124" s="57"/>
      <c r="H124" s="57"/>
      <c r="I124" s="57"/>
      <c r="J124" s="57"/>
      <c r="K124" s="57"/>
      <c r="L124" s="57"/>
      <c r="M124" s="57"/>
      <c r="N124" s="57"/>
      <c r="O124" s="57"/>
      <c r="P124" s="57"/>
      <c r="Q124" s="92">
        <f>SUM(E124:P124)</f>
        <v>0</v>
      </c>
      <c r="R124" s="56"/>
      <c r="S124" s="57"/>
      <c r="T124" s="57"/>
      <c r="U124" s="57"/>
      <c r="V124" s="57"/>
      <c r="W124" s="57"/>
      <c r="X124" s="57"/>
      <c r="Y124" s="57"/>
      <c r="Z124" s="57"/>
      <c r="AA124" s="57"/>
      <c r="AB124" s="57"/>
      <c r="AC124" s="57"/>
      <c r="AD124" s="92">
        <f t="shared" si="133"/>
        <v>0</v>
      </c>
      <c r="AE124" s="56"/>
      <c r="AF124" s="57"/>
      <c r="AG124" s="57"/>
      <c r="AH124" s="57"/>
      <c r="AI124" s="57"/>
      <c r="AJ124" s="57"/>
      <c r="AK124" s="57"/>
      <c r="AL124" s="57"/>
      <c r="AM124" s="57"/>
      <c r="AN124" s="57"/>
      <c r="AO124" s="57"/>
      <c r="AP124" s="57"/>
      <c r="AQ124" s="92">
        <f>SUM(AE124:AP124)</f>
        <v>0</v>
      </c>
      <c r="AR124" s="56"/>
      <c r="AS124" s="57"/>
      <c r="AT124" s="57"/>
      <c r="AU124" s="57"/>
      <c r="AV124" s="57"/>
      <c r="AW124" s="57"/>
      <c r="AX124" s="57"/>
      <c r="AY124" s="57"/>
      <c r="AZ124" s="57"/>
      <c r="BA124" s="57"/>
      <c r="BB124" s="57"/>
      <c r="BC124" s="57"/>
      <c r="BD124" s="92">
        <f>SUM(AR124:BC124)</f>
        <v>0</v>
      </c>
      <c r="BE124" s="92">
        <f>SUM(D124,BD124,AQ124,AD124,Q124)</f>
        <v>0</v>
      </c>
      <c r="BG124" s="136"/>
      <c r="BH124" s="4"/>
      <c r="BI124" s="4"/>
    </row>
    <row r="125" spans="1:61" ht="13.15" hidden="1" customHeight="1" outlineLevel="2" x14ac:dyDescent="0.2">
      <c r="A125" s="373">
        <v>2</v>
      </c>
      <c r="B125" s="371" t="s">
        <v>217</v>
      </c>
      <c r="C125" s="44" t="s">
        <v>159</v>
      </c>
      <c r="D125" s="101"/>
      <c r="E125" s="82"/>
      <c r="F125" s="83"/>
      <c r="G125" s="83"/>
      <c r="H125" s="83"/>
      <c r="I125" s="83"/>
      <c r="J125" s="83"/>
      <c r="K125" s="205"/>
      <c r="L125" s="205"/>
      <c r="M125" s="134"/>
      <c r="N125" s="134"/>
      <c r="O125" s="141"/>
      <c r="P125" s="84">
        <v>73</v>
      </c>
      <c r="Q125" s="101">
        <f t="shared" ref="Q125:Q132" si="134">SUM(E125:P125)</f>
        <v>73</v>
      </c>
      <c r="R125" s="82"/>
      <c r="S125" s="83"/>
      <c r="T125" s="83"/>
      <c r="U125" s="83"/>
      <c r="V125" s="83"/>
      <c r="W125" s="83"/>
      <c r="X125" s="83"/>
      <c r="Y125" s="83"/>
      <c r="Z125" s="83">
        <v>4</v>
      </c>
      <c r="AA125" s="83">
        <v>4</v>
      </c>
      <c r="AB125" s="83">
        <v>4</v>
      </c>
      <c r="AC125" s="102"/>
      <c r="AD125" s="101">
        <f t="shared" si="133"/>
        <v>12</v>
      </c>
      <c r="AE125" s="69">
        <v>4</v>
      </c>
      <c r="AF125" s="83"/>
      <c r="AG125" s="83">
        <v>4</v>
      </c>
      <c r="AH125" s="83"/>
      <c r="AI125" s="83">
        <v>4</v>
      </c>
      <c r="AJ125" s="83"/>
      <c r="AK125" s="83">
        <v>4</v>
      </c>
      <c r="AL125" s="83"/>
      <c r="AM125" s="83">
        <f>(BI127/1000)-SUM(Y125:AC125,AE125:AL125)</f>
        <v>3.6031300000000002</v>
      </c>
      <c r="AN125" s="83"/>
      <c r="AO125" s="83"/>
      <c r="AP125" s="85"/>
      <c r="AQ125" s="101">
        <f t="shared" ref="AQ125:AQ132" si="135">SUM(AE125:AP125)</f>
        <v>19.60313</v>
      </c>
      <c r="AR125" s="82"/>
      <c r="AS125" s="83"/>
      <c r="AT125" s="83"/>
      <c r="AU125" s="83"/>
      <c r="AV125" s="83"/>
      <c r="AW125" s="83"/>
      <c r="AX125" s="83"/>
      <c r="AY125" s="83"/>
      <c r="AZ125" s="83"/>
      <c r="BA125" s="83"/>
      <c r="BB125" s="83"/>
      <c r="BC125" s="102"/>
      <c r="BD125" s="101">
        <f t="shared" ref="BD125:BD132" si="136">SUM(AR125:BC125)</f>
        <v>0</v>
      </c>
      <c r="BE125" s="101">
        <f t="shared" si="100"/>
        <v>104.60312999999999</v>
      </c>
      <c r="BG125" s="138" t="s">
        <v>211</v>
      </c>
      <c r="BH125" s="140" t="s">
        <v>212</v>
      </c>
      <c r="BI125" s="140" t="s">
        <v>213</v>
      </c>
    </row>
    <row r="126" spans="1:61" ht="13.15" hidden="1" customHeight="1" outlineLevel="2" x14ac:dyDescent="0.2">
      <c r="A126" s="374"/>
      <c r="B126" s="372"/>
      <c r="C126" s="46" t="s">
        <v>164</v>
      </c>
      <c r="D126" s="92"/>
      <c r="E126" s="56"/>
      <c r="F126" s="57"/>
      <c r="G126" s="57"/>
      <c r="H126" s="57"/>
      <c r="I126" s="57"/>
      <c r="J126" s="57"/>
      <c r="K126" s="212"/>
      <c r="L126" s="212"/>
      <c r="M126" s="57">
        <v>0</v>
      </c>
      <c r="N126" s="57"/>
      <c r="O126" s="57">
        <v>70</v>
      </c>
      <c r="P126" s="58"/>
      <c r="Q126" s="92">
        <f t="shared" si="134"/>
        <v>70</v>
      </c>
      <c r="R126" s="56"/>
      <c r="S126" s="57"/>
      <c r="T126" s="57"/>
      <c r="U126" s="57"/>
      <c r="V126" s="57"/>
      <c r="W126" s="57"/>
      <c r="X126" s="57"/>
      <c r="Y126" s="57"/>
      <c r="Z126" s="57"/>
      <c r="AA126" s="57"/>
      <c r="AB126" s="57"/>
      <c r="AC126" s="59"/>
      <c r="AD126" s="92">
        <f t="shared" si="133"/>
        <v>0</v>
      </c>
      <c r="AE126" s="60"/>
      <c r="AF126" s="57"/>
      <c r="AG126" s="57"/>
      <c r="AH126" s="57"/>
      <c r="AI126" s="57"/>
      <c r="AJ126" s="57"/>
      <c r="AK126" s="57"/>
      <c r="AL126" s="57"/>
      <c r="AM126" s="57"/>
      <c r="AN126" s="57"/>
      <c r="AO126" s="57"/>
      <c r="AP126" s="61"/>
      <c r="AQ126" s="92">
        <f t="shared" si="135"/>
        <v>0</v>
      </c>
      <c r="AR126" s="56"/>
      <c r="AS126" s="57"/>
      <c r="AT126" s="57"/>
      <c r="AU126" s="57"/>
      <c r="AV126" s="57"/>
      <c r="AW126" s="57"/>
      <c r="AX126" s="57"/>
      <c r="AY126" s="57"/>
      <c r="AZ126" s="57"/>
      <c r="BA126" s="57"/>
      <c r="BB126" s="57"/>
      <c r="BC126" s="59"/>
      <c r="BD126" s="92">
        <f t="shared" si="136"/>
        <v>0</v>
      </c>
      <c r="BE126" s="92">
        <f t="shared" si="100"/>
        <v>70</v>
      </c>
      <c r="BG126" s="136" t="s">
        <v>199</v>
      </c>
      <c r="BH126" s="4">
        <f t="shared" ref="BH126:BH133" si="137">+BI126/1.25</f>
        <v>39920</v>
      </c>
      <c r="BI126" s="4">
        <v>49900</v>
      </c>
    </row>
    <row r="127" spans="1:61" ht="13.15" hidden="1" customHeight="1" outlineLevel="2" x14ac:dyDescent="0.2">
      <c r="A127" s="366">
        <v>3</v>
      </c>
      <c r="B127" s="376" t="s">
        <v>345</v>
      </c>
      <c r="C127" s="47" t="s">
        <v>159</v>
      </c>
      <c r="D127" s="91"/>
      <c r="E127" s="52"/>
      <c r="F127" s="53"/>
      <c r="G127" s="53"/>
      <c r="H127" s="53"/>
      <c r="I127" s="53"/>
      <c r="J127" s="53"/>
      <c r="K127" s="53"/>
      <c r="L127" s="205"/>
      <c r="M127" s="205"/>
      <c r="N127" s="134">
        <v>12</v>
      </c>
      <c r="O127" s="134"/>
      <c r="P127" s="134"/>
      <c r="Q127" s="91">
        <f t="shared" si="134"/>
        <v>12</v>
      </c>
      <c r="R127" s="134"/>
      <c r="S127" s="134"/>
      <c r="T127" s="135"/>
      <c r="U127" s="134"/>
      <c r="V127" s="134"/>
      <c r="W127" s="53"/>
      <c r="X127" s="53"/>
      <c r="Y127" s="69"/>
      <c r="Z127" s="69"/>
      <c r="AA127" s="69"/>
      <c r="AB127" s="69"/>
      <c r="AC127" s="69"/>
      <c r="AD127" s="91">
        <f t="shared" si="133"/>
        <v>0</v>
      </c>
      <c r="AE127" s="69"/>
      <c r="AF127" s="69"/>
      <c r="AG127" s="69"/>
      <c r="AH127" s="69"/>
      <c r="AI127" s="69"/>
      <c r="AJ127" s="69"/>
      <c r="AK127" s="69"/>
      <c r="AL127" s="69"/>
      <c r="AM127" s="69"/>
      <c r="AN127" s="69"/>
      <c r="AO127" s="69"/>
      <c r="AP127" s="69"/>
      <c r="AQ127" s="91">
        <f t="shared" si="135"/>
        <v>0</v>
      </c>
      <c r="AR127" s="69"/>
      <c r="AS127" s="69"/>
      <c r="AT127" s="69"/>
      <c r="AU127" s="69"/>
      <c r="AV127" s="53"/>
      <c r="AW127" s="53"/>
      <c r="AX127" s="53"/>
      <c r="AY127" s="53"/>
      <c r="AZ127" s="53"/>
      <c r="BA127" s="53"/>
      <c r="BB127" s="53"/>
      <c r="BC127" s="55"/>
      <c r="BD127" s="91">
        <f t="shared" si="136"/>
        <v>0</v>
      </c>
      <c r="BE127" s="91">
        <f t="shared" si="100"/>
        <v>12</v>
      </c>
      <c r="BG127" s="136" t="s">
        <v>218</v>
      </c>
      <c r="BH127" s="4">
        <f t="shared" si="137"/>
        <v>25282.504000000001</v>
      </c>
      <c r="BI127" s="4">
        <v>31603.13</v>
      </c>
    </row>
    <row r="128" spans="1:61" ht="13.15" hidden="1" customHeight="1" outlineLevel="2" x14ac:dyDescent="0.2">
      <c r="A128" s="367"/>
      <c r="B128" s="381"/>
      <c r="C128" s="48" t="s">
        <v>164</v>
      </c>
      <c r="D128" s="93"/>
      <c r="E128" s="62"/>
      <c r="F128" s="63"/>
      <c r="G128" s="63"/>
      <c r="H128" s="63"/>
      <c r="I128" s="63"/>
      <c r="J128" s="63"/>
      <c r="K128" s="63"/>
      <c r="L128" s="63"/>
      <c r="M128" s="63">
        <v>12</v>
      </c>
      <c r="N128" s="63"/>
      <c r="O128" s="63"/>
      <c r="P128" s="64"/>
      <c r="Q128" s="93">
        <f t="shared" si="134"/>
        <v>12</v>
      </c>
      <c r="R128" s="62"/>
      <c r="S128" s="63"/>
      <c r="T128" s="63"/>
      <c r="U128" s="63"/>
      <c r="V128" s="63"/>
      <c r="W128" s="63"/>
      <c r="X128" s="63"/>
      <c r="Y128" s="63"/>
      <c r="Z128" s="63"/>
      <c r="AA128" s="63"/>
      <c r="AB128" s="63"/>
      <c r="AC128" s="65"/>
      <c r="AD128" s="93">
        <f t="shared" si="133"/>
        <v>0</v>
      </c>
      <c r="AE128" s="66"/>
      <c r="AF128" s="63"/>
      <c r="AG128" s="75"/>
      <c r="AH128" s="75"/>
      <c r="AI128" s="75"/>
      <c r="AJ128" s="75"/>
      <c r="AK128" s="63"/>
      <c r="AL128" s="63"/>
      <c r="AM128" s="63"/>
      <c r="AN128" s="63"/>
      <c r="AO128" s="63"/>
      <c r="AP128" s="67"/>
      <c r="AQ128" s="93">
        <f t="shared" si="135"/>
        <v>0</v>
      </c>
      <c r="AR128" s="62"/>
      <c r="AS128" s="63"/>
      <c r="AT128" s="63"/>
      <c r="AU128" s="63"/>
      <c r="AV128" s="63"/>
      <c r="AW128" s="63"/>
      <c r="AX128" s="63"/>
      <c r="AY128" s="63"/>
      <c r="AZ128" s="63"/>
      <c r="BA128" s="63"/>
      <c r="BB128" s="63"/>
      <c r="BC128" s="65"/>
      <c r="BD128" s="93">
        <f t="shared" si="136"/>
        <v>0</v>
      </c>
      <c r="BE128" s="93">
        <f t="shared" si="100"/>
        <v>12</v>
      </c>
      <c r="BG128" s="136" t="s">
        <v>222</v>
      </c>
      <c r="BH128" s="4">
        <f t="shared" si="137"/>
        <v>15920</v>
      </c>
      <c r="BI128" s="4">
        <v>19900</v>
      </c>
    </row>
    <row r="129" spans="1:62" ht="13.15" hidden="1" customHeight="1" outlineLevel="2" x14ac:dyDescent="0.2">
      <c r="A129" s="380">
        <v>4</v>
      </c>
      <c r="B129" s="382" t="s">
        <v>204</v>
      </c>
      <c r="C129" s="49" t="s">
        <v>159</v>
      </c>
      <c r="D129" s="95"/>
      <c r="E129" s="68"/>
      <c r="F129" s="69"/>
      <c r="G129" s="69"/>
      <c r="H129" s="69"/>
      <c r="I129" s="69"/>
      <c r="J129" s="69"/>
      <c r="K129" s="69"/>
      <c r="L129" s="69"/>
      <c r="M129" s="69"/>
      <c r="N129" s="69"/>
      <c r="O129" s="69"/>
      <c r="P129" s="70"/>
      <c r="Q129" s="94">
        <f t="shared" si="134"/>
        <v>0</v>
      </c>
      <c r="R129" s="68"/>
      <c r="S129" s="69"/>
      <c r="T129" s="69"/>
      <c r="U129" s="206"/>
      <c r="V129" s="205"/>
      <c r="W129" s="205"/>
      <c r="X129" s="205"/>
      <c r="Y129" s="69">
        <v>23.75</v>
      </c>
      <c r="Z129" s="69"/>
      <c r="AA129" s="69"/>
      <c r="AB129" s="69"/>
      <c r="AC129" s="69"/>
      <c r="AD129" s="94">
        <f t="shared" si="133"/>
        <v>23.75</v>
      </c>
      <c r="AE129" s="72"/>
      <c r="AF129" s="69"/>
      <c r="AG129" s="69"/>
      <c r="AH129" s="69"/>
      <c r="AI129" s="69"/>
      <c r="AJ129" s="69"/>
      <c r="AK129" s="69"/>
      <c r="AL129" s="69"/>
      <c r="AM129" s="69"/>
      <c r="AN129" s="69"/>
      <c r="AO129" s="69"/>
      <c r="AP129" s="73"/>
      <c r="AQ129" s="94">
        <f t="shared" si="135"/>
        <v>0</v>
      </c>
      <c r="AR129" s="68"/>
      <c r="AS129" s="69"/>
      <c r="AT129" s="69"/>
      <c r="AU129" s="69"/>
      <c r="AV129" s="69"/>
      <c r="AW129" s="69"/>
      <c r="AX129" s="69"/>
      <c r="AY129" s="69"/>
      <c r="AZ129" s="69"/>
      <c r="BA129" s="69"/>
      <c r="BB129" s="69"/>
      <c r="BC129" s="71"/>
      <c r="BD129" s="94">
        <f t="shared" si="136"/>
        <v>0</v>
      </c>
      <c r="BE129" s="95">
        <f t="shared" si="100"/>
        <v>23.75</v>
      </c>
      <c r="BG129" s="136" t="s">
        <v>305</v>
      </c>
      <c r="BH129" s="4">
        <f t="shared" si="137"/>
        <v>4000</v>
      </c>
      <c r="BI129" s="4">
        <v>5000</v>
      </c>
    </row>
    <row r="130" spans="1:62" ht="13.15" hidden="1" customHeight="1" outlineLevel="2" x14ac:dyDescent="0.2">
      <c r="A130" s="384"/>
      <c r="B130" s="383"/>
      <c r="C130" s="45" t="s">
        <v>164</v>
      </c>
      <c r="D130" s="97"/>
      <c r="E130" s="74"/>
      <c r="F130" s="75"/>
      <c r="G130" s="75"/>
      <c r="H130" s="75"/>
      <c r="I130" s="75"/>
      <c r="J130" s="75"/>
      <c r="K130" s="75"/>
      <c r="L130" s="75"/>
      <c r="M130" s="75"/>
      <c r="N130" s="75"/>
      <c r="O130" s="75"/>
      <c r="P130" s="76"/>
      <c r="Q130" s="96">
        <f t="shared" si="134"/>
        <v>0</v>
      </c>
      <c r="R130" s="74"/>
      <c r="S130" s="75"/>
      <c r="T130" s="75"/>
      <c r="U130" s="75"/>
      <c r="V130" s="75"/>
      <c r="W130" s="75"/>
      <c r="X130" s="75"/>
      <c r="Y130" s="75"/>
      <c r="Z130" s="75"/>
      <c r="AA130" s="75"/>
      <c r="AB130" s="75"/>
      <c r="AC130" s="77"/>
      <c r="AD130" s="96">
        <f t="shared" si="133"/>
        <v>0</v>
      </c>
      <c r="AE130" s="78"/>
      <c r="AF130" s="75"/>
      <c r="AG130" s="75"/>
      <c r="AH130" s="75"/>
      <c r="AI130" s="75"/>
      <c r="AJ130" s="75"/>
      <c r="AK130" s="75"/>
      <c r="AL130" s="75"/>
      <c r="AM130" s="75"/>
      <c r="AN130" s="75"/>
      <c r="AO130" s="75"/>
      <c r="AP130" s="79"/>
      <c r="AQ130" s="96">
        <f t="shared" si="135"/>
        <v>0</v>
      </c>
      <c r="AR130" s="74"/>
      <c r="AS130" s="75"/>
      <c r="AT130" s="75"/>
      <c r="AU130" s="75"/>
      <c r="AV130" s="75"/>
      <c r="AW130" s="75"/>
      <c r="AX130" s="75"/>
      <c r="AY130" s="75"/>
      <c r="AZ130" s="75"/>
      <c r="BA130" s="75"/>
      <c r="BB130" s="75"/>
      <c r="BC130" s="77"/>
      <c r="BD130" s="96">
        <f t="shared" si="136"/>
        <v>0</v>
      </c>
      <c r="BE130" s="97">
        <f t="shared" si="100"/>
        <v>0</v>
      </c>
      <c r="BG130" s="136" t="s">
        <v>223</v>
      </c>
      <c r="BH130" s="4">
        <f t="shared" si="137"/>
        <v>19000</v>
      </c>
      <c r="BI130" s="4">
        <v>23750</v>
      </c>
    </row>
    <row r="131" spans="1:62" ht="13.15" hidden="1" customHeight="1" outlineLevel="2" x14ac:dyDescent="0.2">
      <c r="A131" s="380">
        <v>5</v>
      </c>
      <c r="B131" s="382" t="s">
        <v>221</v>
      </c>
      <c r="C131" s="49" t="s">
        <v>159</v>
      </c>
      <c r="D131" s="95"/>
      <c r="E131" s="68"/>
      <c r="F131" s="69"/>
      <c r="G131" s="69"/>
      <c r="H131" s="69"/>
      <c r="I131" s="69"/>
      <c r="J131" s="69"/>
      <c r="K131" s="69"/>
      <c r="L131" s="69"/>
      <c r="M131" s="69"/>
      <c r="N131" s="69"/>
      <c r="O131" s="69"/>
      <c r="P131" s="70"/>
      <c r="Q131" s="94">
        <f t="shared" si="134"/>
        <v>0</v>
      </c>
      <c r="R131" s="68"/>
      <c r="S131" s="69"/>
      <c r="T131" s="69"/>
      <c r="U131" s="69"/>
      <c r="V131" s="69"/>
      <c r="W131" s="69"/>
      <c r="X131" s="69"/>
      <c r="Y131" s="207">
        <v>100</v>
      </c>
      <c r="Z131" s="207">
        <v>250</v>
      </c>
      <c r="AA131" s="207">
        <v>250</v>
      </c>
      <c r="AB131" s="207">
        <v>250</v>
      </c>
      <c r="AC131" s="208">
        <v>50</v>
      </c>
      <c r="AD131" s="94">
        <f t="shared" si="133"/>
        <v>900</v>
      </c>
      <c r="AE131" s="209">
        <v>50</v>
      </c>
      <c r="AF131" s="207">
        <v>150</v>
      </c>
      <c r="AG131" s="207">
        <v>400</v>
      </c>
      <c r="AH131" s="207">
        <v>500</v>
      </c>
      <c r="AI131" s="207">
        <v>500</v>
      </c>
      <c r="AJ131" s="207">
        <v>400</v>
      </c>
      <c r="AK131" s="207">
        <v>150</v>
      </c>
      <c r="AL131" s="69"/>
      <c r="AM131" s="69">
        <f>(BI131/1000)-SUM(AD131:AL131)</f>
        <v>110.3125</v>
      </c>
      <c r="AN131" s="69"/>
      <c r="AO131" s="69"/>
      <c r="AP131" s="85"/>
      <c r="AQ131" s="94">
        <f t="shared" si="135"/>
        <v>2260.3125</v>
      </c>
      <c r="AR131" s="68"/>
      <c r="AS131" s="69"/>
      <c r="AT131" s="69"/>
      <c r="AU131" s="69"/>
      <c r="AV131" s="69"/>
      <c r="AW131" s="69"/>
      <c r="AX131" s="69"/>
      <c r="AY131" s="69"/>
      <c r="AZ131" s="69"/>
      <c r="BA131" s="69"/>
      <c r="BB131" s="69"/>
      <c r="BC131" s="71"/>
      <c r="BD131" s="94">
        <f t="shared" si="136"/>
        <v>0</v>
      </c>
      <c r="BE131" s="95">
        <f t="shared" si="100"/>
        <v>3160.3125</v>
      </c>
      <c r="BG131" t="s">
        <v>224</v>
      </c>
      <c r="BH131" s="4">
        <f t="shared" si="137"/>
        <v>2528250</v>
      </c>
      <c r="BI131" s="4">
        <v>3160312.5</v>
      </c>
    </row>
    <row r="132" spans="1:62" ht="13.15" hidden="1" customHeight="1" outlineLevel="2" x14ac:dyDescent="0.2">
      <c r="A132" s="384"/>
      <c r="B132" s="383"/>
      <c r="C132" s="45" t="s">
        <v>164</v>
      </c>
      <c r="D132" s="97"/>
      <c r="E132" s="74"/>
      <c r="F132" s="75"/>
      <c r="G132" s="75"/>
      <c r="H132" s="75"/>
      <c r="I132" s="75"/>
      <c r="J132" s="75"/>
      <c r="K132" s="75"/>
      <c r="L132" s="75"/>
      <c r="M132" s="75"/>
      <c r="N132" s="75"/>
      <c r="O132" s="75"/>
      <c r="P132" s="76"/>
      <c r="Q132" s="96">
        <f t="shared" si="134"/>
        <v>0</v>
      </c>
      <c r="R132" s="74"/>
      <c r="S132" s="75"/>
      <c r="T132" s="75"/>
      <c r="U132" s="75"/>
      <c r="V132" s="75"/>
      <c r="W132" s="75"/>
      <c r="X132" s="75"/>
      <c r="Y132" s="75"/>
      <c r="Z132" s="75"/>
      <c r="AA132" s="75"/>
      <c r="AB132" s="75"/>
      <c r="AC132" s="77"/>
      <c r="AD132" s="96">
        <f t="shared" si="133"/>
        <v>0</v>
      </c>
      <c r="AE132" s="78"/>
      <c r="AF132" s="75"/>
      <c r="AG132" s="75"/>
      <c r="AH132" s="75"/>
      <c r="AI132" s="75"/>
      <c r="AJ132" s="75"/>
      <c r="AK132" s="75"/>
      <c r="AL132" s="63"/>
      <c r="AM132" s="63"/>
      <c r="AN132" s="63"/>
      <c r="AO132" s="63"/>
      <c r="AP132" s="61"/>
      <c r="AQ132" s="96">
        <f t="shared" si="135"/>
        <v>0</v>
      </c>
      <c r="AR132" s="74"/>
      <c r="AS132" s="75"/>
      <c r="AT132" s="75"/>
      <c r="AU132" s="75"/>
      <c r="AV132" s="75"/>
      <c r="AW132" s="75"/>
      <c r="AX132" s="75"/>
      <c r="AY132" s="75"/>
      <c r="AZ132" s="75"/>
      <c r="BA132" s="75"/>
      <c r="BB132" s="75"/>
      <c r="BC132" s="77"/>
      <c r="BD132" s="96">
        <f t="shared" si="136"/>
        <v>0</v>
      </c>
      <c r="BE132" s="97">
        <f t="shared" si="100"/>
        <v>0</v>
      </c>
      <c r="BG132" t="s">
        <v>210</v>
      </c>
      <c r="BH132" s="4">
        <f t="shared" si="137"/>
        <v>94847.504000000001</v>
      </c>
      <c r="BI132" s="4">
        <f>94809.38+23750</f>
        <v>118559.38</v>
      </c>
      <c r="BJ132" s="200">
        <f>BI132/BI131</f>
        <v>3.751508118263621E-2</v>
      </c>
    </row>
    <row r="133" spans="1:62" ht="13.15" hidden="1" customHeight="1" outlineLevel="2" x14ac:dyDescent="0.2">
      <c r="A133" s="373">
        <v>6</v>
      </c>
      <c r="B133" s="364" t="s">
        <v>209</v>
      </c>
      <c r="C133" s="49" t="s">
        <v>159</v>
      </c>
      <c r="D133" s="95"/>
      <c r="E133" s="68"/>
      <c r="F133" s="69"/>
      <c r="G133" s="69"/>
      <c r="H133" s="69"/>
      <c r="I133" s="69"/>
      <c r="J133" s="69"/>
      <c r="K133" s="69"/>
      <c r="L133" s="69"/>
      <c r="M133" s="69"/>
      <c r="N133" s="69"/>
      <c r="O133" s="69"/>
      <c r="P133" s="70"/>
      <c r="Q133" s="94">
        <f>SUM(E133:P133)</f>
        <v>0</v>
      </c>
      <c r="R133" s="68"/>
      <c r="S133" s="69"/>
      <c r="T133" s="69"/>
      <c r="U133" s="69"/>
      <c r="V133" s="69"/>
      <c r="W133" s="69"/>
      <c r="X133" s="69"/>
      <c r="Y133" s="207">
        <f>ROUND(Y131*$BJ$132,0)</f>
        <v>4</v>
      </c>
      <c r="Z133" s="207">
        <f>ROUND(Z131*$BJ$132,0)</f>
        <v>9</v>
      </c>
      <c r="AA133" s="207">
        <f>ROUND(AA131*$BJ$132,0)</f>
        <v>9</v>
      </c>
      <c r="AB133" s="207">
        <f>ROUND(AB131*$BJ$132,0)</f>
        <v>9</v>
      </c>
      <c r="AC133" s="208">
        <f>ROUND(AC131*$BJ$132,0)</f>
        <v>2</v>
      </c>
      <c r="AD133" s="94">
        <f t="shared" ref="AD133:AD140" si="138">SUM(R133:AC133)</f>
        <v>33</v>
      </c>
      <c r="AE133" s="209">
        <f t="shared" ref="AE133:AK133" si="139">ROUND(AE131*$BJ$132,0)</f>
        <v>2</v>
      </c>
      <c r="AF133" s="207">
        <f t="shared" si="139"/>
        <v>6</v>
      </c>
      <c r="AG133" s="207">
        <f t="shared" si="139"/>
        <v>15</v>
      </c>
      <c r="AH133" s="207">
        <f t="shared" si="139"/>
        <v>19</v>
      </c>
      <c r="AI133" s="207">
        <f t="shared" si="139"/>
        <v>19</v>
      </c>
      <c r="AJ133" s="207">
        <f t="shared" si="139"/>
        <v>15</v>
      </c>
      <c r="AK133" s="207">
        <f t="shared" si="139"/>
        <v>6</v>
      </c>
      <c r="AL133" s="69"/>
      <c r="AM133" s="69">
        <f>(BI132/1000)-SUM(AD133:AL133)</f>
        <v>3.5593800000000044</v>
      </c>
      <c r="AN133" s="69"/>
      <c r="AO133" s="69"/>
      <c r="AP133" s="85"/>
      <c r="AQ133" s="94">
        <f t="shared" ref="AQ133:AQ140" si="140">SUM(AE133:AP133)</f>
        <v>85.559380000000004</v>
      </c>
      <c r="AR133" s="68"/>
      <c r="AS133" s="69">
        <f t="shared" ref="AS133:BC133" si="141">ROUND(AS131*4%,0)</f>
        <v>0</v>
      </c>
      <c r="AT133" s="69">
        <f t="shared" si="141"/>
        <v>0</v>
      </c>
      <c r="AU133" s="69">
        <f t="shared" si="141"/>
        <v>0</v>
      </c>
      <c r="AV133" s="69">
        <f t="shared" si="141"/>
        <v>0</v>
      </c>
      <c r="AW133" s="69">
        <f t="shared" si="141"/>
        <v>0</v>
      </c>
      <c r="AX133" s="69">
        <f t="shared" si="141"/>
        <v>0</v>
      </c>
      <c r="AY133" s="69">
        <f t="shared" si="141"/>
        <v>0</v>
      </c>
      <c r="AZ133" s="69">
        <f t="shared" si="141"/>
        <v>0</v>
      </c>
      <c r="BA133" s="69">
        <f t="shared" si="141"/>
        <v>0</v>
      </c>
      <c r="BB133" s="69">
        <f t="shared" si="141"/>
        <v>0</v>
      </c>
      <c r="BC133" s="71">
        <f t="shared" si="141"/>
        <v>0</v>
      </c>
      <c r="BD133" s="94">
        <f t="shared" ref="BD133:BD140" si="142">SUM(AR133:BC133)</f>
        <v>0</v>
      </c>
      <c r="BE133" s="95">
        <f t="shared" si="100"/>
        <v>118.55938</v>
      </c>
      <c r="BG133" s="136" t="s">
        <v>215</v>
      </c>
      <c r="BH133" s="4">
        <f t="shared" si="137"/>
        <v>69000</v>
      </c>
      <c r="BI133" s="4">
        <v>86250</v>
      </c>
    </row>
    <row r="134" spans="1:62" ht="13.15" hidden="1" customHeight="1" outlineLevel="2" x14ac:dyDescent="0.2">
      <c r="A134" s="374"/>
      <c r="B134" s="365"/>
      <c r="C134" s="48" t="s">
        <v>164</v>
      </c>
      <c r="D134" s="98"/>
      <c r="E134" s="62"/>
      <c r="F134" s="63"/>
      <c r="G134" s="63"/>
      <c r="H134" s="63"/>
      <c r="I134" s="63"/>
      <c r="J134" s="63"/>
      <c r="K134" s="63"/>
      <c r="L134" s="63"/>
      <c r="M134" s="63"/>
      <c r="N134" s="63"/>
      <c r="O134" s="63"/>
      <c r="P134" s="64"/>
      <c r="Q134" s="93">
        <f>SUM(E134:P134)</f>
        <v>0</v>
      </c>
      <c r="R134" s="62"/>
      <c r="S134" s="63"/>
      <c r="T134" s="63"/>
      <c r="U134" s="63"/>
      <c r="V134" s="63"/>
      <c r="W134" s="63"/>
      <c r="X134" s="63"/>
      <c r="Y134" s="63"/>
      <c r="Z134" s="63"/>
      <c r="AA134" s="63"/>
      <c r="AB134" s="63"/>
      <c r="AC134" s="65"/>
      <c r="AD134" s="93">
        <f t="shared" si="138"/>
        <v>0</v>
      </c>
      <c r="AE134" s="66"/>
      <c r="AF134" s="63"/>
      <c r="AG134" s="63"/>
      <c r="AH134" s="63"/>
      <c r="AI134" s="63"/>
      <c r="AJ134" s="63"/>
      <c r="AK134" s="63"/>
      <c r="AL134" s="63"/>
      <c r="AM134" s="63"/>
      <c r="AN134" s="63"/>
      <c r="AO134" s="63"/>
      <c r="AP134" s="61"/>
      <c r="AQ134" s="93">
        <f t="shared" si="140"/>
        <v>0</v>
      </c>
      <c r="AR134" s="74"/>
      <c r="AS134" s="63"/>
      <c r="AT134" s="63"/>
      <c r="AU134" s="63"/>
      <c r="AV134" s="63"/>
      <c r="AW134" s="63"/>
      <c r="AX134" s="63"/>
      <c r="AY134" s="63"/>
      <c r="AZ134" s="63"/>
      <c r="BA134" s="63"/>
      <c r="BB134" s="63"/>
      <c r="BC134" s="65"/>
      <c r="BD134" s="93">
        <f t="shared" si="142"/>
        <v>0</v>
      </c>
      <c r="BE134" s="98">
        <f t="shared" si="100"/>
        <v>0</v>
      </c>
      <c r="BF134" s="122"/>
      <c r="BG134" s="138" t="s">
        <v>216</v>
      </c>
      <c r="BH134" s="139">
        <f>SUM(BH132:BH133)</f>
        <v>163847.50400000002</v>
      </c>
      <c r="BI134" s="139">
        <f>SUM(BI131:BI133)</f>
        <v>3365121.88</v>
      </c>
    </row>
    <row r="135" spans="1:62" ht="13.15" hidden="1" customHeight="1" outlineLevel="2" x14ac:dyDescent="0.2">
      <c r="A135" s="366">
        <v>7</v>
      </c>
      <c r="B135" s="364" t="s">
        <v>6</v>
      </c>
      <c r="C135" s="49" t="s">
        <v>159</v>
      </c>
      <c r="D135" s="95"/>
      <c r="E135" s="68"/>
      <c r="F135" s="69"/>
      <c r="G135" s="69"/>
      <c r="H135" s="69"/>
      <c r="I135" s="69"/>
      <c r="J135" s="69"/>
      <c r="K135" s="69"/>
      <c r="L135" s="69"/>
      <c r="M135" s="69"/>
      <c r="N135" s="69"/>
      <c r="O135" s="69"/>
      <c r="P135" s="70"/>
      <c r="Q135" s="94">
        <f t="shared" ref="Q135:Q140" si="143">SUM(E135:P135)</f>
        <v>0</v>
      </c>
      <c r="R135" s="68"/>
      <c r="S135" s="69"/>
      <c r="T135" s="69"/>
      <c r="U135" s="69"/>
      <c r="V135" s="69"/>
      <c r="W135" s="207">
        <v>5</v>
      </c>
      <c r="X135" s="207">
        <v>5</v>
      </c>
      <c r="Y135" s="207">
        <v>5</v>
      </c>
      <c r="Z135" s="207">
        <v>5</v>
      </c>
      <c r="AA135" s="207">
        <v>5</v>
      </c>
      <c r="AB135" s="207">
        <v>5</v>
      </c>
      <c r="AC135" s="208">
        <v>5</v>
      </c>
      <c r="AD135" s="94">
        <f t="shared" si="138"/>
        <v>35</v>
      </c>
      <c r="AE135" s="209">
        <v>5</v>
      </c>
      <c r="AF135" s="207">
        <v>5</v>
      </c>
      <c r="AG135" s="207">
        <v>5</v>
      </c>
      <c r="AH135" s="207">
        <v>5</v>
      </c>
      <c r="AI135" s="207">
        <v>5</v>
      </c>
      <c r="AJ135" s="207">
        <v>5</v>
      </c>
      <c r="AK135" s="207">
        <v>5</v>
      </c>
      <c r="AL135" s="192">
        <v>5</v>
      </c>
      <c r="AM135" s="192">
        <f>(BI133/1000)-SUM(AD135:AL135)</f>
        <v>11.25</v>
      </c>
      <c r="AN135" s="69"/>
      <c r="AO135" s="69"/>
      <c r="AP135" s="85"/>
      <c r="AQ135" s="91">
        <f t="shared" si="140"/>
        <v>51.25</v>
      </c>
      <c r="AR135" s="68"/>
      <c r="AS135" s="69">
        <f>ROUND(AS133*4%,0)</f>
        <v>0</v>
      </c>
      <c r="AT135" s="69">
        <f>ROUND(AT133*4%,0)</f>
        <v>0</v>
      </c>
      <c r="AU135" s="69">
        <f>ROUND(AU133*4%,0)</f>
        <v>0</v>
      </c>
      <c r="AV135" s="69"/>
      <c r="AW135" s="69"/>
      <c r="AX135" s="69"/>
      <c r="AY135" s="69"/>
      <c r="AZ135" s="69"/>
      <c r="BA135" s="69"/>
      <c r="BB135" s="69"/>
      <c r="BC135" s="71"/>
      <c r="BD135" s="94">
        <f t="shared" si="142"/>
        <v>0</v>
      </c>
      <c r="BE135" s="95">
        <f t="shared" si="100"/>
        <v>86.25</v>
      </c>
      <c r="BH135" s="4"/>
      <c r="BI135" s="4"/>
    </row>
    <row r="136" spans="1:62" ht="13.15" hidden="1" customHeight="1" outlineLevel="2" x14ac:dyDescent="0.2">
      <c r="A136" s="367"/>
      <c r="B136" s="368"/>
      <c r="C136" s="48" t="s">
        <v>164</v>
      </c>
      <c r="D136" s="98"/>
      <c r="E136" s="62"/>
      <c r="F136" s="63"/>
      <c r="G136" s="63"/>
      <c r="H136" s="63"/>
      <c r="I136" s="63"/>
      <c r="J136" s="63"/>
      <c r="K136" s="63"/>
      <c r="L136" s="63"/>
      <c r="M136" s="63"/>
      <c r="N136" s="63"/>
      <c r="O136" s="63"/>
      <c r="P136" s="64"/>
      <c r="Q136" s="93">
        <f t="shared" si="143"/>
        <v>0</v>
      </c>
      <c r="R136" s="62"/>
      <c r="S136" s="63"/>
      <c r="T136" s="63"/>
      <c r="U136" s="63"/>
      <c r="V136" s="63"/>
      <c r="W136" s="63"/>
      <c r="X136" s="63"/>
      <c r="Y136" s="63"/>
      <c r="Z136" s="63"/>
      <c r="AA136" s="63"/>
      <c r="AB136" s="63"/>
      <c r="AC136" s="65"/>
      <c r="AD136" s="93">
        <f t="shared" si="138"/>
        <v>0</v>
      </c>
      <c r="AE136" s="66"/>
      <c r="AF136" s="63"/>
      <c r="AG136" s="63"/>
      <c r="AH136" s="63"/>
      <c r="AI136" s="63"/>
      <c r="AJ136" s="63"/>
      <c r="AK136" s="63"/>
      <c r="AL136" s="63"/>
      <c r="AM136" s="63"/>
      <c r="AN136" s="63"/>
      <c r="AO136" s="63"/>
      <c r="AP136" s="236"/>
      <c r="AQ136" s="93">
        <f t="shared" si="140"/>
        <v>0</v>
      </c>
      <c r="AR136" s="237"/>
      <c r="AS136" s="63"/>
      <c r="AT136" s="63"/>
      <c r="AU136" s="63"/>
      <c r="AV136" s="63"/>
      <c r="AW136" s="63"/>
      <c r="AX136" s="63"/>
      <c r="AY136" s="63"/>
      <c r="AZ136" s="63"/>
      <c r="BA136" s="63"/>
      <c r="BB136" s="63"/>
      <c r="BC136" s="65"/>
      <c r="BD136" s="93">
        <f t="shared" si="142"/>
        <v>0</v>
      </c>
      <c r="BE136" s="98">
        <f t="shared" si="100"/>
        <v>0</v>
      </c>
      <c r="BG136" s="138" t="s">
        <v>310</v>
      </c>
      <c r="BH136" s="4"/>
      <c r="BI136" s="4"/>
    </row>
    <row r="137" spans="1:62" ht="13.15" hidden="1" customHeight="1" outlineLevel="2" x14ac:dyDescent="0.2">
      <c r="A137" s="380">
        <v>8</v>
      </c>
      <c r="B137" s="364" t="s">
        <v>335</v>
      </c>
      <c r="C137" s="49" t="s">
        <v>159</v>
      </c>
      <c r="D137" s="95"/>
      <c r="E137" s="68"/>
      <c r="F137" s="69"/>
      <c r="G137" s="69"/>
      <c r="H137" s="69"/>
      <c r="I137" s="69"/>
      <c r="J137" s="69"/>
      <c r="K137" s="69"/>
      <c r="L137" s="69"/>
      <c r="M137" s="69"/>
      <c r="N137" s="69"/>
      <c r="O137" s="69"/>
      <c r="P137" s="69"/>
      <c r="Q137" s="94">
        <f t="shared" si="143"/>
        <v>0</v>
      </c>
      <c r="R137" s="68"/>
      <c r="S137" s="69"/>
      <c r="T137" s="69"/>
      <c r="U137" s="69"/>
      <c r="V137" s="69"/>
      <c r="W137" s="69"/>
      <c r="X137" s="69"/>
      <c r="Y137" s="69"/>
      <c r="Z137" s="69"/>
      <c r="AA137" s="69"/>
      <c r="AB137" s="69"/>
      <c r="AC137" s="69"/>
      <c r="AD137" s="94">
        <f t="shared" si="138"/>
        <v>0</v>
      </c>
      <c r="AE137" s="68"/>
      <c r="AF137" s="69"/>
      <c r="AG137" s="69"/>
      <c r="AH137" s="69"/>
      <c r="AI137" s="69"/>
      <c r="AJ137" s="69"/>
      <c r="AK137" s="69"/>
      <c r="AL137" s="69"/>
      <c r="AM137" s="69"/>
      <c r="AN137" s="69"/>
      <c r="AO137" s="69"/>
      <c r="AP137" s="69"/>
      <c r="AQ137" s="94">
        <f t="shared" si="140"/>
        <v>0</v>
      </c>
      <c r="AR137" s="68"/>
      <c r="AS137" s="69"/>
      <c r="AT137" s="69"/>
      <c r="AU137" s="69"/>
      <c r="AV137" s="69"/>
      <c r="AW137" s="69"/>
      <c r="AX137" s="69"/>
      <c r="AY137" s="69"/>
      <c r="AZ137" s="69"/>
      <c r="BA137" s="69"/>
      <c r="BB137" s="69"/>
      <c r="BC137" s="69"/>
      <c r="BD137" s="94">
        <f t="shared" si="142"/>
        <v>0</v>
      </c>
      <c r="BE137" s="95">
        <f t="shared" ref="BE137:BE147" si="144">SUM(D137,BD137,AQ137,AD137,Q137)</f>
        <v>0</v>
      </c>
      <c r="BH137" s="4"/>
      <c r="BI137" s="4"/>
    </row>
    <row r="138" spans="1:62" ht="13.15" hidden="1" customHeight="1" outlineLevel="2" thickBot="1" x14ac:dyDescent="0.25">
      <c r="A138" s="377"/>
      <c r="B138" s="379"/>
      <c r="C138" s="128" t="s">
        <v>164</v>
      </c>
      <c r="D138" s="133"/>
      <c r="E138" s="132"/>
      <c r="F138" s="130"/>
      <c r="G138" s="130"/>
      <c r="H138" s="130"/>
      <c r="I138" s="130"/>
      <c r="J138" s="130"/>
      <c r="K138" s="130"/>
      <c r="L138" s="130"/>
      <c r="M138" s="130"/>
      <c r="N138" s="130"/>
      <c r="O138" s="130"/>
      <c r="P138" s="130"/>
      <c r="Q138" s="131">
        <f t="shared" si="143"/>
        <v>0</v>
      </c>
      <c r="R138" s="132"/>
      <c r="S138" s="130"/>
      <c r="T138" s="130"/>
      <c r="U138" s="130"/>
      <c r="V138" s="130"/>
      <c r="W138" s="130"/>
      <c r="X138" s="130"/>
      <c r="Y138" s="130"/>
      <c r="Z138" s="130"/>
      <c r="AA138" s="130"/>
      <c r="AB138" s="130"/>
      <c r="AC138" s="130"/>
      <c r="AD138" s="131">
        <f t="shared" si="138"/>
        <v>0</v>
      </c>
      <c r="AE138" s="132"/>
      <c r="AF138" s="130"/>
      <c r="AG138" s="130"/>
      <c r="AH138" s="130"/>
      <c r="AI138" s="130"/>
      <c r="AJ138" s="130"/>
      <c r="AK138" s="130"/>
      <c r="AL138" s="130"/>
      <c r="AM138" s="130"/>
      <c r="AN138" s="130"/>
      <c r="AO138" s="130"/>
      <c r="AP138" s="130"/>
      <c r="AQ138" s="131">
        <f t="shared" si="140"/>
        <v>0</v>
      </c>
      <c r="AR138" s="132"/>
      <c r="AS138" s="130"/>
      <c r="AT138" s="130"/>
      <c r="AU138" s="130"/>
      <c r="AV138" s="130"/>
      <c r="AW138" s="130"/>
      <c r="AX138" s="130"/>
      <c r="AY138" s="130"/>
      <c r="AZ138" s="130"/>
      <c r="BA138" s="130"/>
      <c r="BB138" s="130"/>
      <c r="BC138" s="130"/>
      <c r="BD138" s="131">
        <f t="shared" si="142"/>
        <v>0</v>
      </c>
      <c r="BE138" s="133">
        <f t="shared" si="144"/>
        <v>0</v>
      </c>
      <c r="BG138" s="138"/>
      <c r="BH138" s="139"/>
      <c r="BI138" s="139"/>
    </row>
    <row r="139" spans="1:62" outlineLevel="1" collapsed="1" x14ac:dyDescent="0.2">
      <c r="A139" s="369"/>
      <c r="B139" s="362" t="s">
        <v>198</v>
      </c>
      <c r="C139" s="50" t="s">
        <v>159</v>
      </c>
      <c r="D139" s="127">
        <f>SUM(D123,D125,D127,D129,D131,D133,D135,D137)</f>
        <v>0</v>
      </c>
      <c r="E139" s="124">
        <f t="shared" ref="E139:P139" si="145">SUM(E123,E125,E127,E129,E131,E133,E135,E137)</f>
        <v>0</v>
      </c>
      <c r="F139" s="125">
        <f t="shared" si="145"/>
        <v>0</v>
      </c>
      <c r="G139" s="125">
        <f t="shared" si="145"/>
        <v>0</v>
      </c>
      <c r="H139" s="125">
        <f t="shared" si="145"/>
        <v>0</v>
      </c>
      <c r="I139" s="125">
        <f t="shared" si="145"/>
        <v>0</v>
      </c>
      <c r="J139" s="125">
        <f t="shared" si="145"/>
        <v>0</v>
      </c>
      <c r="K139" s="125">
        <f t="shared" si="145"/>
        <v>0</v>
      </c>
      <c r="L139" s="125">
        <f t="shared" si="145"/>
        <v>0</v>
      </c>
      <c r="M139" s="125">
        <f t="shared" si="145"/>
        <v>0</v>
      </c>
      <c r="N139" s="125">
        <f t="shared" si="145"/>
        <v>12</v>
      </c>
      <c r="O139" s="125">
        <f t="shared" si="145"/>
        <v>0</v>
      </c>
      <c r="P139" s="125">
        <f t="shared" si="145"/>
        <v>73</v>
      </c>
      <c r="Q139" s="126">
        <f t="shared" si="143"/>
        <v>85</v>
      </c>
      <c r="R139" s="124">
        <f t="shared" ref="R139:AC139" si="146">SUM(R123,R125,R127,R129,R131,R133,R135,R137)</f>
        <v>0</v>
      </c>
      <c r="S139" s="125">
        <f t="shared" si="146"/>
        <v>0</v>
      </c>
      <c r="T139" s="125">
        <f t="shared" si="146"/>
        <v>0</v>
      </c>
      <c r="U139" s="125">
        <f t="shared" si="146"/>
        <v>0</v>
      </c>
      <c r="V139" s="125">
        <f t="shared" si="146"/>
        <v>0</v>
      </c>
      <c r="W139" s="125">
        <f t="shared" si="146"/>
        <v>5</v>
      </c>
      <c r="X139" s="125">
        <f t="shared" si="146"/>
        <v>5</v>
      </c>
      <c r="Y139" s="125">
        <f t="shared" si="146"/>
        <v>132.75</v>
      </c>
      <c r="Z139" s="125">
        <f t="shared" si="146"/>
        <v>268</v>
      </c>
      <c r="AA139" s="125">
        <f t="shared" si="146"/>
        <v>268</v>
      </c>
      <c r="AB139" s="125">
        <f t="shared" si="146"/>
        <v>268</v>
      </c>
      <c r="AC139" s="125">
        <f t="shared" si="146"/>
        <v>57</v>
      </c>
      <c r="AD139" s="126">
        <f t="shared" si="138"/>
        <v>1003.75</v>
      </c>
      <c r="AE139" s="124">
        <f t="shared" ref="AE139:AP139" si="147">SUM(AE123,AE125,AE127,AE129,AE131,AE133,AE135,AE137)</f>
        <v>61</v>
      </c>
      <c r="AF139" s="125">
        <f t="shared" si="147"/>
        <v>161</v>
      </c>
      <c r="AG139" s="125">
        <f t="shared" si="147"/>
        <v>424</v>
      </c>
      <c r="AH139" s="125">
        <f t="shared" si="147"/>
        <v>524</v>
      </c>
      <c r="AI139" s="125">
        <f t="shared" si="147"/>
        <v>528</v>
      </c>
      <c r="AJ139" s="125">
        <f t="shared" si="147"/>
        <v>420</v>
      </c>
      <c r="AK139" s="125">
        <f t="shared" si="147"/>
        <v>165</v>
      </c>
      <c r="AL139" s="125">
        <f t="shared" si="147"/>
        <v>5</v>
      </c>
      <c r="AM139" s="125">
        <f t="shared" si="147"/>
        <v>128.72501</v>
      </c>
      <c r="AN139" s="125">
        <f t="shared" si="147"/>
        <v>0</v>
      </c>
      <c r="AO139" s="125">
        <f t="shared" si="147"/>
        <v>0</v>
      </c>
      <c r="AP139" s="125">
        <f t="shared" si="147"/>
        <v>0</v>
      </c>
      <c r="AQ139" s="126">
        <f t="shared" si="140"/>
        <v>2416.7250100000001</v>
      </c>
      <c r="AR139" s="124">
        <f t="shared" ref="AR139:BC139" si="148">SUM(AR123,AR125,AR127,AR129,AR131,AR133,AR135,AR137)</f>
        <v>0</v>
      </c>
      <c r="AS139" s="125">
        <f t="shared" si="148"/>
        <v>0</v>
      </c>
      <c r="AT139" s="125">
        <f t="shared" si="148"/>
        <v>0</v>
      </c>
      <c r="AU139" s="125">
        <f t="shared" si="148"/>
        <v>0</v>
      </c>
      <c r="AV139" s="125">
        <f t="shared" si="148"/>
        <v>0</v>
      </c>
      <c r="AW139" s="125">
        <f t="shared" si="148"/>
        <v>0</v>
      </c>
      <c r="AX139" s="125">
        <f t="shared" si="148"/>
        <v>0</v>
      </c>
      <c r="AY139" s="125">
        <f t="shared" si="148"/>
        <v>0</v>
      </c>
      <c r="AZ139" s="125">
        <f t="shared" si="148"/>
        <v>0</v>
      </c>
      <c r="BA139" s="125">
        <f t="shared" si="148"/>
        <v>0</v>
      </c>
      <c r="BB139" s="125">
        <f t="shared" si="148"/>
        <v>0</v>
      </c>
      <c r="BC139" s="125">
        <f t="shared" si="148"/>
        <v>0</v>
      </c>
      <c r="BD139" s="126">
        <f t="shared" si="142"/>
        <v>0</v>
      </c>
      <c r="BE139" s="127">
        <f t="shared" si="144"/>
        <v>3505.4750100000001</v>
      </c>
      <c r="BG139" s="136" t="s">
        <v>307</v>
      </c>
      <c r="BH139" s="4">
        <f>+BI139/1.25</f>
        <v>2382561</v>
      </c>
      <c r="BI139" s="4">
        <v>2978201.25</v>
      </c>
      <c r="BJ139" s="175">
        <f>+BI139/$BI$141</f>
        <v>0.85206493051333587</v>
      </c>
    </row>
    <row r="140" spans="1:62" outlineLevel="1" x14ac:dyDescent="0.2">
      <c r="A140" s="370"/>
      <c r="B140" s="363"/>
      <c r="C140" s="51" t="s">
        <v>164</v>
      </c>
      <c r="D140" s="100">
        <f t="shared" ref="D140:P140" si="149">SUM(D124,D126,D128,D130,D132,D134,D136,D138)</f>
        <v>0</v>
      </c>
      <c r="E140" s="80">
        <f t="shared" si="149"/>
        <v>0</v>
      </c>
      <c r="F140" s="81">
        <f t="shared" si="149"/>
        <v>0</v>
      </c>
      <c r="G140" s="81">
        <f t="shared" si="149"/>
        <v>0</v>
      </c>
      <c r="H140" s="81">
        <f t="shared" si="149"/>
        <v>0</v>
      </c>
      <c r="I140" s="81">
        <f t="shared" si="149"/>
        <v>0</v>
      </c>
      <c r="J140" s="81">
        <f t="shared" si="149"/>
        <v>0</v>
      </c>
      <c r="K140" s="81">
        <f t="shared" si="149"/>
        <v>0</v>
      </c>
      <c r="L140" s="81">
        <f t="shared" si="149"/>
        <v>0</v>
      </c>
      <c r="M140" s="81">
        <f t="shared" si="149"/>
        <v>12</v>
      </c>
      <c r="N140" s="81">
        <f t="shared" si="149"/>
        <v>0</v>
      </c>
      <c r="O140" s="81">
        <f t="shared" si="149"/>
        <v>70</v>
      </c>
      <c r="P140" s="81">
        <f t="shared" si="149"/>
        <v>0</v>
      </c>
      <c r="Q140" s="99">
        <f t="shared" si="143"/>
        <v>82</v>
      </c>
      <c r="R140" s="80">
        <f t="shared" ref="R140:AC140" si="150">SUM(R124,R126,R128,R130,R132,R134,R136,R138)</f>
        <v>0</v>
      </c>
      <c r="S140" s="81">
        <f t="shared" si="150"/>
        <v>0</v>
      </c>
      <c r="T140" s="81">
        <f t="shared" si="150"/>
        <v>0</v>
      </c>
      <c r="U140" s="81">
        <f t="shared" si="150"/>
        <v>0</v>
      </c>
      <c r="V140" s="81">
        <f t="shared" si="150"/>
        <v>0</v>
      </c>
      <c r="W140" s="81">
        <f t="shared" si="150"/>
        <v>0</v>
      </c>
      <c r="X140" s="81">
        <f t="shared" si="150"/>
        <v>0</v>
      </c>
      <c r="Y140" s="81">
        <f t="shared" si="150"/>
        <v>0</v>
      </c>
      <c r="Z140" s="81">
        <f t="shared" si="150"/>
        <v>0</v>
      </c>
      <c r="AA140" s="81">
        <f t="shared" si="150"/>
        <v>0</v>
      </c>
      <c r="AB140" s="81">
        <f t="shared" si="150"/>
        <v>0</v>
      </c>
      <c r="AC140" s="81">
        <f t="shared" si="150"/>
        <v>0</v>
      </c>
      <c r="AD140" s="99">
        <f t="shared" si="138"/>
        <v>0</v>
      </c>
      <c r="AE140" s="80">
        <f t="shared" ref="AE140:AP140" si="151">SUM(AE124,AE126,AE128,AE130,AE132,AE134,AE136,AE138)</f>
        <v>0</v>
      </c>
      <c r="AF140" s="81">
        <f t="shared" si="151"/>
        <v>0</v>
      </c>
      <c r="AG140" s="81">
        <f t="shared" si="151"/>
        <v>0</v>
      </c>
      <c r="AH140" s="81">
        <f t="shared" si="151"/>
        <v>0</v>
      </c>
      <c r="AI140" s="81">
        <f t="shared" si="151"/>
        <v>0</v>
      </c>
      <c r="AJ140" s="81">
        <f t="shared" si="151"/>
        <v>0</v>
      </c>
      <c r="AK140" s="81">
        <f t="shared" si="151"/>
        <v>0</v>
      </c>
      <c r="AL140" s="81">
        <f t="shared" si="151"/>
        <v>0</v>
      </c>
      <c r="AM140" s="81">
        <f t="shared" si="151"/>
        <v>0</v>
      </c>
      <c r="AN140" s="81">
        <f t="shared" si="151"/>
        <v>0</v>
      </c>
      <c r="AO140" s="81">
        <f t="shared" si="151"/>
        <v>0</v>
      </c>
      <c r="AP140" s="81">
        <f t="shared" si="151"/>
        <v>0</v>
      </c>
      <c r="AQ140" s="99">
        <f t="shared" si="140"/>
        <v>0</v>
      </c>
      <c r="AR140" s="80">
        <f t="shared" ref="AR140:BC140" si="152">SUM(AR124,AR126,AR128,AR130,AR132,AR134,AR136,AR138)</f>
        <v>0</v>
      </c>
      <c r="AS140" s="81">
        <f t="shared" si="152"/>
        <v>0</v>
      </c>
      <c r="AT140" s="81">
        <f t="shared" si="152"/>
        <v>0</v>
      </c>
      <c r="AU140" s="81">
        <f t="shared" si="152"/>
        <v>0</v>
      </c>
      <c r="AV140" s="81">
        <f t="shared" si="152"/>
        <v>0</v>
      </c>
      <c r="AW140" s="81">
        <f t="shared" si="152"/>
        <v>0</v>
      </c>
      <c r="AX140" s="81">
        <f t="shared" si="152"/>
        <v>0</v>
      </c>
      <c r="AY140" s="81">
        <f t="shared" si="152"/>
        <v>0</v>
      </c>
      <c r="AZ140" s="81">
        <f t="shared" si="152"/>
        <v>0</v>
      </c>
      <c r="BA140" s="81">
        <f t="shared" si="152"/>
        <v>0</v>
      </c>
      <c r="BB140" s="81">
        <f t="shared" si="152"/>
        <v>0</v>
      </c>
      <c r="BC140" s="81">
        <f t="shared" si="152"/>
        <v>0</v>
      </c>
      <c r="BD140" s="99">
        <f t="shared" si="142"/>
        <v>0</v>
      </c>
      <c r="BE140" s="100">
        <f t="shared" si="144"/>
        <v>82</v>
      </c>
      <c r="BG140" s="136" t="s">
        <v>306</v>
      </c>
      <c r="BH140" s="4">
        <f>+BI140/1.25</f>
        <v>413659</v>
      </c>
      <c r="BI140" s="4">
        <f>+BI141-BI139</f>
        <v>517073.75</v>
      </c>
      <c r="BJ140" s="175">
        <f>+BI140/$BI$141</f>
        <v>0.14793506948666413</v>
      </c>
    </row>
    <row r="141" spans="1:62" hidden="1" outlineLevel="2" x14ac:dyDescent="0.2">
      <c r="A141" s="120"/>
      <c r="B141" s="111" t="s">
        <v>203</v>
      </c>
      <c r="C141" s="112"/>
      <c r="D141" s="114"/>
      <c r="E141" s="113"/>
      <c r="F141" s="113"/>
      <c r="G141" s="113"/>
      <c r="H141" s="113"/>
      <c r="I141" s="113"/>
      <c r="J141" s="113"/>
      <c r="K141" s="113"/>
      <c r="L141" s="113"/>
      <c r="M141" s="113"/>
      <c r="N141" s="113"/>
      <c r="O141" s="113"/>
      <c r="P141" s="113"/>
      <c r="Q141" s="114"/>
      <c r="R141" s="113"/>
      <c r="S141" s="113"/>
      <c r="T141" s="113"/>
      <c r="U141" s="113"/>
      <c r="V141" s="113"/>
      <c r="W141" s="113"/>
      <c r="X141" s="113"/>
      <c r="Y141" s="113"/>
      <c r="Z141" s="113"/>
      <c r="AA141" s="113"/>
      <c r="AB141" s="113"/>
      <c r="AC141" s="113"/>
      <c r="AD141" s="114"/>
      <c r="AE141" s="113"/>
      <c r="AF141" s="113"/>
      <c r="AG141" s="113"/>
      <c r="AH141" s="113"/>
      <c r="AI141" s="113"/>
      <c r="AJ141" s="113"/>
      <c r="AK141" s="113"/>
      <c r="AL141" s="113"/>
      <c r="AM141" s="113"/>
      <c r="AN141" s="113"/>
      <c r="AO141" s="113"/>
      <c r="AP141" s="113"/>
      <c r="AQ141" s="114"/>
      <c r="AR141" s="113"/>
      <c r="AS141" s="113"/>
      <c r="AT141" s="113"/>
      <c r="AU141" s="113"/>
      <c r="AV141" s="113"/>
      <c r="AW141" s="113"/>
      <c r="AX141" s="113"/>
      <c r="AY141" s="113"/>
      <c r="AZ141" s="113"/>
      <c r="BA141" s="113"/>
      <c r="BB141" s="113"/>
      <c r="BC141" s="113"/>
      <c r="BD141" s="114"/>
      <c r="BE141" s="198">
        <f t="shared" si="144"/>
        <v>0</v>
      </c>
      <c r="BG141" s="174" t="s">
        <v>194</v>
      </c>
      <c r="BH141" s="139">
        <f>+BI141/1.25</f>
        <v>2796220</v>
      </c>
      <c r="BI141" s="139">
        <v>3495275</v>
      </c>
      <c r="BJ141" s="176">
        <f>+BI141/$BI$141</f>
        <v>1</v>
      </c>
    </row>
    <row r="142" spans="1:62" hidden="1" outlineLevel="2" x14ac:dyDescent="0.2">
      <c r="A142" s="375">
        <v>1</v>
      </c>
      <c r="B142" s="376" t="s">
        <v>208</v>
      </c>
      <c r="C142" s="47" t="s">
        <v>159</v>
      </c>
      <c r="D142" s="91">
        <f>D139-D144</f>
        <v>0</v>
      </c>
      <c r="E142" s="52">
        <f>E139-E144</f>
        <v>0</v>
      </c>
      <c r="F142" s="53">
        <f t="shared" ref="F142:P142" si="153">F139-F144</f>
        <v>0</v>
      </c>
      <c r="G142" s="53">
        <f t="shared" si="153"/>
        <v>0</v>
      </c>
      <c r="H142" s="53">
        <f t="shared" si="153"/>
        <v>0</v>
      </c>
      <c r="I142" s="53">
        <f t="shared" si="153"/>
        <v>0</v>
      </c>
      <c r="J142" s="53">
        <f t="shared" si="153"/>
        <v>0</v>
      </c>
      <c r="K142" s="53">
        <f t="shared" si="153"/>
        <v>0</v>
      </c>
      <c r="L142" s="53">
        <f t="shared" si="153"/>
        <v>0</v>
      </c>
      <c r="M142" s="53">
        <f t="shared" si="153"/>
        <v>0</v>
      </c>
      <c r="N142" s="53">
        <f t="shared" si="153"/>
        <v>2</v>
      </c>
      <c r="O142" s="53">
        <f t="shared" si="153"/>
        <v>0</v>
      </c>
      <c r="P142" s="53">
        <f t="shared" si="153"/>
        <v>11</v>
      </c>
      <c r="Q142" s="91">
        <f t="shared" ref="Q142:Q147" si="154">SUM(E142:P142)</f>
        <v>13</v>
      </c>
      <c r="R142" s="52">
        <f>R139-R144</f>
        <v>0</v>
      </c>
      <c r="S142" s="53">
        <f t="shared" ref="S142:AC142" si="155">S139-S144</f>
        <v>0</v>
      </c>
      <c r="T142" s="53">
        <f t="shared" si="155"/>
        <v>0</v>
      </c>
      <c r="U142" s="53">
        <f t="shared" si="155"/>
        <v>0</v>
      </c>
      <c r="V142" s="53">
        <f t="shared" si="155"/>
        <v>0</v>
      </c>
      <c r="W142" s="53">
        <f t="shared" si="155"/>
        <v>1</v>
      </c>
      <c r="X142" s="53">
        <f t="shared" si="155"/>
        <v>1</v>
      </c>
      <c r="Y142" s="53">
        <f t="shared" si="155"/>
        <v>19.75</v>
      </c>
      <c r="Z142" s="53">
        <f t="shared" si="155"/>
        <v>40</v>
      </c>
      <c r="AA142" s="53">
        <f t="shared" si="155"/>
        <v>40</v>
      </c>
      <c r="AB142" s="53">
        <f t="shared" si="155"/>
        <v>40</v>
      </c>
      <c r="AC142" s="53">
        <f t="shared" si="155"/>
        <v>9</v>
      </c>
      <c r="AD142" s="91">
        <f t="shared" ref="AD142:AD147" si="156">SUM(R142:AC142)</f>
        <v>150.75</v>
      </c>
      <c r="AE142" s="52">
        <f>AE139-AE144</f>
        <v>9</v>
      </c>
      <c r="AF142" s="53">
        <f t="shared" ref="AF142:AP142" si="157">AF139-AF144</f>
        <v>24</v>
      </c>
      <c r="AG142" s="53">
        <f t="shared" si="157"/>
        <v>64</v>
      </c>
      <c r="AH142" s="53">
        <f t="shared" si="157"/>
        <v>79</v>
      </c>
      <c r="AI142" s="53">
        <f t="shared" si="157"/>
        <v>79</v>
      </c>
      <c r="AJ142" s="53">
        <f t="shared" si="157"/>
        <v>63</v>
      </c>
      <c r="AK142" s="53">
        <f t="shared" si="157"/>
        <v>25</v>
      </c>
      <c r="AL142" s="53">
        <f t="shared" si="157"/>
        <v>1</v>
      </c>
      <c r="AM142" s="53">
        <f t="shared" si="157"/>
        <v>19.725009999999997</v>
      </c>
      <c r="AN142" s="53">
        <f t="shared" si="157"/>
        <v>0</v>
      </c>
      <c r="AO142" s="53">
        <f t="shared" si="157"/>
        <v>0</v>
      </c>
      <c r="AP142" s="53">
        <f t="shared" si="157"/>
        <v>0</v>
      </c>
      <c r="AQ142" s="91">
        <f t="shared" ref="AQ142:AQ147" si="158">SUM(AE142:AP142)</f>
        <v>363.72501</v>
      </c>
      <c r="AR142" s="52">
        <f>AR139-AR144</f>
        <v>0</v>
      </c>
      <c r="AS142" s="53">
        <f t="shared" ref="AS142:BC142" si="159">AS139-AS144</f>
        <v>0</v>
      </c>
      <c r="AT142" s="53">
        <f t="shared" si="159"/>
        <v>0</v>
      </c>
      <c r="AU142" s="53">
        <f t="shared" si="159"/>
        <v>0</v>
      </c>
      <c r="AV142" s="53">
        <f t="shared" si="159"/>
        <v>0</v>
      </c>
      <c r="AW142" s="53">
        <f t="shared" si="159"/>
        <v>0</v>
      </c>
      <c r="AX142" s="53">
        <f t="shared" si="159"/>
        <v>0</v>
      </c>
      <c r="AY142" s="53">
        <f t="shared" si="159"/>
        <v>0</v>
      </c>
      <c r="AZ142" s="53">
        <f t="shared" si="159"/>
        <v>0</v>
      </c>
      <c r="BA142" s="53">
        <f t="shared" si="159"/>
        <v>0</v>
      </c>
      <c r="BB142" s="53">
        <f t="shared" si="159"/>
        <v>0</v>
      </c>
      <c r="BC142" s="53">
        <f t="shared" si="159"/>
        <v>0</v>
      </c>
      <c r="BD142" s="91">
        <f t="shared" ref="BD142:BD147" si="160">SUM(AR142:BC142)</f>
        <v>0</v>
      </c>
      <c r="BE142" s="91">
        <f t="shared" si="144"/>
        <v>527.47501</v>
      </c>
      <c r="BG142" s="42"/>
    </row>
    <row r="143" spans="1:62" hidden="1" outlineLevel="2" x14ac:dyDescent="0.2">
      <c r="A143" s="374"/>
      <c r="B143" s="372"/>
      <c r="C143" s="46" t="s">
        <v>164</v>
      </c>
      <c r="D143" s="92">
        <f t="shared" ref="D143:P143" si="161">D140-D145</f>
        <v>0</v>
      </c>
      <c r="E143" s="56">
        <f t="shared" si="161"/>
        <v>0</v>
      </c>
      <c r="F143" s="57">
        <f t="shared" si="161"/>
        <v>0</v>
      </c>
      <c r="G143" s="57">
        <f t="shared" si="161"/>
        <v>0</v>
      </c>
      <c r="H143" s="57">
        <f t="shared" si="161"/>
        <v>0</v>
      </c>
      <c r="I143" s="57">
        <f t="shared" si="161"/>
        <v>0</v>
      </c>
      <c r="J143" s="57">
        <f t="shared" si="161"/>
        <v>0</v>
      </c>
      <c r="K143" s="57">
        <f t="shared" si="161"/>
        <v>0</v>
      </c>
      <c r="L143" s="57">
        <f t="shared" si="161"/>
        <v>0</v>
      </c>
      <c r="M143" s="57">
        <f t="shared" si="161"/>
        <v>2</v>
      </c>
      <c r="N143" s="57">
        <f t="shared" si="161"/>
        <v>0</v>
      </c>
      <c r="O143" s="57">
        <f t="shared" si="161"/>
        <v>10</v>
      </c>
      <c r="P143" s="57">
        <f t="shared" si="161"/>
        <v>0</v>
      </c>
      <c r="Q143" s="92">
        <f t="shared" si="154"/>
        <v>12</v>
      </c>
      <c r="R143" s="56">
        <f t="shared" ref="R143:AC143" si="162">R140-R145</f>
        <v>0</v>
      </c>
      <c r="S143" s="57">
        <f t="shared" si="162"/>
        <v>0</v>
      </c>
      <c r="T143" s="57">
        <f t="shared" si="162"/>
        <v>0</v>
      </c>
      <c r="U143" s="57">
        <f t="shared" si="162"/>
        <v>0</v>
      </c>
      <c r="V143" s="57">
        <f t="shared" si="162"/>
        <v>0</v>
      </c>
      <c r="W143" s="57">
        <f t="shared" si="162"/>
        <v>0</v>
      </c>
      <c r="X143" s="57">
        <f t="shared" si="162"/>
        <v>0</v>
      </c>
      <c r="Y143" s="57">
        <f t="shared" si="162"/>
        <v>0</v>
      </c>
      <c r="Z143" s="57">
        <f t="shared" si="162"/>
        <v>0</v>
      </c>
      <c r="AA143" s="57">
        <f t="shared" si="162"/>
        <v>0</v>
      </c>
      <c r="AB143" s="57">
        <f t="shared" si="162"/>
        <v>0</v>
      </c>
      <c r="AC143" s="57">
        <f t="shared" si="162"/>
        <v>0</v>
      </c>
      <c r="AD143" s="92">
        <f t="shared" si="156"/>
        <v>0</v>
      </c>
      <c r="AE143" s="56">
        <f t="shared" ref="AE143:AP143" si="163">AE140-AE145</f>
        <v>0</v>
      </c>
      <c r="AF143" s="57">
        <f t="shared" si="163"/>
        <v>0</v>
      </c>
      <c r="AG143" s="57">
        <f t="shared" si="163"/>
        <v>0</v>
      </c>
      <c r="AH143" s="57">
        <f t="shared" si="163"/>
        <v>0</v>
      </c>
      <c r="AI143" s="57">
        <f t="shared" si="163"/>
        <v>0</v>
      </c>
      <c r="AJ143" s="57">
        <f t="shared" si="163"/>
        <v>0</v>
      </c>
      <c r="AK143" s="57">
        <f t="shared" si="163"/>
        <v>0</v>
      </c>
      <c r="AL143" s="57">
        <f t="shared" si="163"/>
        <v>0</v>
      </c>
      <c r="AM143" s="57">
        <f t="shared" si="163"/>
        <v>0</v>
      </c>
      <c r="AN143" s="57">
        <f t="shared" si="163"/>
        <v>0</v>
      </c>
      <c r="AO143" s="57">
        <f t="shared" si="163"/>
        <v>0</v>
      </c>
      <c r="AP143" s="57">
        <f t="shared" si="163"/>
        <v>0</v>
      </c>
      <c r="AQ143" s="92">
        <f t="shared" si="158"/>
        <v>0</v>
      </c>
      <c r="AR143" s="56">
        <f t="shared" ref="AR143:BC143" si="164">AR140-AR145</f>
        <v>0</v>
      </c>
      <c r="AS143" s="57">
        <f t="shared" si="164"/>
        <v>0</v>
      </c>
      <c r="AT143" s="57">
        <f t="shared" si="164"/>
        <v>0</v>
      </c>
      <c r="AU143" s="57">
        <f t="shared" si="164"/>
        <v>0</v>
      </c>
      <c r="AV143" s="57">
        <f t="shared" si="164"/>
        <v>0</v>
      </c>
      <c r="AW143" s="57">
        <f t="shared" si="164"/>
        <v>0</v>
      </c>
      <c r="AX143" s="57">
        <f t="shared" si="164"/>
        <v>0</v>
      </c>
      <c r="AY143" s="57">
        <f t="shared" si="164"/>
        <v>0</v>
      </c>
      <c r="AZ143" s="57">
        <f t="shared" si="164"/>
        <v>0</v>
      </c>
      <c r="BA143" s="57">
        <f t="shared" si="164"/>
        <v>0</v>
      </c>
      <c r="BB143" s="57">
        <f t="shared" si="164"/>
        <v>0</v>
      </c>
      <c r="BC143" s="57">
        <f t="shared" si="164"/>
        <v>0</v>
      </c>
      <c r="BD143" s="92">
        <f t="shared" si="160"/>
        <v>0</v>
      </c>
      <c r="BE143" s="92">
        <f t="shared" si="144"/>
        <v>12</v>
      </c>
      <c r="BF143" s="122"/>
      <c r="BG143" s="177" t="s">
        <v>308</v>
      </c>
    </row>
    <row r="144" spans="1:62" hidden="1" outlineLevel="2" x14ac:dyDescent="0.2">
      <c r="A144" s="373">
        <v>2</v>
      </c>
      <c r="B144" s="371" t="s">
        <v>307</v>
      </c>
      <c r="C144" s="44" t="s">
        <v>159</v>
      </c>
      <c r="D144" s="101"/>
      <c r="E144" s="82">
        <f>ROUND(SUM(E125,E127,E129,E131,E133,E135,E137)*0.85,0)</f>
        <v>0</v>
      </c>
      <c r="F144" s="83">
        <f t="shared" ref="F144:P144" si="165">ROUND(SUM(F125,F127,F129,F131,F133,F135,F137)*0.85,0)</f>
        <v>0</v>
      </c>
      <c r="G144" s="83">
        <f t="shared" si="165"/>
        <v>0</v>
      </c>
      <c r="H144" s="83">
        <f t="shared" si="165"/>
        <v>0</v>
      </c>
      <c r="I144" s="83">
        <f t="shared" si="165"/>
        <v>0</v>
      </c>
      <c r="J144" s="83">
        <f t="shared" si="165"/>
        <v>0</v>
      </c>
      <c r="K144" s="83">
        <f t="shared" si="165"/>
        <v>0</v>
      </c>
      <c r="L144" s="83">
        <f t="shared" si="165"/>
        <v>0</v>
      </c>
      <c r="M144" s="83">
        <f t="shared" si="165"/>
        <v>0</v>
      </c>
      <c r="N144" s="83">
        <f t="shared" si="165"/>
        <v>10</v>
      </c>
      <c r="O144" s="83">
        <f t="shared" si="165"/>
        <v>0</v>
      </c>
      <c r="P144" s="84">
        <f t="shared" si="165"/>
        <v>62</v>
      </c>
      <c r="Q144" s="101">
        <f t="shared" si="154"/>
        <v>72</v>
      </c>
      <c r="R144" s="82">
        <f t="shared" ref="R144:AC144" si="166">ROUND(SUM(R125,R127,R129,R131,R133,R135,R137)*0.85,0)</f>
        <v>0</v>
      </c>
      <c r="S144" s="83">
        <f t="shared" si="166"/>
        <v>0</v>
      </c>
      <c r="T144" s="83">
        <f t="shared" si="166"/>
        <v>0</v>
      </c>
      <c r="U144" s="83">
        <f t="shared" si="166"/>
        <v>0</v>
      </c>
      <c r="V144" s="83">
        <f t="shared" si="166"/>
        <v>0</v>
      </c>
      <c r="W144" s="83">
        <f t="shared" si="166"/>
        <v>4</v>
      </c>
      <c r="X144" s="83">
        <f t="shared" si="166"/>
        <v>4</v>
      </c>
      <c r="Y144" s="83">
        <f t="shared" si="166"/>
        <v>113</v>
      </c>
      <c r="Z144" s="83">
        <f t="shared" si="166"/>
        <v>228</v>
      </c>
      <c r="AA144" s="83">
        <f t="shared" si="166"/>
        <v>228</v>
      </c>
      <c r="AB144" s="83">
        <f t="shared" si="166"/>
        <v>228</v>
      </c>
      <c r="AC144" s="84">
        <f t="shared" si="166"/>
        <v>48</v>
      </c>
      <c r="AD144" s="101">
        <f t="shared" si="156"/>
        <v>853</v>
      </c>
      <c r="AE144" s="82">
        <f t="shared" ref="AE144:AP144" si="167">ROUND(SUM(AE125,AE127,AE129,AE131,AE133,AE135,AE137)*0.85,0)</f>
        <v>52</v>
      </c>
      <c r="AF144" s="83">
        <f t="shared" si="167"/>
        <v>137</v>
      </c>
      <c r="AG144" s="83">
        <f t="shared" si="167"/>
        <v>360</v>
      </c>
      <c r="AH144" s="83">
        <f t="shared" si="167"/>
        <v>445</v>
      </c>
      <c r="AI144" s="83">
        <f t="shared" si="167"/>
        <v>449</v>
      </c>
      <c r="AJ144" s="83">
        <f t="shared" si="167"/>
        <v>357</v>
      </c>
      <c r="AK144" s="83">
        <f t="shared" si="167"/>
        <v>140</v>
      </c>
      <c r="AL144" s="83">
        <f t="shared" si="167"/>
        <v>4</v>
      </c>
      <c r="AM144" s="83">
        <f t="shared" si="167"/>
        <v>109</v>
      </c>
      <c r="AN144" s="83">
        <f t="shared" si="167"/>
        <v>0</v>
      </c>
      <c r="AO144" s="83">
        <f t="shared" si="167"/>
        <v>0</v>
      </c>
      <c r="AP144" s="84">
        <f t="shared" si="167"/>
        <v>0</v>
      </c>
      <c r="AQ144" s="101">
        <f t="shared" si="158"/>
        <v>2053</v>
      </c>
      <c r="AR144" s="82">
        <f t="shared" ref="AR144:BC144" si="168">ROUND(SUM(AR125,AR127,AR129,AR131,AR133,AR135,AR137)*0.85,0)</f>
        <v>0</v>
      </c>
      <c r="AS144" s="83">
        <f t="shared" si="168"/>
        <v>0</v>
      </c>
      <c r="AT144" s="83">
        <f t="shared" si="168"/>
        <v>0</v>
      </c>
      <c r="AU144" s="83">
        <f t="shared" si="168"/>
        <v>0</v>
      </c>
      <c r="AV144" s="83">
        <f t="shared" si="168"/>
        <v>0</v>
      </c>
      <c r="AW144" s="83">
        <f t="shared" si="168"/>
        <v>0</v>
      </c>
      <c r="AX144" s="83">
        <f t="shared" si="168"/>
        <v>0</v>
      </c>
      <c r="AY144" s="83">
        <f t="shared" si="168"/>
        <v>0</v>
      </c>
      <c r="AZ144" s="83">
        <f t="shared" si="168"/>
        <v>0</v>
      </c>
      <c r="BA144" s="83">
        <f t="shared" si="168"/>
        <v>0</v>
      </c>
      <c r="BB144" s="83">
        <f t="shared" si="168"/>
        <v>0</v>
      </c>
      <c r="BC144" s="84">
        <f t="shared" si="168"/>
        <v>0</v>
      </c>
      <c r="BD144" s="101">
        <f t="shared" si="160"/>
        <v>0</v>
      </c>
      <c r="BE144" s="101">
        <f t="shared" si="144"/>
        <v>2978</v>
      </c>
      <c r="BG144" s="177" t="s">
        <v>309</v>
      </c>
    </row>
    <row r="145" spans="1:61" ht="13.5" hidden="1" outlineLevel="2" thickBot="1" x14ac:dyDescent="0.25">
      <c r="A145" s="377"/>
      <c r="B145" s="378"/>
      <c r="C145" s="128" t="s">
        <v>164</v>
      </c>
      <c r="D145" s="131"/>
      <c r="E145" s="129">
        <f t="shared" ref="E145:P145" si="169">ROUND(SUM(E126,E128,E130,E132,E134,E136,E138)*0.85,0)</f>
        <v>0</v>
      </c>
      <c r="F145" s="130">
        <f t="shared" si="169"/>
        <v>0</v>
      </c>
      <c r="G145" s="130">
        <f t="shared" si="169"/>
        <v>0</v>
      </c>
      <c r="H145" s="130">
        <f t="shared" si="169"/>
        <v>0</v>
      </c>
      <c r="I145" s="130">
        <f t="shared" si="169"/>
        <v>0</v>
      </c>
      <c r="J145" s="130">
        <f t="shared" si="169"/>
        <v>0</v>
      </c>
      <c r="K145" s="130">
        <f t="shared" si="169"/>
        <v>0</v>
      </c>
      <c r="L145" s="130">
        <f t="shared" si="169"/>
        <v>0</v>
      </c>
      <c r="M145" s="130">
        <f t="shared" si="169"/>
        <v>10</v>
      </c>
      <c r="N145" s="130">
        <f t="shared" si="169"/>
        <v>0</v>
      </c>
      <c r="O145" s="130">
        <f t="shared" si="169"/>
        <v>60</v>
      </c>
      <c r="P145" s="130">
        <f t="shared" si="169"/>
        <v>0</v>
      </c>
      <c r="Q145" s="131">
        <f t="shared" si="154"/>
        <v>70</v>
      </c>
      <c r="R145" s="129">
        <f t="shared" ref="R145:AC145" si="170">ROUND(SUM(R126,R128,R130,R132,R134,R136,R138)*0.85,0)</f>
        <v>0</v>
      </c>
      <c r="S145" s="130">
        <f t="shared" si="170"/>
        <v>0</v>
      </c>
      <c r="T145" s="130">
        <f t="shared" si="170"/>
        <v>0</v>
      </c>
      <c r="U145" s="130">
        <f t="shared" si="170"/>
        <v>0</v>
      </c>
      <c r="V145" s="130">
        <f t="shared" si="170"/>
        <v>0</v>
      </c>
      <c r="W145" s="130">
        <f t="shared" si="170"/>
        <v>0</v>
      </c>
      <c r="X145" s="130">
        <f t="shared" si="170"/>
        <v>0</v>
      </c>
      <c r="Y145" s="130">
        <f t="shared" si="170"/>
        <v>0</v>
      </c>
      <c r="Z145" s="130">
        <f t="shared" si="170"/>
        <v>0</v>
      </c>
      <c r="AA145" s="130">
        <f t="shared" si="170"/>
        <v>0</v>
      </c>
      <c r="AB145" s="130">
        <f t="shared" si="170"/>
        <v>0</v>
      </c>
      <c r="AC145" s="130">
        <f t="shared" si="170"/>
        <v>0</v>
      </c>
      <c r="AD145" s="131">
        <f t="shared" si="156"/>
        <v>0</v>
      </c>
      <c r="AE145" s="129">
        <f t="shared" ref="AE145:AP145" si="171">ROUND(SUM(AE126,AE128,AE130,AE132,AE134,AE136,AE138)*0.85,0)</f>
        <v>0</v>
      </c>
      <c r="AF145" s="130">
        <f t="shared" si="171"/>
        <v>0</v>
      </c>
      <c r="AG145" s="130">
        <f t="shared" si="171"/>
        <v>0</v>
      </c>
      <c r="AH145" s="130">
        <f t="shared" si="171"/>
        <v>0</v>
      </c>
      <c r="AI145" s="130">
        <f t="shared" si="171"/>
        <v>0</v>
      </c>
      <c r="AJ145" s="130">
        <f t="shared" si="171"/>
        <v>0</v>
      </c>
      <c r="AK145" s="130">
        <f t="shared" si="171"/>
        <v>0</v>
      </c>
      <c r="AL145" s="130">
        <f t="shared" si="171"/>
        <v>0</v>
      </c>
      <c r="AM145" s="130">
        <f t="shared" si="171"/>
        <v>0</v>
      </c>
      <c r="AN145" s="130">
        <f t="shared" si="171"/>
        <v>0</v>
      </c>
      <c r="AO145" s="130">
        <f t="shared" si="171"/>
        <v>0</v>
      </c>
      <c r="AP145" s="130">
        <f t="shared" si="171"/>
        <v>0</v>
      </c>
      <c r="AQ145" s="131">
        <f t="shared" si="158"/>
        <v>0</v>
      </c>
      <c r="AR145" s="129">
        <f t="shared" ref="AR145:BC145" si="172">ROUND(SUM(AR126,AR128,AR130,AR132,AR134,AR136,AR138)*0.85,0)</f>
        <v>0</v>
      </c>
      <c r="AS145" s="130">
        <f t="shared" si="172"/>
        <v>0</v>
      </c>
      <c r="AT145" s="130">
        <f t="shared" si="172"/>
        <v>0</v>
      </c>
      <c r="AU145" s="130">
        <f t="shared" si="172"/>
        <v>0</v>
      </c>
      <c r="AV145" s="130">
        <f t="shared" si="172"/>
        <v>0</v>
      </c>
      <c r="AW145" s="130">
        <f t="shared" si="172"/>
        <v>0</v>
      </c>
      <c r="AX145" s="130">
        <f t="shared" si="172"/>
        <v>0</v>
      </c>
      <c r="AY145" s="130">
        <f t="shared" si="172"/>
        <v>0</v>
      </c>
      <c r="AZ145" s="130">
        <f t="shared" si="172"/>
        <v>0</v>
      </c>
      <c r="BA145" s="130">
        <f t="shared" si="172"/>
        <v>0</v>
      </c>
      <c r="BB145" s="130">
        <f t="shared" si="172"/>
        <v>0</v>
      </c>
      <c r="BC145" s="130">
        <f t="shared" si="172"/>
        <v>0</v>
      </c>
      <c r="BD145" s="131">
        <f t="shared" si="160"/>
        <v>0</v>
      </c>
      <c r="BE145" s="131">
        <f t="shared" si="144"/>
        <v>70</v>
      </c>
      <c r="BG145" s="42"/>
    </row>
    <row r="146" spans="1:61" hidden="1" outlineLevel="2" x14ac:dyDescent="0.2">
      <c r="A146" s="369"/>
      <c r="B146" s="362" t="s">
        <v>198</v>
      </c>
      <c r="C146" s="50" t="s">
        <v>159</v>
      </c>
      <c r="D146" s="127">
        <f>SUM(D142,D144)</f>
        <v>0</v>
      </c>
      <c r="E146" s="124">
        <f>SUM(E142,E144)</f>
        <v>0</v>
      </c>
      <c r="F146" s="125">
        <f t="shared" ref="F146:P146" si="173">SUM(F142,F144)</f>
        <v>0</v>
      </c>
      <c r="G146" s="125">
        <f t="shared" si="173"/>
        <v>0</v>
      </c>
      <c r="H146" s="125">
        <f t="shared" si="173"/>
        <v>0</v>
      </c>
      <c r="I146" s="125">
        <f t="shared" si="173"/>
        <v>0</v>
      </c>
      <c r="J146" s="125">
        <f t="shared" si="173"/>
        <v>0</v>
      </c>
      <c r="K146" s="125">
        <f t="shared" si="173"/>
        <v>0</v>
      </c>
      <c r="L146" s="125">
        <f t="shared" si="173"/>
        <v>0</v>
      </c>
      <c r="M146" s="125">
        <f t="shared" si="173"/>
        <v>0</v>
      </c>
      <c r="N146" s="125">
        <f t="shared" si="173"/>
        <v>12</v>
      </c>
      <c r="O146" s="125">
        <f t="shared" si="173"/>
        <v>0</v>
      </c>
      <c r="P146" s="125">
        <f t="shared" si="173"/>
        <v>73</v>
      </c>
      <c r="Q146" s="126">
        <f t="shared" si="154"/>
        <v>85</v>
      </c>
      <c r="R146" s="124">
        <f>SUM(R142,R144)</f>
        <v>0</v>
      </c>
      <c r="S146" s="125">
        <f t="shared" ref="S146:AC146" si="174">SUM(S142,S144)</f>
        <v>0</v>
      </c>
      <c r="T146" s="125">
        <f t="shared" si="174"/>
        <v>0</v>
      </c>
      <c r="U146" s="125">
        <f t="shared" si="174"/>
        <v>0</v>
      </c>
      <c r="V146" s="125">
        <f t="shared" si="174"/>
        <v>0</v>
      </c>
      <c r="W146" s="125">
        <f t="shared" si="174"/>
        <v>5</v>
      </c>
      <c r="X146" s="125">
        <f t="shared" si="174"/>
        <v>5</v>
      </c>
      <c r="Y146" s="125">
        <f t="shared" si="174"/>
        <v>132.75</v>
      </c>
      <c r="Z146" s="125">
        <f t="shared" si="174"/>
        <v>268</v>
      </c>
      <c r="AA146" s="125">
        <f t="shared" si="174"/>
        <v>268</v>
      </c>
      <c r="AB146" s="125">
        <f t="shared" si="174"/>
        <v>268</v>
      </c>
      <c r="AC146" s="125">
        <f t="shared" si="174"/>
        <v>57</v>
      </c>
      <c r="AD146" s="126">
        <f t="shared" si="156"/>
        <v>1003.75</v>
      </c>
      <c r="AE146" s="124">
        <f>SUM(AE142,AE144)</f>
        <v>61</v>
      </c>
      <c r="AF146" s="125">
        <f t="shared" ref="AF146:AP146" si="175">SUM(AF142,AF144)</f>
        <v>161</v>
      </c>
      <c r="AG146" s="125">
        <f t="shared" si="175"/>
        <v>424</v>
      </c>
      <c r="AH146" s="125">
        <f t="shared" si="175"/>
        <v>524</v>
      </c>
      <c r="AI146" s="125">
        <f t="shared" si="175"/>
        <v>528</v>
      </c>
      <c r="AJ146" s="125">
        <f t="shared" si="175"/>
        <v>420</v>
      </c>
      <c r="AK146" s="125">
        <f t="shared" si="175"/>
        <v>165</v>
      </c>
      <c r="AL146" s="125">
        <f t="shared" si="175"/>
        <v>5</v>
      </c>
      <c r="AM146" s="125">
        <f t="shared" si="175"/>
        <v>128.72501</v>
      </c>
      <c r="AN146" s="125">
        <f t="shared" si="175"/>
        <v>0</v>
      </c>
      <c r="AO146" s="125">
        <f t="shared" si="175"/>
        <v>0</v>
      </c>
      <c r="AP146" s="125">
        <f t="shared" si="175"/>
        <v>0</v>
      </c>
      <c r="AQ146" s="126">
        <f t="shared" si="158"/>
        <v>2416.7250100000001</v>
      </c>
      <c r="AR146" s="124">
        <f>SUM(AR142,AR144)</f>
        <v>0</v>
      </c>
      <c r="AS146" s="125">
        <f t="shared" ref="AS146:BC146" si="176">SUM(AS142,AS144)</f>
        <v>0</v>
      </c>
      <c r="AT146" s="125">
        <f t="shared" si="176"/>
        <v>0</v>
      </c>
      <c r="AU146" s="125">
        <f t="shared" si="176"/>
        <v>0</v>
      </c>
      <c r="AV146" s="125">
        <f t="shared" si="176"/>
        <v>0</v>
      </c>
      <c r="AW146" s="125">
        <f t="shared" si="176"/>
        <v>0</v>
      </c>
      <c r="AX146" s="125">
        <f t="shared" si="176"/>
        <v>0</v>
      </c>
      <c r="AY146" s="125">
        <f t="shared" si="176"/>
        <v>0</v>
      </c>
      <c r="AZ146" s="125">
        <f t="shared" si="176"/>
        <v>0</v>
      </c>
      <c r="BA146" s="125">
        <f t="shared" si="176"/>
        <v>0</v>
      </c>
      <c r="BB146" s="125">
        <f t="shared" si="176"/>
        <v>0</v>
      </c>
      <c r="BC146" s="125">
        <f t="shared" si="176"/>
        <v>0</v>
      </c>
      <c r="BD146" s="126">
        <f t="shared" si="160"/>
        <v>0</v>
      </c>
      <c r="BE146" s="127">
        <f t="shared" si="144"/>
        <v>3505.4750100000001</v>
      </c>
      <c r="BG146" s="42"/>
    </row>
    <row r="147" spans="1:61" hidden="1" outlineLevel="2" x14ac:dyDescent="0.2">
      <c r="A147" s="370"/>
      <c r="B147" s="363"/>
      <c r="C147" s="51" t="s">
        <v>164</v>
      </c>
      <c r="D147" s="100">
        <f t="shared" ref="D147:P147" si="177">SUM(D143,D145)</f>
        <v>0</v>
      </c>
      <c r="E147" s="80">
        <f t="shared" si="177"/>
        <v>0</v>
      </c>
      <c r="F147" s="81">
        <f t="shared" si="177"/>
        <v>0</v>
      </c>
      <c r="G147" s="81">
        <f t="shared" si="177"/>
        <v>0</v>
      </c>
      <c r="H147" s="81">
        <f t="shared" si="177"/>
        <v>0</v>
      </c>
      <c r="I147" s="81">
        <f t="shared" si="177"/>
        <v>0</v>
      </c>
      <c r="J147" s="81">
        <f t="shared" si="177"/>
        <v>0</v>
      </c>
      <c r="K147" s="81">
        <f t="shared" si="177"/>
        <v>0</v>
      </c>
      <c r="L147" s="81">
        <f t="shared" si="177"/>
        <v>0</v>
      </c>
      <c r="M147" s="81">
        <f t="shared" si="177"/>
        <v>12</v>
      </c>
      <c r="N147" s="81">
        <f t="shared" si="177"/>
        <v>0</v>
      </c>
      <c r="O147" s="81">
        <f t="shared" si="177"/>
        <v>70</v>
      </c>
      <c r="P147" s="81">
        <f t="shared" si="177"/>
        <v>0</v>
      </c>
      <c r="Q147" s="99">
        <f t="shared" si="154"/>
        <v>82</v>
      </c>
      <c r="R147" s="80">
        <f t="shared" ref="R147:AC147" si="178">SUM(R143,R145)</f>
        <v>0</v>
      </c>
      <c r="S147" s="81">
        <f t="shared" si="178"/>
        <v>0</v>
      </c>
      <c r="T147" s="81">
        <f t="shared" si="178"/>
        <v>0</v>
      </c>
      <c r="U147" s="81">
        <f t="shared" si="178"/>
        <v>0</v>
      </c>
      <c r="V147" s="81">
        <f t="shared" si="178"/>
        <v>0</v>
      </c>
      <c r="W147" s="81">
        <f t="shared" si="178"/>
        <v>0</v>
      </c>
      <c r="X147" s="81">
        <f t="shared" si="178"/>
        <v>0</v>
      </c>
      <c r="Y147" s="81">
        <f t="shared" si="178"/>
        <v>0</v>
      </c>
      <c r="Z147" s="81">
        <f t="shared" si="178"/>
        <v>0</v>
      </c>
      <c r="AA147" s="81">
        <f t="shared" si="178"/>
        <v>0</v>
      </c>
      <c r="AB147" s="81">
        <f t="shared" si="178"/>
        <v>0</v>
      </c>
      <c r="AC147" s="81">
        <f t="shared" si="178"/>
        <v>0</v>
      </c>
      <c r="AD147" s="99">
        <f t="shared" si="156"/>
        <v>0</v>
      </c>
      <c r="AE147" s="80">
        <f t="shared" ref="AE147:AP147" si="179">SUM(AE143,AE145)</f>
        <v>0</v>
      </c>
      <c r="AF147" s="81">
        <f t="shared" si="179"/>
        <v>0</v>
      </c>
      <c r="AG147" s="81">
        <f t="shared" si="179"/>
        <v>0</v>
      </c>
      <c r="AH147" s="81">
        <f t="shared" si="179"/>
        <v>0</v>
      </c>
      <c r="AI147" s="81">
        <f t="shared" si="179"/>
        <v>0</v>
      </c>
      <c r="AJ147" s="81">
        <f t="shared" si="179"/>
        <v>0</v>
      </c>
      <c r="AK147" s="81">
        <f t="shared" si="179"/>
        <v>0</v>
      </c>
      <c r="AL147" s="81">
        <f t="shared" si="179"/>
        <v>0</v>
      </c>
      <c r="AM147" s="81">
        <f t="shared" si="179"/>
        <v>0</v>
      </c>
      <c r="AN147" s="81">
        <f t="shared" si="179"/>
        <v>0</v>
      </c>
      <c r="AO147" s="81">
        <f t="shared" si="179"/>
        <v>0</v>
      </c>
      <c r="AP147" s="81">
        <f t="shared" si="179"/>
        <v>0</v>
      </c>
      <c r="AQ147" s="99">
        <f t="shared" si="158"/>
        <v>0</v>
      </c>
      <c r="AR147" s="80">
        <f t="shared" ref="AR147:BC147" si="180">SUM(AR143,AR145)</f>
        <v>0</v>
      </c>
      <c r="AS147" s="81">
        <f t="shared" si="180"/>
        <v>0</v>
      </c>
      <c r="AT147" s="81">
        <f t="shared" si="180"/>
        <v>0</v>
      </c>
      <c r="AU147" s="81">
        <f t="shared" si="180"/>
        <v>0</v>
      </c>
      <c r="AV147" s="81">
        <f t="shared" si="180"/>
        <v>0</v>
      </c>
      <c r="AW147" s="81">
        <f t="shared" si="180"/>
        <v>0</v>
      </c>
      <c r="AX147" s="81">
        <f t="shared" si="180"/>
        <v>0</v>
      </c>
      <c r="AY147" s="81">
        <f t="shared" si="180"/>
        <v>0</v>
      </c>
      <c r="AZ147" s="81">
        <f t="shared" si="180"/>
        <v>0</v>
      </c>
      <c r="BA147" s="81">
        <f t="shared" si="180"/>
        <v>0</v>
      </c>
      <c r="BB147" s="81">
        <f t="shared" si="180"/>
        <v>0</v>
      </c>
      <c r="BC147" s="81">
        <f t="shared" si="180"/>
        <v>0</v>
      </c>
      <c r="BD147" s="99">
        <f t="shared" si="160"/>
        <v>0</v>
      </c>
      <c r="BE147" s="100">
        <f t="shared" si="144"/>
        <v>82</v>
      </c>
      <c r="BG147" s="42"/>
    </row>
    <row r="148" spans="1:61" outlineLevel="1" collapsed="1" x14ac:dyDescent="0.2">
      <c r="A148" s="119"/>
      <c r="B148" s="103" t="s">
        <v>280</v>
      </c>
      <c r="C148" s="104"/>
      <c r="D148" s="106"/>
      <c r="E148" s="105"/>
      <c r="F148" s="105"/>
      <c r="G148" s="105"/>
      <c r="H148" s="105"/>
      <c r="I148" s="105"/>
      <c r="J148" s="105"/>
      <c r="K148" s="105"/>
      <c r="L148" s="105"/>
      <c r="M148" s="105"/>
      <c r="N148" s="105"/>
      <c r="O148" s="105"/>
      <c r="P148" s="105"/>
      <c r="Q148" s="106"/>
      <c r="R148" s="105"/>
      <c r="S148" s="105"/>
      <c r="T148" s="105"/>
      <c r="U148" s="105"/>
      <c r="V148" s="105"/>
      <c r="W148" s="105"/>
      <c r="X148" s="105"/>
      <c r="Y148" s="105"/>
      <c r="Z148" s="105"/>
      <c r="AA148" s="105"/>
      <c r="AB148" s="105"/>
      <c r="AC148" s="105"/>
      <c r="AD148" s="107"/>
      <c r="AE148" s="108"/>
      <c r="AF148" s="105"/>
      <c r="AG148" s="105"/>
      <c r="AH148" s="105"/>
      <c r="AI148" s="105"/>
      <c r="AJ148" s="105"/>
      <c r="AK148" s="105"/>
      <c r="AL148" s="105"/>
      <c r="AM148" s="105"/>
      <c r="AN148" s="105"/>
      <c r="AO148" s="105"/>
      <c r="AP148" s="109"/>
      <c r="AQ148" s="110"/>
      <c r="AR148" s="105"/>
      <c r="AS148" s="105"/>
      <c r="AT148" s="105"/>
      <c r="AU148" s="105"/>
      <c r="AV148" s="105"/>
      <c r="AW148" s="105"/>
      <c r="AX148" s="105"/>
      <c r="AY148" s="105"/>
      <c r="AZ148" s="105"/>
      <c r="BA148" s="105"/>
      <c r="BB148" s="105"/>
      <c r="BC148" s="105"/>
      <c r="BD148" s="106"/>
      <c r="BE148" s="197">
        <f t="shared" si="100"/>
        <v>0</v>
      </c>
      <c r="BF148" s="122"/>
      <c r="BG148" s="42"/>
    </row>
    <row r="149" spans="1:61" hidden="1" outlineLevel="2" x14ac:dyDescent="0.2">
      <c r="A149" s="120"/>
      <c r="B149" s="111" t="s">
        <v>202</v>
      </c>
      <c r="C149" s="112"/>
      <c r="D149" s="114"/>
      <c r="E149" s="113"/>
      <c r="F149" s="113"/>
      <c r="G149" s="113"/>
      <c r="H149" s="113"/>
      <c r="I149" s="113"/>
      <c r="J149" s="113"/>
      <c r="K149" s="113"/>
      <c r="L149" s="113"/>
      <c r="M149" s="113"/>
      <c r="N149" s="113"/>
      <c r="O149" s="113"/>
      <c r="P149" s="113"/>
      <c r="Q149" s="114"/>
      <c r="R149" s="113"/>
      <c r="S149" s="113"/>
      <c r="T149" s="113"/>
      <c r="U149" s="113"/>
      <c r="V149" s="113"/>
      <c r="W149" s="113"/>
      <c r="X149" s="113"/>
      <c r="Y149" s="113"/>
      <c r="Z149" s="113"/>
      <c r="AA149" s="113"/>
      <c r="AB149" s="113"/>
      <c r="AC149" s="113"/>
      <c r="AD149" s="115"/>
      <c r="AE149" s="116"/>
      <c r="AF149" s="113"/>
      <c r="AG149" s="113"/>
      <c r="AH149" s="113"/>
      <c r="AI149" s="113"/>
      <c r="AJ149" s="113"/>
      <c r="AK149" s="113"/>
      <c r="AL149" s="113"/>
      <c r="AM149" s="113"/>
      <c r="AN149" s="113"/>
      <c r="AO149" s="113"/>
      <c r="AP149" s="117"/>
      <c r="AQ149" s="118"/>
      <c r="AR149" s="113"/>
      <c r="AS149" s="113"/>
      <c r="AT149" s="113"/>
      <c r="AU149" s="113"/>
      <c r="AV149" s="113"/>
      <c r="AW149" s="113"/>
      <c r="AX149" s="113"/>
      <c r="AY149" s="113"/>
      <c r="AZ149" s="113"/>
      <c r="BA149" s="113"/>
      <c r="BB149" s="113"/>
      <c r="BC149" s="113"/>
      <c r="BD149" s="114"/>
      <c r="BE149" s="198">
        <f t="shared" si="100"/>
        <v>0</v>
      </c>
      <c r="BG149" s="42"/>
    </row>
    <row r="150" spans="1:61" ht="13.15" hidden="1" customHeight="1" outlineLevel="2" x14ac:dyDescent="0.2">
      <c r="A150" s="373">
        <v>1</v>
      </c>
      <c r="B150" s="371" t="s">
        <v>334</v>
      </c>
      <c r="C150" s="44" t="s">
        <v>159</v>
      </c>
      <c r="D150" s="101"/>
      <c r="E150" s="82"/>
      <c r="F150" s="83"/>
      <c r="G150" s="83"/>
      <c r="H150" s="83"/>
      <c r="I150" s="83"/>
      <c r="J150" s="83"/>
      <c r="K150" s="83"/>
      <c r="L150" s="83"/>
      <c r="M150" s="83"/>
      <c r="N150" s="83"/>
      <c r="O150" s="83"/>
      <c r="P150" s="83"/>
      <c r="Q150" s="101">
        <f>SUM(E150:P150)</f>
        <v>0</v>
      </c>
      <c r="R150" s="82"/>
      <c r="S150" s="83"/>
      <c r="T150" s="83"/>
      <c r="U150" s="83"/>
      <c r="V150" s="83"/>
      <c r="W150" s="83"/>
      <c r="X150" s="83"/>
      <c r="Y150" s="83"/>
      <c r="Z150" s="83"/>
      <c r="AA150" s="83"/>
      <c r="AB150" s="83"/>
      <c r="AC150" s="83"/>
      <c r="AD150" s="101">
        <f>SUM(R150:AC150)</f>
        <v>0</v>
      </c>
      <c r="AE150" s="82"/>
      <c r="AF150" s="83"/>
      <c r="AG150" s="83"/>
      <c r="AH150" s="83"/>
      <c r="AI150" s="83"/>
      <c r="AJ150" s="83"/>
      <c r="AK150" s="83"/>
      <c r="AL150" s="83"/>
      <c r="AM150" s="83"/>
      <c r="AN150" s="83"/>
      <c r="AO150" s="83"/>
      <c r="AP150" s="83"/>
      <c r="AQ150" s="101">
        <f>SUM(AE150:AP150)</f>
        <v>0</v>
      </c>
      <c r="AR150" s="82"/>
      <c r="AS150" s="83"/>
      <c r="AT150" s="83"/>
      <c r="AU150" s="83"/>
      <c r="AV150" s="83"/>
      <c r="AW150" s="83"/>
      <c r="AX150" s="83"/>
      <c r="AY150" s="83"/>
      <c r="AZ150" s="83"/>
      <c r="BA150" s="83"/>
      <c r="BB150" s="83"/>
      <c r="BC150" s="83"/>
      <c r="BD150" s="101">
        <f>SUM(AR150:BC150)</f>
        <v>0</v>
      </c>
      <c r="BE150" s="101">
        <f t="shared" si="100"/>
        <v>0</v>
      </c>
      <c r="BG150" s="138"/>
      <c r="BH150" s="140"/>
      <c r="BI150" s="140"/>
    </row>
    <row r="151" spans="1:61" ht="13.15" hidden="1" customHeight="1" outlineLevel="2" x14ac:dyDescent="0.2">
      <c r="A151" s="374"/>
      <c r="B151" s="372"/>
      <c r="C151" s="46" t="s">
        <v>164</v>
      </c>
      <c r="D151" s="92"/>
      <c r="E151" s="56"/>
      <c r="F151" s="57"/>
      <c r="G151" s="57"/>
      <c r="H151" s="57"/>
      <c r="I151" s="57"/>
      <c r="J151" s="57"/>
      <c r="K151" s="57"/>
      <c r="L151" s="57"/>
      <c r="M151" s="57"/>
      <c r="N151" s="57"/>
      <c r="O151" s="57"/>
      <c r="P151" s="57"/>
      <c r="Q151" s="92">
        <f>SUM(E151:P151)</f>
        <v>0</v>
      </c>
      <c r="R151" s="56"/>
      <c r="S151" s="57"/>
      <c r="T151" s="57"/>
      <c r="U151" s="57"/>
      <c r="V151" s="57"/>
      <c r="W151" s="57"/>
      <c r="X151" s="57"/>
      <c r="Y151" s="57"/>
      <c r="Z151" s="57"/>
      <c r="AA151" s="57"/>
      <c r="AB151" s="57"/>
      <c r="AC151" s="57"/>
      <c r="AD151" s="92">
        <f>SUM(R151:AC151)</f>
        <v>0</v>
      </c>
      <c r="AE151" s="56"/>
      <c r="AF151" s="57"/>
      <c r="AG151" s="57"/>
      <c r="AH151" s="57"/>
      <c r="AI151" s="57"/>
      <c r="AJ151" s="57"/>
      <c r="AK151" s="57"/>
      <c r="AL151" s="57"/>
      <c r="AM151" s="57"/>
      <c r="AN151" s="57"/>
      <c r="AO151" s="57"/>
      <c r="AP151" s="57"/>
      <c r="AQ151" s="92">
        <f>SUM(AE151:AP151)</f>
        <v>0</v>
      </c>
      <c r="AR151" s="56"/>
      <c r="AS151" s="57"/>
      <c r="AT151" s="57"/>
      <c r="AU151" s="57"/>
      <c r="AV151" s="57"/>
      <c r="AW151" s="57"/>
      <c r="AX151" s="57"/>
      <c r="AY151" s="57"/>
      <c r="AZ151" s="57"/>
      <c r="BA151" s="57"/>
      <c r="BB151" s="57"/>
      <c r="BC151" s="57"/>
      <c r="BD151" s="92">
        <f>SUM(AR151:BC151)</f>
        <v>0</v>
      </c>
      <c r="BE151" s="92">
        <f t="shared" si="100"/>
        <v>0</v>
      </c>
      <c r="BG151" s="136"/>
      <c r="BH151" s="4"/>
      <c r="BI151" s="4"/>
    </row>
    <row r="152" spans="1:61" ht="13.15" hidden="1" customHeight="1" outlineLevel="2" x14ac:dyDescent="0.2">
      <c r="A152" s="373">
        <v>2</v>
      </c>
      <c r="B152" s="371" t="s">
        <v>217</v>
      </c>
      <c r="C152" s="44" t="s">
        <v>159</v>
      </c>
      <c r="D152" s="101"/>
      <c r="E152" s="82"/>
      <c r="F152" s="83"/>
      <c r="G152" s="83"/>
      <c r="H152" s="83"/>
      <c r="I152" s="83"/>
      <c r="J152" s="83"/>
      <c r="K152" s="83"/>
      <c r="L152" s="83"/>
      <c r="M152" s="83"/>
      <c r="N152" s="83"/>
      <c r="O152" s="83"/>
      <c r="P152" s="83"/>
      <c r="Q152" s="101">
        <f t="shared" ref="Q152:Q163" si="181">SUM(E152:P152)</f>
        <v>0</v>
      </c>
      <c r="R152" s="82"/>
      <c r="S152" s="83"/>
      <c r="T152" s="83"/>
      <c r="U152" s="83"/>
      <c r="V152" s="83"/>
      <c r="W152" s="83"/>
      <c r="X152" s="83"/>
      <c r="Y152" s="83"/>
      <c r="Z152" s="83"/>
      <c r="AA152" s="83"/>
      <c r="AB152" s="83"/>
      <c r="AC152" s="83"/>
      <c r="AD152" s="101">
        <f t="shared" ref="AD152:AD167" si="182">SUM(R152:AC152)</f>
        <v>0</v>
      </c>
      <c r="AE152" s="82"/>
      <c r="AF152" s="83"/>
      <c r="AG152" s="83"/>
      <c r="AH152" s="83"/>
      <c r="AI152" s="83"/>
      <c r="AJ152" s="83"/>
      <c r="AK152" s="83"/>
      <c r="AL152" s="83"/>
      <c r="AM152" s="83"/>
      <c r="AN152" s="83"/>
      <c r="AO152" s="83"/>
      <c r="AP152" s="83"/>
      <c r="AQ152" s="101">
        <f t="shared" ref="AQ152:AQ167" si="183">SUM(AE152:AP152)</f>
        <v>0</v>
      </c>
      <c r="AR152" s="82"/>
      <c r="AS152" s="83"/>
      <c r="AT152" s="83"/>
      <c r="AU152" s="83"/>
      <c r="AV152" s="83"/>
      <c r="AW152" s="83"/>
      <c r="AX152" s="83"/>
      <c r="AY152" s="83"/>
      <c r="AZ152" s="83"/>
      <c r="BA152" s="83"/>
      <c r="BB152" s="83"/>
      <c r="BC152" s="83"/>
      <c r="BD152" s="101">
        <f t="shared" ref="BD152:BD167" si="184">SUM(AR152:BC152)</f>
        <v>0</v>
      </c>
      <c r="BE152" s="101">
        <f t="shared" si="100"/>
        <v>0</v>
      </c>
      <c r="BG152" s="138" t="s">
        <v>211</v>
      </c>
      <c r="BH152" s="140" t="s">
        <v>212</v>
      </c>
      <c r="BI152" s="140" t="s">
        <v>213</v>
      </c>
    </row>
    <row r="153" spans="1:61" ht="13.15" hidden="1" customHeight="1" outlineLevel="2" x14ac:dyDescent="0.2">
      <c r="A153" s="374"/>
      <c r="B153" s="372"/>
      <c r="C153" s="46" t="s">
        <v>164</v>
      </c>
      <c r="D153" s="92"/>
      <c r="E153" s="56"/>
      <c r="F153" s="57"/>
      <c r="G153" s="57"/>
      <c r="H153" s="57"/>
      <c r="I153" s="57"/>
      <c r="J153" s="57"/>
      <c r="K153" s="57"/>
      <c r="L153" s="57"/>
      <c r="M153" s="57"/>
      <c r="N153" s="57"/>
      <c r="O153" s="57"/>
      <c r="P153" s="57"/>
      <c r="Q153" s="92">
        <f t="shared" si="181"/>
        <v>0</v>
      </c>
      <c r="R153" s="56"/>
      <c r="S153" s="57"/>
      <c r="T153" s="57"/>
      <c r="U153" s="57"/>
      <c r="V153" s="57"/>
      <c r="W153" s="57"/>
      <c r="X153" s="57"/>
      <c r="Y153" s="57"/>
      <c r="Z153" s="57"/>
      <c r="AA153" s="57"/>
      <c r="AB153" s="57"/>
      <c r="AC153" s="57"/>
      <c r="AD153" s="92">
        <f t="shared" si="182"/>
        <v>0</v>
      </c>
      <c r="AE153" s="56"/>
      <c r="AF153" s="57"/>
      <c r="AG153" s="57"/>
      <c r="AH153" s="57"/>
      <c r="AI153" s="57"/>
      <c r="AJ153" s="57"/>
      <c r="AK153" s="57"/>
      <c r="AL153" s="57"/>
      <c r="AM153" s="57"/>
      <c r="AN153" s="57"/>
      <c r="AO153" s="57"/>
      <c r="AP153" s="57"/>
      <c r="AQ153" s="92">
        <f t="shared" si="183"/>
        <v>0</v>
      </c>
      <c r="AR153" s="56"/>
      <c r="AS153" s="57"/>
      <c r="AT153" s="57"/>
      <c r="AU153" s="57"/>
      <c r="AV153" s="57"/>
      <c r="AW153" s="57"/>
      <c r="AX153" s="57"/>
      <c r="AY153" s="57"/>
      <c r="AZ153" s="57"/>
      <c r="BA153" s="57"/>
      <c r="BB153" s="57"/>
      <c r="BC153" s="57"/>
      <c r="BD153" s="92">
        <f t="shared" si="184"/>
        <v>0</v>
      </c>
      <c r="BE153" s="92">
        <f t="shared" si="100"/>
        <v>0</v>
      </c>
      <c r="BG153" s="136" t="s">
        <v>199</v>
      </c>
      <c r="BH153" s="4"/>
      <c r="BI153" s="4"/>
    </row>
    <row r="154" spans="1:61" ht="13.15" hidden="1" customHeight="1" outlineLevel="2" x14ac:dyDescent="0.2">
      <c r="A154" s="366">
        <v>3</v>
      </c>
      <c r="B154" s="376" t="s">
        <v>345</v>
      </c>
      <c r="C154" s="47" t="s">
        <v>159</v>
      </c>
      <c r="D154" s="91"/>
      <c r="E154" s="52"/>
      <c r="F154" s="53"/>
      <c r="G154" s="53"/>
      <c r="H154" s="53"/>
      <c r="I154" s="53"/>
      <c r="J154" s="53"/>
      <c r="K154" s="53"/>
      <c r="L154" s="53"/>
      <c r="M154" s="53"/>
      <c r="N154" s="53"/>
      <c r="O154" s="53"/>
      <c r="P154" s="53"/>
      <c r="Q154" s="91">
        <f t="shared" si="181"/>
        <v>0</v>
      </c>
      <c r="R154" s="52"/>
      <c r="S154" s="53"/>
      <c r="T154" s="53"/>
      <c r="U154" s="53"/>
      <c r="V154" s="53"/>
      <c r="W154" s="53"/>
      <c r="X154" s="53"/>
      <c r="Y154" s="53"/>
      <c r="Z154" s="53"/>
      <c r="AA154" s="53"/>
      <c r="AB154" s="53"/>
      <c r="AC154" s="53"/>
      <c r="AD154" s="91">
        <f t="shared" si="182"/>
        <v>0</v>
      </c>
      <c r="AE154" s="52"/>
      <c r="AF154" s="53"/>
      <c r="AG154" s="53"/>
      <c r="AH154" s="53"/>
      <c r="AI154" s="53"/>
      <c r="AJ154" s="53"/>
      <c r="AK154" s="53"/>
      <c r="AL154" s="53"/>
      <c r="AM154" s="53"/>
      <c r="AN154" s="53"/>
      <c r="AO154" s="53"/>
      <c r="AP154" s="53"/>
      <c r="AQ154" s="91">
        <f t="shared" si="183"/>
        <v>0</v>
      </c>
      <c r="AR154" s="52"/>
      <c r="AS154" s="53"/>
      <c r="AT154" s="53"/>
      <c r="AU154" s="53"/>
      <c r="AV154" s="53"/>
      <c r="AW154" s="53"/>
      <c r="AX154" s="53"/>
      <c r="AY154" s="53"/>
      <c r="AZ154" s="53"/>
      <c r="BA154" s="53"/>
      <c r="BB154" s="53"/>
      <c r="BC154" s="53"/>
      <c r="BD154" s="91">
        <f t="shared" si="184"/>
        <v>0</v>
      </c>
      <c r="BE154" s="91">
        <f t="shared" si="100"/>
        <v>0</v>
      </c>
      <c r="BG154" s="136" t="s">
        <v>218</v>
      </c>
      <c r="BH154" s="4"/>
      <c r="BI154" s="4"/>
    </row>
    <row r="155" spans="1:61" ht="13.15" hidden="1" customHeight="1" outlineLevel="2" x14ac:dyDescent="0.2">
      <c r="A155" s="367"/>
      <c r="B155" s="381"/>
      <c r="C155" s="48" t="s">
        <v>164</v>
      </c>
      <c r="D155" s="93"/>
      <c r="E155" s="62"/>
      <c r="F155" s="63"/>
      <c r="G155" s="63"/>
      <c r="H155" s="63"/>
      <c r="I155" s="63"/>
      <c r="J155" s="63"/>
      <c r="K155" s="63"/>
      <c r="L155" s="63"/>
      <c r="M155" s="63"/>
      <c r="N155" s="63"/>
      <c r="O155" s="63"/>
      <c r="P155" s="63"/>
      <c r="Q155" s="93">
        <f t="shared" si="181"/>
        <v>0</v>
      </c>
      <c r="R155" s="62"/>
      <c r="S155" s="63"/>
      <c r="T155" s="63"/>
      <c r="U155" s="63"/>
      <c r="V155" s="63"/>
      <c r="W155" s="63"/>
      <c r="X155" s="63"/>
      <c r="Y155" s="63"/>
      <c r="Z155" s="63"/>
      <c r="AA155" s="63"/>
      <c r="AB155" s="63"/>
      <c r="AC155" s="63"/>
      <c r="AD155" s="93">
        <f t="shared" si="182"/>
        <v>0</v>
      </c>
      <c r="AE155" s="62"/>
      <c r="AF155" s="63"/>
      <c r="AG155" s="63"/>
      <c r="AH155" s="63"/>
      <c r="AI155" s="63"/>
      <c r="AJ155" s="63"/>
      <c r="AK155" s="63"/>
      <c r="AL155" s="63"/>
      <c r="AM155" s="63"/>
      <c r="AN155" s="63"/>
      <c r="AO155" s="63"/>
      <c r="AP155" s="63"/>
      <c r="AQ155" s="93">
        <f t="shared" si="183"/>
        <v>0</v>
      </c>
      <c r="AR155" s="62"/>
      <c r="AS155" s="63"/>
      <c r="AT155" s="63"/>
      <c r="AU155" s="63"/>
      <c r="AV155" s="63"/>
      <c r="AW155" s="63"/>
      <c r="AX155" s="63"/>
      <c r="AY155" s="63"/>
      <c r="AZ155" s="63"/>
      <c r="BA155" s="63"/>
      <c r="BB155" s="63"/>
      <c r="BC155" s="63"/>
      <c r="BD155" s="93">
        <f t="shared" si="184"/>
        <v>0</v>
      </c>
      <c r="BE155" s="93">
        <f t="shared" si="100"/>
        <v>0</v>
      </c>
      <c r="BG155" s="136" t="s">
        <v>222</v>
      </c>
      <c r="BH155" s="4"/>
      <c r="BI155" s="4"/>
    </row>
    <row r="156" spans="1:61" ht="13.15" hidden="1" customHeight="1" outlineLevel="2" x14ac:dyDescent="0.2">
      <c r="A156" s="380">
        <v>4</v>
      </c>
      <c r="B156" s="382" t="s">
        <v>204</v>
      </c>
      <c r="C156" s="49" t="s">
        <v>159</v>
      </c>
      <c r="D156" s="95"/>
      <c r="E156" s="68"/>
      <c r="F156" s="69"/>
      <c r="G156" s="69"/>
      <c r="H156" s="69"/>
      <c r="I156" s="69"/>
      <c r="J156" s="69"/>
      <c r="K156" s="69"/>
      <c r="L156" s="69"/>
      <c r="M156" s="69"/>
      <c r="N156" s="69"/>
      <c r="O156" s="69"/>
      <c r="P156" s="69"/>
      <c r="Q156" s="94">
        <f t="shared" si="181"/>
        <v>0</v>
      </c>
      <c r="R156" s="68"/>
      <c r="S156" s="69"/>
      <c r="T156" s="69"/>
      <c r="U156" s="69"/>
      <c r="V156" s="69"/>
      <c r="W156" s="69"/>
      <c r="X156" s="69"/>
      <c r="Y156" s="69"/>
      <c r="Z156" s="69"/>
      <c r="AA156" s="69"/>
      <c r="AB156" s="69"/>
      <c r="AC156" s="69"/>
      <c r="AD156" s="94">
        <f t="shared" si="182"/>
        <v>0</v>
      </c>
      <c r="AE156" s="68"/>
      <c r="AF156" s="69"/>
      <c r="AG156" s="69"/>
      <c r="AH156" s="69"/>
      <c r="AI156" s="69"/>
      <c r="AJ156" s="69"/>
      <c r="AK156" s="69"/>
      <c r="AL156" s="69"/>
      <c r="AM156" s="69"/>
      <c r="AN156" s="69"/>
      <c r="AO156" s="69"/>
      <c r="AP156" s="69"/>
      <c r="AQ156" s="94">
        <f t="shared" si="183"/>
        <v>0</v>
      </c>
      <c r="AR156" s="68"/>
      <c r="AS156" s="69"/>
      <c r="AT156" s="69"/>
      <c r="AU156" s="69"/>
      <c r="AV156" s="69"/>
      <c r="AW156" s="69"/>
      <c r="AX156" s="69"/>
      <c r="AY156" s="69"/>
      <c r="AZ156" s="69"/>
      <c r="BA156" s="69"/>
      <c r="BB156" s="69"/>
      <c r="BC156" s="69"/>
      <c r="BD156" s="94">
        <f t="shared" si="184"/>
        <v>0</v>
      </c>
      <c r="BE156" s="95">
        <f t="shared" si="100"/>
        <v>0</v>
      </c>
      <c r="BG156" s="136" t="s">
        <v>214</v>
      </c>
      <c r="BH156" s="4"/>
      <c r="BI156" s="4"/>
    </row>
    <row r="157" spans="1:61" ht="13.15" hidden="1" customHeight="1" outlineLevel="2" x14ac:dyDescent="0.2">
      <c r="A157" s="384"/>
      <c r="B157" s="383"/>
      <c r="C157" s="45" t="s">
        <v>164</v>
      </c>
      <c r="D157" s="97"/>
      <c r="E157" s="74"/>
      <c r="F157" s="75"/>
      <c r="G157" s="75"/>
      <c r="H157" s="75"/>
      <c r="I157" s="75"/>
      <c r="J157" s="75"/>
      <c r="K157" s="75"/>
      <c r="L157" s="75"/>
      <c r="M157" s="75"/>
      <c r="N157" s="75"/>
      <c r="O157" s="75"/>
      <c r="P157" s="75"/>
      <c r="Q157" s="96">
        <f t="shared" si="181"/>
        <v>0</v>
      </c>
      <c r="R157" s="74"/>
      <c r="S157" s="75"/>
      <c r="T157" s="75"/>
      <c r="U157" s="75"/>
      <c r="V157" s="75"/>
      <c r="W157" s="75"/>
      <c r="X157" s="75"/>
      <c r="Y157" s="75"/>
      <c r="Z157" s="75"/>
      <c r="AA157" s="75"/>
      <c r="AB157" s="75"/>
      <c r="AC157" s="75"/>
      <c r="AD157" s="96">
        <f t="shared" si="182"/>
        <v>0</v>
      </c>
      <c r="AE157" s="74"/>
      <c r="AF157" s="75"/>
      <c r="AG157" s="75"/>
      <c r="AH157" s="75"/>
      <c r="AI157" s="75"/>
      <c r="AJ157" s="75"/>
      <c r="AK157" s="75"/>
      <c r="AL157" s="75"/>
      <c r="AM157" s="75"/>
      <c r="AN157" s="75"/>
      <c r="AO157" s="75"/>
      <c r="AP157" s="75"/>
      <c r="AQ157" s="96">
        <f t="shared" si="183"/>
        <v>0</v>
      </c>
      <c r="AR157" s="74"/>
      <c r="AS157" s="75"/>
      <c r="AT157" s="75"/>
      <c r="AU157" s="75"/>
      <c r="AV157" s="75"/>
      <c r="AW157" s="75"/>
      <c r="AX157" s="75"/>
      <c r="AY157" s="75"/>
      <c r="AZ157" s="75"/>
      <c r="BA157" s="75"/>
      <c r="BB157" s="75"/>
      <c r="BC157" s="75"/>
      <c r="BD157" s="96">
        <f t="shared" si="184"/>
        <v>0</v>
      </c>
      <c r="BE157" s="97">
        <f t="shared" si="100"/>
        <v>0</v>
      </c>
      <c r="BG157" s="136" t="s">
        <v>223</v>
      </c>
      <c r="BH157" s="4"/>
      <c r="BI157" s="4"/>
    </row>
    <row r="158" spans="1:61" ht="13.15" hidden="1" customHeight="1" outlineLevel="2" x14ac:dyDescent="0.2">
      <c r="A158" s="380">
        <v>5</v>
      </c>
      <c r="B158" s="382" t="s">
        <v>221</v>
      </c>
      <c r="C158" s="49" t="s">
        <v>159</v>
      </c>
      <c r="D158" s="95"/>
      <c r="E158" s="68"/>
      <c r="F158" s="69"/>
      <c r="G158" s="69"/>
      <c r="H158" s="69"/>
      <c r="I158" s="69"/>
      <c r="J158" s="69"/>
      <c r="K158" s="69"/>
      <c r="L158" s="69"/>
      <c r="M158" s="69"/>
      <c r="N158" s="69"/>
      <c r="O158" s="69"/>
      <c r="P158" s="69">
        <v>30</v>
      </c>
      <c r="Q158" s="94">
        <f t="shared" si="181"/>
        <v>30</v>
      </c>
      <c r="R158" s="68"/>
      <c r="S158" s="69"/>
      <c r="T158" s="69"/>
      <c r="U158" s="69"/>
      <c r="V158" s="69"/>
      <c r="W158" s="69"/>
      <c r="X158" s="69"/>
      <c r="Y158" s="69"/>
      <c r="Z158" s="69"/>
      <c r="AA158" s="69"/>
      <c r="AB158" s="69"/>
      <c r="AC158" s="69">
        <v>60</v>
      </c>
      <c r="AD158" s="94">
        <f t="shared" si="182"/>
        <v>60</v>
      </c>
      <c r="AE158" s="68"/>
      <c r="AF158" s="69"/>
      <c r="AG158" s="69"/>
      <c r="AH158" s="69"/>
      <c r="AI158" s="69"/>
      <c r="AJ158" s="69"/>
      <c r="AK158" s="69"/>
      <c r="AL158" s="69"/>
      <c r="AM158" s="69"/>
      <c r="AN158" s="69"/>
      <c r="AO158" s="69"/>
      <c r="AP158" s="69">
        <v>68</v>
      </c>
      <c r="AQ158" s="94">
        <f>SUM(AE158:AP158)</f>
        <v>68</v>
      </c>
      <c r="AR158" s="68"/>
      <c r="AS158" s="69"/>
      <c r="AT158" s="69"/>
      <c r="AU158" s="69"/>
      <c r="AV158" s="69"/>
      <c r="AW158" s="69"/>
      <c r="AX158" s="69"/>
      <c r="AY158" s="69"/>
      <c r="AZ158" s="69"/>
      <c r="BA158" s="69"/>
      <c r="BB158" s="69"/>
      <c r="BC158" s="69">
        <v>90</v>
      </c>
      <c r="BD158" s="94">
        <f t="shared" si="184"/>
        <v>90</v>
      </c>
      <c r="BE158" s="95">
        <f t="shared" si="100"/>
        <v>248</v>
      </c>
      <c r="BG158" t="s">
        <v>224</v>
      </c>
      <c r="BH158" s="4"/>
      <c r="BI158" s="4"/>
    </row>
    <row r="159" spans="1:61" ht="13.15" hidden="1" customHeight="1" outlineLevel="2" x14ac:dyDescent="0.2">
      <c r="A159" s="384"/>
      <c r="B159" s="383"/>
      <c r="C159" s="45" t="s">
        <v>164</v>
      </c>
      <c r="D159" s="97"/>
      <c r="E159" s="74"/>
      <c r="F159" s="75"/>
      <c r="G159" s="75"/>
      <c r="H159" s="75"/>
      <c r="I159" s="75"/>
      <c r="J159" s="75">
        <v>20.7</v>
      </c>
      <c r="K159" s="75"/>
      <c r="L159" s="75"/>
      <c r="M159" s="75"/>
      <c r="N159" s="75"/>
      <c r="O159" s="75"/>
      <c r="P159" s="75"/>
      <c r="Q159" s="96">
        <f t="shared" si="181"/>
        <v>20.7</v>
      </c>
      <c r="R159" s="74"/>
      <c r="S159" s="75"/>
      <c r="T159" s="75"/>
      <c r="U159" s="75"/>
      <c r="V159" s="75"/>
      <c r="W159" s="75"/>
      <c r="X159" s="75"/>
      <c r="Y159" s="75"/>
      <c r="Z159" s="75"/>
      <c r="AA159" s="75"/>
      <c r="AB159" s="75"/>
      <c r="AC159" s="75"/>
      <c r="AD159" s="96">
        <f t="shared" si="182"/>
        <v>0</v>
      </c>
      <c r="AE159" s="74"/>
      <c r="AF159" s="75"/>
      <c r="AG159" s="75"/>
      <c r="AH159" s="75"/>
      <c r="AI159" s="75"/>
      <c r="AJ159" s="75"/>
      <c r="AK159" s="75"/>
      <c r="AL159" s="75"/>
      <c r="AM159" s="75"/>
      <c r="AN159" s="75"/>
      <c r="AO159" s="75"/>
      <c r="AP159" s="75"/>
      <c r="AQ159" s="96">
        <f t="shared" si="183"/>
        <v>0</v>
      </c>
      <c r="AR159" s="74"/>
      <c r="AS159" s="75"/>
      <c r="AT159" s="75"/>
      <c r="AU159" s="75"/>
      <c r="AV159" s="75"/>
      <c r="AW159" s="75"/>
      <c r="AX159" s="75"/>
      <c r="AY159" s="75"/>
      <c r="AZ159" s="75"/>
      <c r="BA159" s="75"/>
      <c r="BB159" s="75"/>
      <c r="BC159" s="75"/>
      <c r="BD159" s="96">
        <f t="shared" si="184"/>
        <v>0</v>
      </c>
      <c r="BE159" s="97">
        <f t="shared" ref="BE159:BE232" si="185">SUM(D159,BD159,AQ159,AD159,Q159)</f>
        <v>20.7</v>
      </c>
      <c r="BG159" t="s">
        <v>210</v>
      </c>
      <c r="BH159" s="4"/>
      <c r="BI159" s="4"/>
    </row>
    <row r="160" spans="1:61" ht="13.15" hidden="1" customHeight="1" outlineLevel="2" x14ac:dyDescent="0.2">
      <c r="A160" s="373">
        <v>6</v>
      </c>
      <c r="B160" s="364" t="s">
        <v>209</v>
      </c>
      <c r="C160" s="49" t="s">
        <v>159</v>
      </c>
      <c r="D160" s="95"/>
      <c r="E160" s="68"/>
      <c r="F160" s="69"/>
      <c r="G160" s="69"/>
      <c r="H160" s="69"/>
      <c r="I160" s="69"/>
      <c r="J160" s="69"/>
      <c r="K160" s="69"/>
      <c r="L160" s="69"/>
      <c r="M160" s="69"/>
      <c r="N160" s="69"/>
      <c r="O160" s="69"/>
      <c r="P160" s="69"/>
      <c r="Q160" s="94">
        <f t="shared" si="181"/>
        <v>0</v>
      </c>
      <c r="R160" s="68"/>
      <c r="S160" s="69"/>
      <c r="T160" s="69"/>
      <c r="U160" s="69"/>
      <c r="V160" s="69"/>
      <c r="W160" s="69"/>
      <c r="X160" s="69"/>
      <c r="Y160" s="69"/>
      <c r="Z160" s="69"/>
      <c r="AA160" s="69"/>
      <c r="AB160" s="69"/>
      <c r="AC160" s="69"/>
      <c r="AD160" s="94">
        <f t="shared" si="182"/>
        <v>0</v>
      </c>
      <c r="AE160" s="68"/>
      <c r="AF160" s="69"/>
      <c r="AG160" s="69"/>
      <c r="AH160" s="69"/>
      <c r="AI160" s="69"/>
      <c r="AJ160" s="69"/>
      <c r="AK160" s="69"/>
      <c r="AL160" s="69"/>
      <c r="AM160" s="69"/>
      <c r="AN160" s="69"/>
      <c r="AO160" s="69"/>
      <c r="AP160" s="69"/>
      <c r="AQ160" s="94">
        <f t="shared" si="183"/>
        <v>0</v>
      </c>
      <c r="AR160" s="68"/>
      <c r="AS160" s="69"/>
      <c r="AT160" s="69"/>
      <c r="AU160" s="69"/>
      <c r="AV160" s="69"/>
      <c r="AW160" s="69"/>
      <c r="AX160" s="69"/>
      <c r="AY160" s="69"/>
      <c r="AZ160" s="69"/>
      <c r="BA160" s="69"/>
      <c r="BB160" s="69"/>
      <c r="BC160" s="69"/>
      <c r="BD160" s="94">
        <f t="shared" si="184"/>
        <v>0</v>
      </c>
      <c r="BE160" s="95">
        <f t="shared" si="185"/>
        <v>0</v>
      </c>
      <c r="BG160" s="136" t="s">
        <v>215</v>
      </c>
      <c r="BH160" s="4"/>
      <c r="BI160" s="4"/>
    </row>
    <row r="161" spans="1:61" ht="13.15" hidden="1" customHeight="1" outlineLevel="2" x14ac:dyDescent="0.2">
      <c r="A161" s="374"/>
      <c r="B161" s="365"/>
      <c r="C161" s="48" t="s">
        <v>164</v>
      </c>
      <c r="D161" s="98"/>
      <c r="E161" s="62"/>
      <c r="F161" s="63"/>
      <c r="G161" s="63"/>
      <c r="H161" s="63"/>
      <c r="I161" s="63"/>
      <c r="J161" s="63"/>
      <c r="K161" s="63"/>
      <c r="L161" s="63"/>
      <c r="M161" s="63"/>
      <c r="N161" s="63"/>
      <c r="O161" s="63"/>
      <c r="P161" s="63"/>
      <c r="Q161" s="93">
        <f t="shared" si="181"/>
        <v>0</v>
      </c>
      <c r="R161" s="62"/>
      <c r="S161" s="63"/>
      <c r="T161" s="63"/>
      <c r="U161" s="63"/>
      <c r="V161" s="63"/>
      <c r="W161" s="63"/>
      <c r="X161" s="63"/>
      <c r="Y161" s="63"/>
      <c r="Z161" s="63"/>
      <c r="AA161" s="63"/>
      <c r="AB161" s="63"/>
      <c r="AC161" s="63"/>
      <c r="AD161" s="93">
        <f t="shared" si="182"/>
        <v>0</v>
      </c>
      <c r="AE161" s="62"/>
      <c r="AF161" s="63"/>
      <c r="AG161" s="63"/>
      <c r="AH161" s="63"/>
      <c r="AI161" s="63"/>
      <c r="AJ161" s="63"/>
      <c r="AK161" s="63"/>
      <c r="AL161" s="63"/>
      <c r="AM161" s="63"/>
      <c r="AN161" s="63"/>
      <c r="AO161" s="63"/>
      <c r="AP161" s="63"/>
      <c r="AQ161" s="93">
        <f t="shared" si="183"/>
        <v>0</v>
      </c>
      <c r="AR161" s="62"/>
      <c r="AS161" s="63"/>
      <c r="AT161" s="63"/>
      <c r="AU161" s="63"/>
      <c r="AV161" s="63"/>
      <c r="AW161" s="63"/>
      <c r="AX161" s="63"/>
      <c r="AY161" s="63"/>
      <c r="AZ161" s="63"/>
      <c r="BA161" s="63"/>
      <c r="BB161" s="63"/>
      <c r="BC161" s="63"/>
      <c r="BD161" s="93">
        <f t="shared" si="184"/>
        <v>0</v>
      </c>
      <c r="BE161" s="98">
        <f t="shared" si="185"/>
        <v>0</v>
      </c>
      <c r="BF161" s="122"/>
      <c r="BG161" s="138" t="s">
        <v>216</v>
      </c>
      <c r="BH161" s="139">
        <f>SUM(BH159:BH160)</f>
        <v>0</v>
      </c>
      <c r="BI161" s="139">
        <f>SUM(BI158:BI160)</f>
        <v>0</v>
      </c>
    </row>
    <row r="162" spans="1:61" ht="13.15" hidden="1" customHeight="1" outlineLevel="2" x14ac:dyDescent="0.2">
      <c r="A162" s="366">
        <v>7</v>
      </c>
      <c r="B162" s="364" t="s">
        <v>6</v>
      </c>
      <c r="C162" s="49" t="s">
        <v>159</v>
      </c>
      <c r="D162" s="95"/>
      <c r="E162" s="68"/>
      <c r="F162" s="69"/>
      <c r="G162" s="69"/>
      <c r="H162" s="69"/>
      <c r="I162" s="69"/>
      <c r="J162" s="69"/>
      <c r="K162" s="69"/>
      <c r="L162" s="69"/>
      <c r="M162" s="69"/>
      <c r="N162" s="69"/>
      <c r="O162" s="69"/>
      <c r="P162" s="69"/>
      <c r="Q162" s="94">
        <f t="shared" si="181"/>
        <v>0</v>
      </c>
      <c r="R162" s="68"/>
      <c r="S162" s="69"/>
      <c r="T162" s="69"/>
      <c r="U162" s="69"/>
      <c r="V162" s="69"/>
      <c r="W162" s="69"/>
      <c r="X162" s="69"/>
      <c r="Y162" s="69"/>
      <c r="Z162" s="69"/>
      <c r="AA162" s="69"/>
      <c r="AB162" s="69"/>
      <c r="AC162" s="69"/>
      <c r="AD162" s="94">
        <f t="shared" si="182"/>
        <v>0</v>
      </c>
      <c r="AE162" s="68"/>
      <c r="AF162" s="69"/>
      <c r="AG162" s="69"/>
      <c r="AH162" s="69"/>
      <c r="AI162" s="69"/>
      <c r="AJ162" s="69"/>
      <c r="AK162" s="69"/>
      <c r="AL162" s="69"/>
      <c r="AM162" s="69"/>
      <c r="AN162" s="69"/>
      <c r="AO162" s="69"/>
      <c r="AP162" s="69"/>
      <c r="AQ162" s="94">
        <f t="shared" si="183"/>
        <v>0</v>
      </c>
      <c r="AR162" s="68"/>
      <c r="AS162" s="69"/>
      <c r="AT162" s="69"/>
      <c r="AU162" s="69"/>
      <c r="AV162" s="69"/>
      <c r="AW162" s="69"/>
      <c r="AX162" s="69"/>
      <c r="AY162" s="69"/>
      <c r="AZ162" s="69"/>
      <c r="BA162" s="69"/>
      <c r="BB162" s="69"/>
      <c r="BC162" s="69"/>
      <c r="BD162" s="94">
        <f t="shared" si="184"/>
        <v>0</v>
      </c>
      <c r="BE162" s="95">
        <f t="shared" si="185"/>
        <v>0</v>
      </c>
      <c r="BH162" s="4"/>
      <c r="BI162" s="4"/>
    </row>
    <row r="163" spans="1:61" ht="13.15" hidden="1" customHeight="1" outlineLevel="2" x14ac:dyDescent="0.2">
      <c r="A163" s="367"/>
      <c r="B163" s="368"/>
      <c r="C163" s="48" t="s">
        <v>164</v>
      </c>
      <c r="D163" s="98"/>
      <c r="E163" s="66"/>
      <c r="F163" s="63"/>
      <c r="G163" s="63"/>
      <c r="H163" s="63"/>
      <c r="I163" s="63"/>
      <c r="J163" s="63"/>
      <c r="K163" s="63"/>
      <c r="L163" s="63"/>
      <c r="M163" s="63"/>
      <c r="N163" s="63"/>
      <c r="O163" s="63"/>
      <c r="P163" s="63"/>
      <c r="Q163" s="93">
        <f t="shared" si="181"/>
        <v>0</v>
      </c>
      <c r="R163" s="66"/>
      <c r="S163" s="63"/>
      <c r="T163" s="63"/>
      <c r="U163" s="63"/>
      <c r="V163" s="63"/>
      <c r="W163" s="63"/>
      <c r="X163" s="63"/>
      <c r="Y163" s="63"/>
      <c r="Z163" s="63"/>
      <c r="AA163" s="63"/>
      <c r="AB163" s="63"/>
      <c r="AC163" s="63"/>
      <c r="AD163" s="93">
        <f t="shared" si="182"/>
        <v>0</v>
      </c>
      <c r="AE163" s="66"/>
      <c r="AF163" s="63"/>
      <c r="AG163" s="63"/>
      <c r="AH163" s="63"/>
      <c r="AI163" s="63"/>
      <c r="AJ163" s="63"/>
      <c r="AK163" s="63"/>
      <c r="AL163" s="63"/>
      <c r="AM163" s="63"/>
      <c r="AN163" s="63"/>
      <c r="AO163" s="63"/>
      <c r="AP163" s="63"/>
      <c r="AQ163" s="93">
        <f t="shared" si="183"/>
        <v>0</v>
      </c>
      <c r="AR163" s="66"/>
      <c r="AS163" s="63"/>
      <c r="AT163" s="63"/>
      <c r="AU163" s="63"/>
      <c r="AV163" s="63"/>
      <c r="AW163" s="63"/>
      <c r="AX163" s="63"/>
      <c r="AY163" s="63"/>
      <c r="AZ163" s="63"/>
      <c r="BA163" s="63"/>
      <c r="BB163" s="63"/>
      <c r="BC163" s="63"/>
      <c r="BD163" s="93">
        <f t="shared" si="184"/>
        <v>0</v>
      </c>
      <c r="BE163" s="98">
        <f t="shared" si="185"/>
        <v>0</v>
      </c>
      <c r="BG163" s="138"/>
      <c r="BH163" s="139"/>
      <c r="BI163" s="139"/>
    </row>
    <row r="164" spans="1:61" ht="13.15" hidden="1" customHeight="1" outlineLevel="2" x14ac:dyDescent="0.2">
      <c r="A164" s="380">
        <v>8</v>
      </c>
      <c r="B164" s="364" t="s">
        <v>335</v>
      </c>
      <c r="C164" s="49" t="s">
        <v>159</v>
      </c>
      <c r="D164" s="95"/>
      <c r="E164" s="68"/>
      <c r="F164" s="69"/>
      <c r="G164" s="69"/>
      <c r="H164" s="69"/>
      <c r="I164" s="69"/>
      <c r="J164" s="69"/>
      <c r="K164" s="69"/>
      <c r="L164" s="69"/>
      <c r="M164" s="69"/>
      <c r="N164" s="69"/>
      <c r="O164" s="69"/>
      <c r="P164" s="69"/>
      <c r="Q164" s="94">
        <f>SUM(E164:P164)</f>
        <v>0</v>
      </c>
      <c r="R164" s="68"/>
      <c r="S164" s="69"/>
      <c r="T164" s="69"/>
      <c r="U164" s="69"/>
      <c r="V164" s="69"/>
      <c r="W164" s="69"/>
      <c r="X164" s="69"/>
      <c r="Y164" s="69"/>
      <c r="Z164" s="69"/>
      <c r="AA164" s="69"/>
      <c r="AB164" s="69"/>
      <c r="AC164" s="69"/>
      <c r="AD164" s="94">
        <f t="shared" si="182"/>
        <v>0</v>
      </c>
      <c r="AE164" s="68"/>
      <c r="AF164" s="69"/>
      <c r="AG164" s="69"/>
      <c r="AH164" s="69"/>
      <c r="AI164" s="69"/>
      <c r="AJ164" s="69"/>
      <c r="AK164" s="69"/>
      <c r="AL164" s="69"/>
      <c r="AM164" s="69"/>
      <c r="AN164" s="69"/>
      <c r="AO164" s="69"/>
      <c r="AP164" s="69"/>
      <c r="AQ164" s="94">
        <f t="shared" si="183"/>
        <v>0</v>
      </c>
      <c r="AR164" s="68"/>
      <c r="AS164" s="69"/>
      <c r="AT164" s="69"/>
      <c r="AU164" s="69"/>
      <c r="AV164" s="69"/>
      <c r="AW164" s="69"/>
      <c r="AX164" s="69"/>
      <c r="AY164" s="69"/>
      <c r="AZ164" s="69"/>
      <c r="BA164" s="69"/>
      <c r="BB164" s="69"/>
      <c r="BC164" s="69"/>
      <c r="BD164" s="94">
        <f t="shared" si="184"/>
        <v>0</v>
      </c>
      <c r="BE164" s="95">
        <f t="shared" si="185"/>
        <v>0</v>
      </c>
      <c r="BH164" s="4"/>
      <c r="BI164" s="4"/>
    </row>
    <row r="165" spans="1:61" ht="13.15" hidden="1" customHeight="1" outlineLevel="2" thickBot="1" x14ac:dyDescent="0.25">
      <c r="A165" s="377"/>
      <c r="B165" s="379"/>
      <c r="C165" s="128" t="s">
        <v>164</v>
      </c>
      <c r="D165" s="133"/>
      <c r="E165" s="132"/>
      <c r="F165" s="130"/>
      <c r="G165" s="130"/>
      <c r="H165" s="130"/>
      <c r="I165" s="130"/>
      <c r="J165" s="130"/>
      <c r="K165" s="130"/>
      <c r="L165" s="130"/>
      <c r="M165" s="130"/>
      <c r="N165" s="130"/>
      <c r="O165" s="130"/>
      <c r="P165" s="130"/>
      <c r="Q165" s="131">
        <f>SUM(E165:P165)</f>
        <v>0</v>
      </c>
      <c r="R165" s="132"/>
      <c r="S165" s="130"/>
      <c r="T165" s="130"/>
      <c r="U165" s="130"/>
      <c r="V165" s="130"/>
      <c r="W165" s="130"/>
      <c r="X165" s="130"/>
      <c r="Y165" s="130"/>
      <c r="Z165" s="130"/>
      <c r="AA165" s="130"/>
      <c r="AB165" s="130"/>
      <c r="AC165" s="130"/>
      <c r="AD165" s="131">
        <f t="shared" si="182"/>
        <v>0</v>
      </c>
      <c r="AE165" s="132"/>
      <c r="AF165" s="130"/>
      <c r="AG165" s="130"/>
      <c r="AH165" s="130"/>
      <c r="AI165" s="130"/>
      <c r="AJ165" s="130"/>
      <c r="AK165" s="130"/>
      <c r="AL165" s="130"/>
      <c r="AM165" s="130"/>
      <c r="AN165" s="130"/>
      <c r="AO165" s="130"/>
      <c r="AP165" s="130"/>
      <c r="AQ165" s="131">
        <f t="shared" si="183"/>
        <v>0</v>
      </c>
      <c r="AR165" s="132"/>
      <c r="AS165" s="130"/>
      <c r="AT165" s="130"/>
      <c r="AU165" s="130"/>
      <c r="AV165" s="130"/>
      <c r="AW165" s="130"/>
      <c r="AX165" s="130"/>
      <c r="AY165" s="130"/>
      <c r="AZ165" s="130"/>
      <c r="BA165" s="130"/>
      <c r="BB165" s="130"/>
      <c r="BC165" s="130"/>
      <c r="BD165" s="131">
        <f t="shared" si="184"/>
        <v>0</v>
      </c>
      <c r="BE165" s="133">
        <f t="shared" si="185"/>
        <v>0</v>
      </c>
      <c r="BG165" s="138"/>
      <c r="BH165" s="139"/>
      <c r="BI165" s="139"/>
    </row>
    <row r="166" spans="1:61" outlineLevel="1" collapsed="1" x14ac:dyDescent="0.2">
      <c r="A166" s="369"/>
      <c r="B166" s="362" t="s">
        <v>198</v>
      </c>
      <c r="C166" s="50" t="s">
        <v>159</v>
      </c>
      <c r="D166" s="127">
        <f>SUM(D150,D152,D154,D156,D158,D160,D162,D164)</f>
        <v>0</v>
      </c>
      <c r="E166" s="124">
        <f t="shared" ref="E166:P166" si="186">SUM(E150,E152,E154,E156,E158,E160,E162,E164)</f>
        <v>0</v>
      </c>
      <c r="F166" s="125">
        <f t="shared" si="186"/>
        <v>0</v>
      </c>
      <c r="G166" s="125">
        <f t="shared" si="186"/>
        <v>0</v>
      </c>
      <c r="H166" s="125">
        <f t="shared" si="186"/>
        <v>0</v>
      </c>
      <c r="I166" s="125">
        <f t="shared" si="186"/>
        <v>0</v>
      </c>
      <c r="J166" s="125">
        <f t="shared" si="186"/>
        <v>0</v>
      </c>
      <c r="K166" s="125">
        <f t="shared" si="186"/>
        <v>0</v>
      </c>
      <c r="L166" s="125">
        <f t="shared" si="186"/>
        <v>0</v>
      </c>
      <c r="M166" s="125">
        <f t="shared" si="186"/>
        <v>0</v>
      </c>
      <c r="N166" s="125">
        <f t="shared" si="186"/>
        <v>0</v>
      </c>
      <c r="O166" s="125">
        <f t="shared" si="186"/>
        <v>0</v>
      </c>
      <c r="P166" s="125">
        <f t="shared" si="186"/>
        <v>30</v>
      </c>
      <c r="Q166" s="126">
        <f>SUM(E166:P166)</f>
        <v>30</v>
      </c>
      <c r="R166" s="124">
        <f t="shared" ref="R166:AC166" si="187">SUM(R150,R152,R154,R156,R158,R160,R162,R164)</f>
        <v>0</v>
      </c>
      <c r="S166" s="125">
        <f t="shared" si="187"/>
        <v>0</v>
      </c>
      <c r="T166" s="125">
        <f t="shared" si="187"/>
        <v>0</v>
      </c>
      <c r="U166" s="125">
        <f t="shared" si="187"/>
        <v>0</v>
      </c>
      <c r="V166" s="125">
        <f t="shared" si="187"/>
        <v>0</v>
      </c>
      <c r="W166" s="125">
        <f t="shared" si="187"/>
        <v>0</v>
      </c>
      <c r="X166" s="125">
        <f t="shared" si="187"/>
        <v>0</v>
      </c>
      <c r="Y166" s="125">
        <f t="shared" si="187"/>
        <v>0</v>
      </c>
      <c r="Z166" s="125">
        <f t="shared" si="187"/>
        <v>0</v>
      </c>
      <c r="AA166" s="125">
        <f t="shared" si="187"/>
        <v>0</v>
      </c>
      <c r="AB166" s="125">
        <f t="shared" si="187"/>
        <v>0</v>
      </c>
      <c r="AC166" s="125">
        <f t="shared" si="187"/>
        <v>60</v>
      </c>
      <c r="AD166" s="126">
        <f t="shared" si="182"/>
        <v>60</v>
      </c>
      <c r="AE166" s="124">
        <f t="shared" ref="AE166:AP166" si="188">SUM(AE150,AE152,AE154,AE156,AE158,AE160,AE162,AE164)</f>
        <v>0</v>
      </c>
      <c r="AF166" s="125">
        <f t="shared" si="188"/>
        <v>0</v>
      </c>
      <c r="AG166" s="125">
        <f t="shared" si="188"/>
        <v>0</v>
      </c>
      <c r="AH166" s="125">
        <f t="shared" si="188"/>
        <v>0</v>
      </c>
      <c r="AI166" s="125">
        <f t="shared" si="188"/>
        <v>0</v>
      </c>
      <c r="AJ166" s="125">
        <f t="shared" si="188"/>
        <v>0</v>
      </c>
      <c r="AK166" s="125">
        <f t="shared" si="188"/>
        <v>0</v>
      </c>
      <c r="AL166" s="125">
        <f t="shared" si="188"/>
        <v>0</v>
      </c>
      <c r="AM166" s="125">
        <f t="shared" si="188"/>
        <v>0</v>
      </c>
      <c r="AN166" s="125">
        <f t="shared" si="188"/>
        <v>0</v>
      </c>
      <c r="AO166" s="125">
        <f t="shared" si="188"/>
        <v>0</v>
      </c>
      <c r="AP166" s="125">
        <f t="shared" si="188"/>
        <v>68</v>
      </c>
      <c r="AQ166" s="126">
        <f t="shared" si="183"/>
        <v>68</v>
      </c>
      <c r="AR166" s="124">
        <f t="shared" ref="AR166:BC166" si="189">SUM(AR150,AR152,AR154,AR156,AR158,AR160,AR162,AR164)</f>
        <v>0</v>
      </c>
      <c r="AS166" s="125">
        <f t="shared" si="189"/>
        <v>0</v>
      </c>
      <c r="AT166" s="125">
        <f t="shared" si="189"/>
        <v>0</v>
      </c>
      <c r="AU166" s="125">
        <f t="shared" si="189"/>
        <v>0</v>
      </c>
      <c r="AV166" s="125">
        <f t="shared" si="189"/>
        <v>0</v>
      </c>
      <c r="AW166" s="125">
        <f t="shared" si="189"/>
        <v>0</v>
      </c>
      <c r="AX166" s="125">
        <f t="shared" si="189"/>
        <v>0</v>
      </c>
      <c r="AY166" s="125">
        <f t="shared" si="189"/>
        <v>0</v>
      </c>
      <c r="AZ166" s="125">
        <f t="shared" si="189"/>
        <v>0</v>
      </c>
      <c r="BA166" s="125">
        <f t="shared" si="189"/>
        <v>0</v>
      </c>
      <c r="BB166" s="125">
        <f t="shared" si="189"/>
        <v>0</v>
      </c>
      <c r="BC166" s="125">
        <f t="shared" si="189"/>
        <v>90</v>
      </c>
      <c r="BD166" s="126">
        <f t="shared" si="184"/>
        <v>90</v>
      </c>
      <c r="BE166" s="127">
        <f t="shared" si="185"/>
        <v>248</v>
      </c>
    </row>
    <row r="167" spans="1:61" outlineLevel="1" x14ac:dyDescent="0.2">
      <c r="A167" s="370"/>
      <c r="B167" s="363"/>
      <c r="C167" s="51" t="s">
        <v>164</v>
      </c>
      <c r="D167" s="100">
        <f t="shared" ref="D167:P167" si="190">SUM(D151,D153,D155,D157,D159,D161,D163,D165)</f>
        <v>0</v>
      </c>
      <c r="E167" s="80">
        <f t="shared" si="190"/>
        <v>0</v>
      </c>
      <c r="F167" s="81">
        <f t="shared" si="190"/>
        <v>0</v>
      </c>
      <c r="G167" s="81">
        <f t="shared" si="190"/>
        <v>0</v>
      </c>
      <c r="H167" s="81">
        <f t="shared" si="190"/>
        <v>0</v>
      </c>
      <c r="I167" s="81">
        <f t="shared" si="190"/>
        <v>0</v>
      </c>
      <c r="J167" s="81">
        <f t="shared" si="190"/>
        <v>20.7</v>
      </c>
      <c r="K167" s="81">
        <f t="shared" si="190"/>
        <v>0</v>
      </c>
      <c r="L167" s="81">
        <f t="shared" si="190"/>
        <v>0</v>
      </c>
      <c r="M167" s="81">
        <f t="shared" si="190"/>
        <v>0</v>
      </c>
      <c r="N167" s="81">
        <f t="shared" si="190"/>
        <v>0</v>
      </c>
      <c r="O167" s="81">
        <f t="shared" si="190"/>
        <v>0</v>
      </c>
      <c r="P167" s="81">
        <f t="shared" si="190"/>
        <v>0</v>
      </c>
      <c r="Q167" s="99">
        <f>SUM(E167:P167)</f>
        <v>20.7</v>
      </c>
      <c r="R167" s="80">
        <f t="shared" ref="R167:AC167" si="191">SUM(R151,R153,R155,R157,R159,R161,R163,R165)</f>
        <v>0</v>
      </c>
      <c r="S167" s="81">
        <f t="shared" si="191"/>
        <v>0</v>
      </c>
      <c r="T167" s="81">
        <f t="shared" si="191"/>
        <v>0</v>
      </c>
      <c r="U167" s="81">
        <f t="shared" si="191"/>
        <v>0</v>
      </c>
      <c r="V167" s="81">
        <f t="shared" si="191"/>
        <v>0</v>
      </c>
      <c r="W167" s="81">
        <f t="shared" si="191"/>
        <v>0</v>
      </c>
      <c r="X167" s="81">
        <f t="shared" si="191"/>
        <v>0</v>
      </c>
      <c r="Y167" s="81">
        <f t="shared" si="191"/>
        <v>0</v>
      </c>
      <c r="Z167" s="81">
        <f t="shared" si="191"/>
        <v>0</v>
      </c>
      <c r="AA167" s="81">
        <f t="shared" si="191"/>
        <v>0</v>
      </c>
      <c r="AB167" s="81">
        <f t="shared" si="191"/>
        <v>0</v>
      </c>
      <c r="AC167" s="81">
        <f t="shared" si="191"/>
        <v>0</v>
      </c>
      <c r="AD167" s="99">
        <f t="shared" si="182"/>
        <v>0</v>
      </c>
      <c r="AE167" s="80">
        <f t="shared" ref="AE167:AP167" si="192">SUM(AE151,AE153,AE155,AE157,AE159,AE161,AE163,AE165)</f>
        <v>0</v>
      </c>
      <c r="AF167" s="81">
        <f t="shared" si="192"/>
        <v>0</v>
      </c>
      <c r="AG167" s="81">
        <f t="shared" si="192"/>
        <v>0</v>
      </c>
      <c r="AH167" s="81">
        <f t="shared" si="192"/>
        <v>0</v>
      </c>
      <c r="AI167" s="81">
        <f t="shared" si="192"/>
        <v>0</v>
      </c>
      <c r="AJ167" s="81">
        <f t="shared" si="192"/>
        <v>0</v>
      </c>
      <c r="AK167" s="81">
        <f t="shared" si="192"/>
        <v>0</v>
      </c>
      <c r="AL167" s="81">
        <f t="shared" si="192"/>
        <v>0</v>
      </c>
      <c r="AM167" s="81">
        <f t="shared" si="192"/>
        <v>0</v>
      </c>
      <c r="AN167" s="81">
        <f t="shared" si="192"/>
        <v>0</v>
      </c>
      <c r="AO167" s="81">
        <f t="shared" si="192"/>
        <v>0</v>
      </c>
      <c r="AP167" s="81">
        <f t="shared" si="192"/>
        <v>0</v>
      </c>
      <c r="AQ167" s="99">
        <f t="shared" si="183"/>
        <v>0</v>
      </c>
      <c r="AR167" s="80">
        <f t="shared" ref="AR167:BC167" si="193">SUM(AR151,AR153,AR155,AR157,AR159,AR161,AR163,AR165)</f>
        <v>0</v>
      </c>
      <c r="AS167" s="81">
        <f t="shared" si="193"/>
        <v>0</v>
      </c>
      <c r="AT167" s="81">
        <f t="shared" si="193"/>
        <v>0</v>
      </c>
      <c r="AU167" s="81">
        <f t="shared" si="193"/>
        <v>0</v>
      </c>
      <c r="AV167" s="81">
        <f t="shared" si="193"/>
        <v>0</v>
      </c>
      <c r="AW167" s="81">
        <f t="shared" si="193"/>
        <v>0</v>
      </c>
      <c r="AX167" s="81">
        <f t="shared" si="193"/>
        <v>0</v>
      </c>
      <c r="AY167" s="81">
        <f t="shared" si="193"/>
        <v>0</v>
      </c>
      <c r="AZ167" s="81">
        <f t="shared" si="193"/>
        <v>0</v>
      </c>
      <c r="BA167" s="81">
        <f t="shared" si="193"/>
        <v>0</v>
      </c>
      <c r="BB167" s="81">
        <f t="shared" si="193"/>
        <v>0</v>
      </c>
      <c r="BC167" s="81">
        <f t="shared" si="193"/>
        <v>0</v>
      </c>
      <c r="BD167" s="99">
        <f t="shared" si="184"/>
        <v>0</v>
      </c>
      <c r="BE167" s="100">
        <f t="shared" si="185"/>
        <v>20.7</v>
      </c>
    </row>
    <row r="168" spans="1:61" hidden="1" outlineLevel="2" x14ac:dyDescent="0.2">
      <c r="A168" s="120"/>
      <c r="B168" s="111" t="s">
        <v>203</v>
      </c>
      <c r="C168" s="112"/>
      <c r="D168" s="114"/>
      <c r="E168" s="113"/>
      <c r="F168" s="113"/>
      <c r="G168" s="113"/>
      <c r="H168" s="113"/>
      <c r="I168" s="113"/>
      <c r="J168" s="113"/>
      <c r="K168" s="113"/>
      <c r="L168" s="113"/>
      <c r="M168" s="113"/>
      <c r="N168" s="113"/>
      <c r="O168" s="113"/>
      <c r="P168" s="113"/>
      <c r="Q168" s="114"/>
      <c r="R168" s="113"/>
      <c r="S168" s="113"/>
      <c r="T168" s="113"/>
      <c r="U168" s="113"/>
      <c r="V168" s="113"/>
      <c r="W168" s="113"/>
      <c r="X168" s="113"/>
      <c r="Y168" s="113"/>
      <c r="Z168" s="113"/>
      <c r="AA168" s="113"/>
      <c r="AB168" s="113"/>
      <c r="AC168" s="113"/>
      <c r="AD168" s="114"/>
      <c r="AE168" s="113"/>
      <c r="AF168" s="113"/>
      <c r="AG168" s="113"/>
      <c r="AH168" s="113"/>
      <c r="AI168" s="113"/>
      <c r="AJ168" s="113"/>
      <c r="AK168" s="113"/>
      <c r="AL168" s="113"/>
      <c r="AM168" s="113"/>
      <c r="AN168" s="113"/>
      <c r="AO168" s="113"/>
      <c r="AP168" s="113"/>
      <c r="AQ168" s="114"/>
      <c r="AR168" s="113"/>
      <c r="AS168" s="113"/>
      <c r="AT168" s="113"/>
      <c r="AU168" s="113"/>
      <c r="AV168" s="113"/>
      <c r="AW168" s="113"/>
      <c r="AX168" s="113"/>
      <c r="AY168" s="113"/>
      <c r="AZ168" s="113"/>
      <c r="BA168" s="113"/>
      <c r="BB168" s="113"/>
      <c r="BC168" s="113"/>
      <c r="BD168" s="114"/>
      <c r="BE168" s="198">
        <f t="shared" si="185"/>
        <v>0</v>
      </c>
      <c r="BG168" s="42"/>
    </row>
    <row r="169" spans="1:61" hidden="1" outlineLevel="2" x14ac:dyDescent="0.2">
      <c r="A169" s="375">
        <v>1</v>
      </c>
      <c r="B169" s="376" t="s">
        <v>208</v>
      </c>
      <c r="C169" s="47" t="s">
        <v>159</v>
      </c>
      <c r="D169" s="91">
        <f>D166-D171</f>
        <v>0</v>
      </c>
      <c r="E169" s="52">
        <f>E166-E171</f>
        <v>0</v>
      </c>
      <c r="F169" s="53">
        <f t="shared" ref="F169:P169" si="194">F166-F171</f>
        <v>0</v>
      </c>
      <c r="G169" s="53">
        <f t="shared" si="194"/>
        <v>0</v>
      </c>
      <c r="H169" s="53">
        <f t="shared" si="194"/>
        <v>0</v>
      </c>
      <c r="I169" s="53">
        <f t="shared" si="194"/>
        <v>0</v>
      </c>
      <c r="J169" s="53">
        <f t="shared" si="194"/>
        <v>0</v>
      </c>
      <c r="K169" s="53">
        <f t="shared" si="194"/>
        <v>0</v>
      </c>
      <c r="L169" s="53">
        <f t="shared" si="194"/>
        <v>0</v>
      </c>
      <c r="M169" s="53">
        <f t="shared" si="194"/>
        <v>0</v>
      </c>
      <c r="N169" s="53">
        <f t="shared" si="194"/>
        <v>0</v>
      </c>
      <c r="O169" s="53">
        <f t="shared" si="194"/>
        <v>0</v>
      </c>
      <c r="P169" s="53">
        <f t="shared" si="194"/>
        <v>30</v>
      </c>
      <c r="Q169" s="91">
        <f t="shared" ref="Q169:Q174" si="195">SUM(E169:P169)</f>
        <v>30</v>
      </c>
      <c r="R169" s="52">
        <f>R166-R171</f>
        <v>0</v>
      </c>
      <c r="S169" s="53">
        <f t="shared" ref="S169:AC169" si="196">S166-S171</f>
        <v>0</v>
      </c>
      <c r="T169" s="53">
        <f t="shared" si="196"/>
        <v>0</v>
      </c>
      <c r="U169" s="53">
        <f t="shared" si="196"/>
        <v>0</v>
      </c>
      <c r="V169" s="53">
        <f t="shared" si="196"/>
        <v>0</v>
      </c>
      <c r="W169" s="53">
        <f t="shared" si="196"/>
        <v>0</v>
      </c>
      <c r="X169" s="53">
        <f t="shared" si="196"/>
        <v>0</v>
      </c>
      <c r="Y169" s="53">
        <f t="shared" si="196"/>
        <v>0</v>
      </c>
      <c r="Z169" s="53">
        <f t="shared" si="196"/>
        <v>0</v>
      </c>
      <c r="AA169" s="53">
        <f t="shared" si="196"/>
        <v>0</v>
      </c>
      <c r="AB169" s="53">
        <f t="shared" si="196"/>
        <v>0</v>
      </c>
      <c r="AC169" s="53">
        <f t="shared" si="196"/>
        <v>60</v>
      </c>
      <c r="AD169" s="91">
        <f t="shared" ref="AD169:AD174" si="197">SUM(R169:AC169)</f>
        <v>60</v>
      </c>
      <c r="AE169" s="52">
        <f>AE166-AE171</f>
        <v>0</v>
      </c>
      <c r="AF169" s="53">
        <f t="shared" ref="AF169:AP169" si="198">AF166-AF171</f>
        <v>0</v>
      </c>
      <c r="AG169" s="53">
        <f t="shared" si="198"/>
        <v>0</v>
      </c>
      <c r="AH169" s="53">
        <f t="shared" si="198"/>
        <v>0</v>
      </c>
      <c r="AI169" s="53">
        <f t="shared" si="198"/>
        <v>0</v>
      </c>
      <c r="AJ169" s="53">
        <f t="shared" si="198"/>
        <v>0</v>
      </c>
      <c r="AK169" s="53">
        <f t="shared" si="198"/>
        <v>0</v>
      </c>
      <c r="AL169" s="53">
        <f t="shared" si="198"/>
        <v>0</v>
      </c>
      <c r="AM169" s="53">
        <f t="shared" si="198"/>
        <v>0</v>
      </c>
      <c r="AN169" s="53">
        <f t="shared" si="198"/>
        <v>0</v>
      </c>
      <c r="AO169" s="53">
        <f t="shared" si="198"/>
        <v>0</v>
      </c>
      <c r="AP169" s="53">
        <f t="shared" si="198"/>
        <v>68</v>
      </c>
      <c r="AQ169" s="91">
        <f t="shared" ref="AQ169:AQ174" si="199">SUM(AE169:AP169)</f>
        <v>68</v>
      </c>
      <c r="AR169" s="52">
        <f>AR166-AR171</f>
        <v>0</v>
      </c>
      <c r="AS169" s="53">
        <f t="shared" ref="AS169:BC169" si="200">AS166-AS171</f>
        <v>0</v>
      </c>
      <c r="AT169" s="53">
        <f t="shared" si="200"/>
        <v>0</v>
      </c>
      <c r="AU169" s="53">
        <f t="shared" si="200"/>
        <v>0</v>
      </c>
      <c r="AV169" s="53">
        <f t="shared" si="200"/>
        <v>0</v>
      </c>
      <c r="AW169" s="53">
        <f t="shared" si="200"/>
        <v>0</v>
      </c>
      <c r="AX169" s="53">
        <f t="shared" si="200"/>
        <v>0</v>
      </c>
      <c r="AY169" s="53">
        <f t="shared" si="200"/>
        <v>0</v>
      </c>
      <c r="AZ169" s="53">
        <f t="shared" si="200"/>
        <v>0</v>
      </c>
      <c r="BA169" s="53">
        <f t="shared" si="200"/>
        <v>0</v>
      </c>
      <c r="BB169" s="53">
        <f t="shared" si="200"/>
        <v>0</v>
      </c>
      <c r="BC169" s="53">
        <f t="shared" si="200"/>
        <v>90</v>
      </c>
      <c r="BD169" s="91">
        <f t="shared" ref="BD169:BD174" si="201">SUM(AR169:BC169)</f>
        <v>90</v>
      </c>
      <c r="BE169" s="91">
        <f t="shared" si="185"/>
        <v>248</v>
      </c>
      <c r="BG169" s="42"/>
    </row>
    <row r="170" spans="1:61" hidden="1" outlineLevel="2" x14ac:dyDescent="0.2">
      <c r="A170" s="374"/>
      <c r="B170" s="372"/>
      <c r="C170" s="46" t="s">
        <v>164</v>
      </c>
      <c r="D170" s="92">
        <f t="shared" ref="D170:P170" si="202">D167-D172</f>
        <v>0</v>
      </c>
      <c r="E170" s="56">
        <f t="shared" si="202"/>
        <v>0</v>
      </c>
      <c r="F170" s="57">
        <f t="shared" si="202"/>
        <v>0</v>
      </c>
      <c r="G170" s="57">
        <f t="shared" si="202"/>
        <v>0</v>
      </c>
      <c r="H170" s="57">
        <f t="shared" si="202"/>
        <v>0</v>
      </c>
      <c r="I170" s="57">
        <f t="shared" si="202"/>
        <v>0</v>
      </c>
      <c r="J170" s="57">
        <f t="shared" si="202"/>
        <v>20.7</v>
      </c>
      <c r="K170" s="57">
        <f t="shared" si="202"/>
        <v>0</v>
      </c>
      <c r="L170" s="57">
        <f t="shared" si="202"/>
        <v>0</v>
      </c>
      <c r="M170" s="57">
        <f t="shared" si="202"/>
        <v>0</v>
      </c>
      <c r="N170" s="57">
        <f t="shared" si="202"/>
        <v>0</v>
      </c>
      <c r="O170" s="57">
        <f t="shared" si="202"/>
        <v>0</v>
      </c>
      <c r="P170" s="57">
        <f t="shared" si="202"/>
        <v>0</v>
      </c>
      <c r="Q170" s="92">
        <f t="shared" si="195"/>
        <v>20.7</v>
      </c>
      <c r="R170" s="56">
        <f t="shared" ref="R170:AC170" si="203">R167-R172</f>
        <v>0</v>
      </c>
      <c r="S170" s="57">
        <f t="shared" si="203"/>
        <v>0</v>
      </c>
      <c r="T170" s="57">
        <f t="shared" si="203"/>
        <v>0</v>
      </c>
      <c r="U170" s="57">
        <f t="shared" si="203"/>
        <v>0</v>
      </c>
      <c r="V170" s="57">
        <f t="shared" si="203"/>
        <v>0</v>
      </c>
      <c r="W170" s="57">
        <f t="shared" si="203"/>
        <v>0</v>
      </c>
      <c r="X170" s="57">
        <f t="shared" si="203"/>
        <v>0</v>
      </c>
      <c r="Y170" s="57">
        <f t="shared" si="203"/>
        <v>0</v>
      </c>
      <c r="Z170" s="57">
        <f t="shared" si="203"/>
        <v>0</v>
      </c>
      <c r="AA170" s="57">
        <f t="shared" si="203"/>
        <v>0</v>
      </c>
      <c r="AB170" s="57">
        <f t="shared" si="203"/>
        <v>0</v>
      </c>
      <c r="AC170" s="57">
        <f t="shared" si="203"/>
        <v>0</v>
      </c>
      <c r="AD170" s="92">
        <f t="shared" si="197"/>
        <v>0</v>
      </c>
      <c r="AE170" s="56">
        <f t="shared" ref="AE170:AP170" si="204">AE167-AE172</f>
        <v>0</v>
      </c>
      <c r="AF170" s="57">
        <f t="shared" si="204"/>
        <v>0</v>
      </c>
      <c r="AG170" s="57">
        <f t="shared" si="204"/>
        <v>0</v>
      </c>
      <c r="AH170" s="57">
        <f t="shared" si="204"/>
        <v>0</v>
      </c>
      <c r="AI170" s="57">
        <f t="shared" si="204"/>
        <v>0</v>
      </c>
      <c r="AJ170" s="57">
        <f t="shared" si="204"/>
        <v>0</v>
      </c>
      <c r="AK170" s="57">
        <f t="shared" si="204"/>
        <v>0</v>
      </c>
      <c r="AL170" s="57">
        <f t="shared" si="204"/>
        <v>0</v>
      </c>
      <c r="AM170" s="57">
        <f t="shared" si="204"/>
        <v>0</v>
      </c>
      <c r="AN170" s="57">
        <f t="shared" si="204"/>
        <v>0</v>
      </c>
      <c r="AO170" s="57">
        <f t="shared" si="204"/>
        <v>0</v>
      </c>
      <c r="AP170" s="57">
        <f t="shared" si="204"/>
        <v>0</v>
      </c>
      <c r="AQ170" s="92">
        <f t="shared" si="199"/>
        <v>0</v>
      </c>
      <c r="AR170" s="56">
        <f t="shared" ref="AR170:BC170" si="205">AR167-AR172</f>
        <v>0</v>
      </c>
      <c r="AS170" s="57">
        <f t="shared" si="205"/>
        <v>0</v>
      </c>
      <c r="AT170" s="57">
        <f t="shared" si="205"/>
        <v>0</v>
      </c>
      <c r="AU170" s="57">
        <f t="shared" si="205"/>
        <v>0</v>
      </c>
      <c r="AV170" s="57">
        <f t="shared" si="205"/>
        <v>0</v>
      </c>
      <c r="AW170" s="57">
        <f t="shared" si="205"/>
        <v>0</v>
      </c>
      <c r="AX170" s="57">
        <f t="shared" si="205"/>
        <v>0</v>
      </c>
      <c r="AY170" s="57">
        <f t="shared" si="205"/>
        <v>0</v>
      </c>
      <c r="AZ170" s="57">
        <f t="shared" si="205"/>
        <v>0</v>
      </c>
      <c r="BA170" s="57">
        <f t="shared" si="205"/>
        <v>0</v>
      </c>
      <c r="BB170" s="57">
        <f t="shared" si="205"/>
        <v>0</v>
      </c>
      <c r="BC170" s="57">
        <f t="shared" si="205"/>
        <v>0</v>
      </c>
      <c r="BD170" s="92">
        <f t="shared" si="201"/>
        <v>0</v>
      </c>
      <c r="BE170" s="92">
        <f t="shared" si="185"/>
        <v>20.7</v>
      </c>
      <c r="BF170" s="122"/>
      <c r="BG170" s="42"/>
    </row>
    <row r="171" spans="1:61" hidden="1" outlineLevel="2" x14ac:dyDescent="0.2">
      <c r="A171" s="373">
        <v>2</v>
      </c>
      <c r="B171" s="371" t="s">
        <v>307</v>
      </c>
      <c r="C171" s="44" t="s">
        <v>159</v>
      </c>
      <c r="D171" s="101"/>
      <c r="E171" s="82"/>
      <c r="F171" s="83"/>
      <c r="G171" s="83"/>
      <c r="H171" s="83"/>
      <c r="I171" s="83"/>
      <c r="J171" s="83"/>
      <c r="K171" s="83"/>
      <c r="L171" s="83"/>
      <c r="M171" s="83"/>
      <c r="N171" s="83"/>
      <c r="O171" s="83"/>
      <c r="P171" s="84"/>
      <c r="Q171" s="101">
        <f t="shared" si="195"/>
        <v>0</v>
      </c>
      <c r="R171" s="82"/>
      <c r="S171" s="83"/>
      <c r="T171" s="83"/>
      <c r="U171" s="83"/>
      <c r="V171" s="83"/>
      <c r="W171" s="83"/>
      <c r="X171" s="83"/>
      <c r="Y171" s="83"/>
      <c r="Z171" s="83"/>
      <c r="AA171" s="83"/>
      <c r="AB171" s="83"/>
      <c r="AC171" s="84"/>
      <c r="AD171" s="101">
        <f t="shared" si="197"/>
        <v>0</v>
      </c>
      <c r="AE171" s="82"/>
      <c r="AF171" s="83"/>
      <c r="AG171" s="83"/>
      <c r="AH171" s="83"/>
      <c r="AI171" s="83"/>
      <c r="AJ171" s="83"/>
      <c r="AK171" s="83"/>
      <c r="AL171" s="83"/>
      <c r="AM171" s="83"/>
      <c r="AN171" s="83"/>
      <c r="AO171" s="83"/>
      <c r="AP171" s="84"/>
      <c r="AQ171" s="101">
        <f t="shared" si="199"/>
        <v>0</v>
      </c>
      <c r="AR171" s="82"/>
      <c r="AS171" s="83"/>
      <c r="AT171" s="83"/>
      <c r="AU171" s="83"/>
      <c r="AV171" s="83"/>
      <c r="AW171" s="83"/>
      <c r="AX171" s="83"/>
      <c r="AY171" s="83"/>
      <c r="AZ171" s="83"/>
      <c r="BA171" s="83"/>
      <c r="BB171" s="83"/>
      <c r="BC171" s="84"/>
      <c r="BD171" s="101">
        <f t="shared" si="201"/>
        <v>0</v>
      </c>
      <c r="BE171" s="101">
        <f t="shared" si="185"/>
        <v>0</v>
      </c>
      <c r="BG171" s="42"/>
    </row>
    <row r="172" spans="1:61" ht="13.5" hidden="1" outlineLevel="2" thickBot="1" x14ac:dyDescent="0.25">
      <c r="A172" s="377"/>
      <c r="B172" s="378"/>
      <c r="C172" s="128" t="s">
        <v>164</v>
      </c>
      <c r="D172" s="131"/>
      <c r="E172" s="129"/>
      <c r="F172" s="130"/>
      <c r="G172" s="130"/>
      <c r="H172" s="130"/>
      <c r="I172" s="130"/>
      <c r="J172" s="130"/>
      <c r="K172" s="130"/>
      <c r="L172" s="130"/>
      <c r="M172" s="130"/>
      <c r="N172" s="130"/>
      <c r="O172" s="130"/>
      <c r="P172" s="130"/>
      <c r="Q172" s="131">
        <f t="shared" si="195"/>
        <v>0</v>
      </c>
      <c r="R172" s="129"/>
      <c r="S172" s="130"/>
      <c r="T172" s="130"/>
      <c r="U172" s="130"/>
      <c r="V172" s="130"/>
      <c r="W172" s="130"/>
      <c r="X172" s="130"/>
      <c r="Y172" s="130"/>
      <c r="Z172" s="130"/>
      <c r="AA172" s="130"/>
      <c r="AB172" s="130"/>
      <c r="AC172" s="130"/>
      <c r="AD172" s="131">
        <f t="shared" si="197"/>
        <v>0</v>
      </c>
      <c r="AE172" s="129"/>
      <c r="AF172" s="130"/>
      <c r="AG172" s="130"/>
      <c r="AH172" s="130"/>
      <c r="AI172" s="130"/>
      <c r="AJ172" s="130"/>
      <c r="AK172" s="130"/>
      <c r="AL172" s="130"/>
      <c r="AM172" s="130"/>
      <c r="AN172" s="130"/>
      <c r="AO172" s="130"/>
      <c r="AP172" s="130"/>
      <c r="AQ172" s="131">
        <f t="shared" si="199"/>
        <v>0</v>
      </c>
      <c r="AR172" s="129"/>
      <c r="AS172" s="130"/>
      <c r="AT172" s="130"/>
      <c r="AU172" s="130"/>
      <c r="AV172" s="130"/>
      <c r="AW172" s="130"/>
      <c r="AX172" s="130"/>
      <c r="AY172" s="130"/>
      <c r="AZ172" s="130"/>
      <c r="BA172" s="130"/>
      <c r="BB172" s="130"/>
      <c r="BC172" s="130"/>
      <c r="BD172" s="131">
        <f t="shared" si="201"/>
        <v>0</v>
      </c>
      <c r="BE172" s="131">
        <f t="shared" si="185"/>
        <v>0</v>
      </c>
      <c r="BG172" s="42"/>
    </row>
    <row r="173" spans="1:61" hidden="1" outlineLevel="2" x14ac:dyDescent="0.2">
      <c r="A173" s="369"/>
      <c r="B173" s="362" t="s">
        <v>198</v>
      </c>
      <c r="C173" s="50" t="s">
        <v>159</v>
      </c>
      <c r="D173" s="127">
        <f>SUM(D169,D171)</f>
        <v>0</v>
      </c>
      <c r="E173" s="124">
        <f>SUM(E169,E171)</f>
        <v>0</v>
      </c>
      <c r="F173" s="125">
        <f t="shared" ref="F173:P173" si="206">SUM(F169,F171)</f>
        <v>0</v>
      </c>
      <c r="G173" s="125">
        <f t="shared" si="206"/>
        <v>0</v>
      </c>
      <c r="H173" s="125">
        <f t="shared" si="206"/>
        <v>0</v>
      </c>
      <c r="I173" s="125">
        <f t="shared" si="206"/>
        <v>0</v>
      </c>
      <c r="J173" s="125">
        <f t="shared" si="206"/>
        <v>0</v>
      </c>
      <c r="K173" s="125">
        <f t="shared" si="206"/>
        <v>0</v>
      </c>
      <c r="L173" s="125">
        <f t="shared" si="206"/>
        <v>0</v>
      </c>
      <c r="M173" s="125">
        <f t="shared" si="206"/>
        <v>0</v>
      </c>
      <c r="N173" s="125">
        <f t="shared" si="206"/>
        <v>0</v>
      </c>
      <c r="O173" s="125">
        <f t="shared" si="206"/>
        <v>0</v>
      </c>
      <c r="P173" s="125">
        <f t="shared" si="206"/>
        <v>30</v>
      </c>
      <c r="Q173" s="126">
        <f t="shared" si="195"/>
        <v>30</v>
      </c>
      <c r="R173" s="124">
        <f>SUM(R169,R171)</f>
        <v>0</v>
      </c>
      <c r="S173" s="125">
        <f t="shared" ref="S173:AC173" si="207">SUM(S169,S171)</f>
        <v>0</v>
      </c>
      <c r="T173" s="125">
        <f t="shared" si="207"/>
        <v>0</v>
      </c>
      <c r="U173" s="125">
        <f t="shared" si="207"/>
        <v>0</v>
      </c>
      <c r="V173" s="125">
        <f t="shared" si="207"/>
        <v>0</v>
      </c>
      <c r="W173" s="125">
        <f t="shared" si="207"/>
        <v>0</v>
      </c>
      <c r="X173" s="125">
        <f t="shared" si="207"/>
        <v>0</v>
      </c>
      <c r="Y173" s="125">
        <f t="shared" si="207"/>
        <v>0</v>
      </c>
      <c r="Z173" s="125">
        <f t="shared" si="207"/>
        <v>0</v>
      </c>
      <c r="AA173" s="125">
        <f t="shared" si="207"/>
        <v>0</v>
      </c>
      <c r="AB173" s="125">
        <f t="shared" si="207"/>
        <v>0</v>
      </c>
      <c r="AC173" s="125">
        <f t="shared" si="207"/>
        <v>60</v>
      </c>
      <c r="AD173" s="126">
        <f t="shared" si="197"/>
        <v>60</v>
      </c>
      <c r="AE173" s="124">
        <f>SUM(AE169,AE171)</f>
        <v>0</v>
      </c>
      <c r="AF173" s="125">
        <f t="shared" ref="AF173:AP173" si="208">SUM(AF169,AF171)</f>
        <v>0</v>
      </c>
      <c r="AG173" s="125">
        <f t="shared" si="208"/>
        <v>0</v>
      </c>
      <c r="AH173" s="125">
        <f t="shared" si="208"/>
        <v>0</v>
      </c>
      <c r="AI173" s="125">
        <f t="shared" si="208"/>
        <v>0</v>
      </c>
      <c r="AJ173" s="125">
        <f t="shared" si="208"/>
        <v>0</v>
      </c>
      <c r="AK173" s="125">
        <f t="shared" si="208"/>
        <v>0</v>
      </c>
      <c r="AL173" s="125">
        <f t="shared" si="208"/>
        <v>0</v>
      </c>
      <c r="AM173" s="125">
        <f t="shared" si="208"/>
        <v>0</v>
      </c>
      <c r="AN173" s="125">
        <f t="shared" si="208"/>
        <v>0</v>
      </c>
      <c r="AO173" s="125">
        <f t="shared" si="208"/>
        <v>0</v>
      </c>
      <c r="AP173" s="125">
        <f t="shared" si="208"/>
        <v>68</v>
      </c>
      <c r="AQ173" s="126">
        <f t="shared" si="199"/>
        <v>68</v>
      </c>
      <c r="AR173" s="124">
        <f>SUM(AR169,AR171)</f>
        <v>0</v>
      </c>
      <c r="AS173" s="125">
        <f t="shared" ref="AS173:BC173" si="209">SUM(AS169,AS171)</f>
        <v>0</v>
      </c>
      <c r="AT173" s="125">
        <f t="shared" si="209"/>
        <v>0</v>
      </c>
      <c r="AU173" s="125">
        <f t="shared" si="209"/>
        <v>0</v>
      </c>
      <c r="AV173" s="125">
        <f t="shared" si="209"/>
        <v>0</v>
      </c>
      <c r="AW173" s="125">
        <f t="shared" si="209"/>
        <v>0</v>
      </c>
      <c r="AX173" s="125">
        <f t="shared" si="209"/>
        <v>0</v>
      </c>
      <c r="AY173" s="125">
        <f t="shared" si="209"/>
        <v>0</v>
      </c>
      <c r="AZ173" s="125">
        <f t="shared" si="209"/>
        <v>0</v>
      </c>
      <c r="BA173" s="125">
        <f t="shared" si="209"/>
        <v>0</v>
      </c>
      <c r="BB173" s="125">
        <f t="shared" si="209"/>
        <v>0</v>
      </c>
      <c r="BC173" s="125">
        <f t="shared" si="209"/>
        <v>90</v>
      </c>
      <c r="BD173" s="126">
        <f t="shared" si="201"/>
        <v>90</v>
      </c>
      <c r="BE173" s="127">
        <f t="shared" si="185"/>
        <v>248</v>
      </c>
      <c r="BG173" s="42"/>
    </row>
    <row r="174" spans="1:61" hidden="1" outlineLevel="2" x14ac:dyDescent="0.2">
      <c r="A174" s="370"/>
      <c r="B174" s="363"/>
      <c r="C174" s="51" t="s">
        <v>164</v>
      </c>
      <c r="D174" s="100">
        <f t="shared" ref="D174:P174" si="210">SUM(D170,D172)</f>
        <v>0</v>
      </c>
      <c r="E174" s="80">
        <f t="shared" si="210"/>
        <v>0</v>
      </c>
      <c r="F174" s="81">
        <f t="shared" si="210"/>
        <v>0</v>
      </c>
      <c r="G174" s="81">
        <f t="shared" si="210"/>
        <v>0</v>
      </c>
      <c r="H174" s="81">
        <f t="shared" si="210"/>
        <v>0</v>
      </c>
      <c r="I174" s="81">
        <f t="shared" si="210"/>
        <v>0</v>
      </c>
      <c r="J174" s="81">
        <f t="shared" si="210"/>
        <v>20.7</v>
      </c>
      <c r="K174" s="81">
        <f t="shared" si="210"/>
        <v>0</v>
      </c>
      <c r="L174" s="81">
        <f t="shared" si="210"/>
        <v>0</v>
      </c>
      <c r="M174" s="81">
        <f t="shared" si="210"/>
        <v>0</v>
      </c>
      <c r="N174" s="81">
        <f t="shared" si="210"/>
        <v>0</v>
      </c>
      <c r="O174" s="81">
        <f t="shared" si="210"/>
        <v>0</v>
      </c>
      <c r="P174" s="81">
        <f t="shared" si="210"/>
        <v>0</v>
      </c>
      <c r="Q174" s="99">
        <f t="shared" si="195"/>
        <v>20.7</v>
      </c>
      <c r="R174" s="80">
        <f t="shared" ref="R174:AC174" si="211">SUM(R170,R172)</f>
        <v>0</v>
      </c>
      <c r="S174" s="81">
        <f t="shared" si="211"/>
        <v>0</v>
      </c>
      <c r="T174" s="81">
        <f t="shared" si="211"/>
        <v>0</v>
      </c>
      <c r="U174" s="81">
        <f t="shared" si="211"/>
        <v>0</v>
      </c>
      <c r="V174" s="81">
        <f t="shared" si="211"/>
        <v>0</v>
      </c>
      <c r="W174" s="81">
        <f t="shared" si="211"/>
        <v>0</v>
      </c>
      <c r="X174" s="81">
        <f t="shared" si="211"/>
        <v>0</v>
      </c>
      <c r="Y174" s="81">
        <f t="shared" si="211"/>
        <v>0</v>
      </c>
      <c r="Z174" s="81">
        <f t="shared" si="211"/>
        <v>0</v>
      </c>
      <c r="AA174" s="81">
        <f t="shared" si="211"/>
        <v>0</v>
      </c>
      <c r="AB174" s="81">
        <f t="shared" si="211"/>
        <v>0</v>
      </c>
      <c r="AC174" s="81">
        <f t="shared" si="211"/>
        <v>0</v>
      </c>
      <c r="AD174" s="99">
        <f t="shared" si="197"/>
        <v>0</v>
      </c>
      <c r="AE174" s="80">
        <f t="shared" ref="AE174:AP174" si="212">SUM(AE170,AE172)</f>
        <v>0</v>
      </c>
      <c r="AF174" s="81">
        <f t="shared" si="212"/>
        <v>0</v>
      </c>
      <c r="AG174" s="81">
        <f t="shared" si="212"/>
        <v>0</v>
      </c>
      <c r="AH174" s="81">
        <f t="shared" si="212"/>
        <v>0</v>
      </c>
      <c r="AI174" s="81">
        <f t="shared" si="212"/>
        <v>0</v>
      </c>
      <c r="AJ174" s="81">
        <f t="shared" si="212"/>
        <v>0</v>
      </c>
      <c r="AK174" s="81">
        <f t="shared" si="212"/>
        <v>0</v>
      </c>
      <c r="AL174" s="81">
        <f t="shared" si="212"/>
        <v>0</v>
      </c>
      <c r="AM174" s="81">
        <f t="shared" si="212"/>
        <v>0</v>
      </c>
      <c r="AN174" s="81">
        <f t="shared" si="212"/>
        <v>0</v>
      </c>
      <c r="AO174" s="81">
        <f t="shared" si="212"/>
        <v>0</v>
      </c>
      <c r="AP174" s="81">
        <f t="shared" si="212"/>
        <v>0</v>
      </c>
      <c r="AQ174" s="99">
        <f t="shared" si="199"/>
        <v>0</v>
      </c>
      <c r="AR174" s="80">
        <f t="shared" ref="AR174:BC174" si="213">SUM(AR170,AR172)</f>
        <v>0</v>
      </c>
      <c r="AS174" s="81">
        <f t="shared" si="213"/>
        <v>0</v>
      </c>
      <c r="AT174" s="81">
        <f t="shared" si="213"/>
        <v>0</v>
      </c>
      <c r="AU174" s="81">
        <f t="shared" si="213"/>
        <v>0</v>
      </c>
      <c r="AV174" s="81">
        <f t="shared" si="213"/>
        <v>0</v>
      </c>
      <c r="AW174" s="81">
        <f t="shared" si="213"/>
        <v>0</v>
      </c>
      <c r="AX174" s="81">
        <f t="shared" si="213"/>
        <v>0</v>
      </c>
      <c r="AY174" s="81">
        <f t="shared" si="213"/>
        <v>0</v>
      </c>
      <c r="AZ174" s="81">
        <f t="shared" si="213"/>
        <v>0</v>
      </c>
      <c r="BA174" s="81">
        <f t="shared" si="213"/>
        <v>0</v>
      </c>
      <c r="BB174" s="81">
        <f t="shared" si="213"/>
        <v>0</v>
      </c>
      <c r="BC174" s="81">
        <f t="shared" si="213"/>
        <v>0</v>
      </c>
      <c r="BD174" s="99">
        <f t="shared" si="201"/>
        <v>0</v>
      </c>
      <c r="BE174" s="100">
        <f t="shared" si="185"/>
        <v>20.7</v>
      </c>
      <c r="BG174" s="42"/>
    </row>
    <row r="175" spans="1:61" collapsed="1" x14ac:dyDescent="0.2">
      <c r="A175" s="147"/>
      <c r="B175" s="148" t="s">
        <v>282</v>
      </c>
      <c r="C175" s="149"/>
      <c r="D175" s="151"/>
      <c r="E175" s="150"/>
      <c r="F175" s="150"/>
      <c r="G175" s="150"/>
      <c r="H175" s="150"/>
      <c r="I175" s="150"/>
      <c r="J175" s="150"/>
      <c r="K175" s="150"/>
      <c r="L175" s="150"/>
      <c r="M175" s="150"/>
      <c r="N175" s="150"/>
      <c r="O175" s="150"/>
      <c r="P175" s="150"/>
      <c r="Q175" s="151"/>
      <c r="R175" s="150"/>
      <c r="S175" s="150"/>
      <c r="T175" s="150"/>
      <c r="U175" s="150"/>
      <c r="V175" s="150"/>
      <c r="W175" s="150"/>
      <c r="X175" s="150"/>
      <c r="Y175" s="150"/>
      <c r="Z175" s="150"/>
      <c r="AA175" s="150"/>
      <c r="AB175" s="150"/>
      <c r="AC175" s="150"/>
      <c r="AD175" s="152"/>
      <c r="AE175" s="153"/>
      <c r="AF175" s="150"/>
      <c r="AG175" s="150"/>
      <c r="AH175" s="150"/>
      <c r="AI175" s="150"/>
      <c r="AJ175" s="150"/>
      <c r="AK175" s="150"/>
      <c r="AL175" s="150"/>
      <c r="AM175" s="150"/>
      <c r="AN175" s="150"/>
      <c r="AO175" s="150"/>
      <c r="AP175" s="154"/>
      <c r="AQ175" s="155"/>
      <c r="AR175" s="150"/>
      <c r="AS175" s="150"/>
      <c r="AT175" s="150"/>
      <c r="AU175" s="150"/>
      <c r="AV175" s="150"/>
      <c r="AW175" s="150"/>
      <c r="AX175" s="150"/>
      <c r="AY175" s="150"/>
      <c r="AZ175" s="150"/>
      <c r="BA175" s="150"/>
      <c r="BB175" s="150"/>
      <c r="BC175" s="150"/>
      <c r="BD175" s="151"/>
      <c r="BE175" s="195">
        <f t="shared" si="185"/>
        <v>0</v>
      </c>
      <c r="BG175" s="42"/>
    </row>
    <row r="176" spans="1:61" outlineLevel="1" x14ac:dyDescent="0.2">
      <c r="A176" s="165"/>
      <c r="B176" s="166" t="s">
        <v>281</v>
      </c>
      <c r="C176" s="167"/>
      <c r="D176" s="169"/>
      <c r="E176" s="168"/>
      <c r="F176" s="168"/>
      <c r="G176" s="168"/>
      <c r="H176" s="168"/>
      <c r="I176" s="168"/>
      <c r="J176" s="168"/>
      <c r="K176" s="168"/>
      <c r="L176" s="168"/>
      <c r="M176" s="168"/>
      <c r="N176" s="168"/>
      <c r="O176" s="168"/>
      <c r="P176" s="168"/>
      <c r="Q176" s="169"/>
      <c r="R176" s="168"/>
      <c r="S176" s="168"/>
      <c r="T176" s="168"/>
      <c r="U176" s="168"/>
      <c r="V176" s="168"/>
      <c r="W176" s="168"/>
      <c r="X176" s="168"/>
      <c r="Y176" s="168"/>
      <c r="Z176" s="168"/>
      <c r="AA176" s="168"/>
      <c r="AB176" s="168"/>
      <c r="AC176" s="168"/>
      <c r="AD176" s="170"/>
      <c r="AE176" s="171"/>
      <c r="AF176" s="168"/>
      <c r="AG176" s="168"/>
      <c r="AH176" s="168"/>
      <c r="AI176" s="168"/>
      <c r="AJ176" s="168"/>
      <c r="AK176" s="168"/>
      <c r="AL176" s="168"/>
      <c r="AM176" s="168"/>
      <c r="AN176" s="168"/>
      <c r="AO176" s="168"/>
      <c r="AP176" s="172"/>
      <c r="AQ176" s="173"/>
      <c r="AR176" s="168"/>
      <c r="AS176" s="168"/>
      <c r="AT176" s="168"/>
      <c r="AU176" s="168"/>
      <c r="AV176" s="168"/>
      <c r="AW176" s="168"/>
      <c r="AX176" s="168"/>
      <c r="AY176" s="168"/>
      <c r="AZ176" s="168"/>
      <c r="BA176" s="168"/>
      <c r="BB176" s="168"/>
      <c r="BC176" s="168"/>
      <c r="BD176" s="169"/>
      <c r="BE176" s="196">
        <f t="shared" si="185"/>
        <v>0</v>
      </c>
      <c r="BG176" s="42"/>
    </row>
    <row r="177" spans="1:62" outlineLevel="1" x14ac:dyDescent="0.2">
      <c r="A177" s="119"/>
      <c r="B177" s="103" t="s">
        <v>273</v>
      </c>
      <c r="C177" s="104"/>
      <c r="D177" s="106"/>
      <c r="E177" s="105"/>
      <c r="F177" s="105"/>
      <c r="G177" s="105"/>
      <c r="H177" s="105"/>
      <c r="I177" s="105"/>
      <c r="J177" s="105"/>
      <c r="K177" s="105"/>
      <c r="L177" s="105"/>
      <c r="M177" s="105"/>
      <c r="N177" s="105"/>
      <c r="O177" s="105"/>
      <c r="P177" s="105"/>
      <c r="Q177" s="106"/>
      <c r="R177" s="105"/>
      <c r="S177" s="105"/>
      <c r="T177" s="105"/>
      <c r="U177" s="105"/>
      <c r="V177" s="105"/>
      <c r="W177" s="105"/>
      <c r="X177" s="105"/>
      <c r="Y177" s="105"/>
      <c r="Z177" s="105"/>
      <c r="AA177" s="105"/>
      <c r="AB177" s="105"/>
      <c r="AC177" s="105"/>
      <c r="AD177" s="107"/>
      <c r="AE177" s="108"/>
      <c r="AF177" s="105"/>
      <c r="AG177" s="105"/>
      <c r="AH177" s="105"/>
      <c r="AI177" s="105"/>
      <c r="AJ177" s="105"/>
      <c r="AK177" s="105"/>
      <c r="AL177" s="105"/>
      <c r="AM177" s="105"/>
      <c r="AN177" s="105"/>
      <c r="AO177" s="105"/>
      <c r="AP177" s="109"/>
      <c r="AQ177" s="110"/>
      <c r="AR177" s="105"/>
      <c r="AS177" s="105"/>
      <c r="AT177" s="105"/>
      <c r="AU177" s="105"/>
      <c r="AV177" s="105"/>
      <c r="AW177" s="105"/>
      <c r="AX177" s="105"/>
      <c r="AY177" s="105"/>
      <c r="AZ177" s="105"/>
      <c r="BA177" s="105"/>
      <c r="BB177" s="105"/>
      <c r="BC177" s="105"/>
      <c r="BD177" s="106"/>
      <c r="BE177" s="197">
        <f t="shared" si="185"/>
        <v>0</v>
      </c>
      <c r="BG177" s="42"/>
    </row>
    <row r="178" spans="1:62" hidden="1" outlineLevel="2" x14ac:dyDescent="0.2">
      <c r="A178" s="120"/>
      <c r="B178" s="111" t="s">
        <v>202</v>
      </c>
      <c r="C178" s="112"/>
      <c r="D178" s="114"/>
      <c r="E178" s="113"/>
      <c r="F178" s="113"/>
      <c r="G178" s="113"/>
      <c r="H178" s="113"/>
      <c r="I178" s="113"/>
      <c r="J178" s="113"/>
      <c r="K178" s="113"/>
      <c r="L178" s="113"/>
      <c r="M178" s="113"/>
      <c r="N178" s="113"/>
      <c r="O178" s="113"/>
      <c r="P178" s="113"/>
      <c r="Q178" s="114"/>
      <c r="R178" s="113"/>
      <c r="S178" s="113"/>
      <c r="T178" s="113"/>
      <c r="U178" s="113"/>
      <c r="V178" s="113"/>
      <c r="W178" s="113"/>
      <c r="X178" s="113"/>
      <c r="Y178" s="113"/>
      <c r="Z178" s="113"/>
      <c r="AA178" s="113"/>
      <c r="AB178" s="113"/>
      <c r="AC178" s="113"/>
      <c r="AD178" s="115"/>
      <c r="AE178" s="116"/>
      <c r="AF178" s="113"/>
      <c r="AG178" s="113"/>
      <c r="AH178" s="113"/>
      <c r="AI178" s="113"/>
      <c r="AJ178" s="113"/>
      <c r="AK178" s="113"/>
      <c r="AL178" s="113"/>
      <c r="AM178" s="113"/>
      <c r="AN178" s="113"/>
      <c r="AO178" s="113"/>
      <c r="AP178" s="117"/>
      <c r="AQ178" s="118"/>
      <c r="AR178" s="113"/>
      <c r="AS178" s="113"/>
      <c r="AT178" s="113"/>
      <c r="AU178" s="113"/>
      <c r="AV178" s="113"/>
      <c r="AW178" s="113"/>
      <c r="AX178" s="113"/>
      <c r="AY178" s="113"/>
      <c r="AZ178" s="113"/>
      <c r="BA178" s="113"/>
      <c r="BB178" s="113"/>
      <c r="BC178" s="113"/>
      <c r="BD178" s="114"/>
      <c r="BE178" s="198">
        <f t="shared" si="185"/>
        <v>0</v>
      </c>
      <c r="BG178" s="42"/>
    </row>
    <row r="179" spans="1:62" ht="13.15" hidden="1" customHeight="1" outlineLevel="2" x14ac:dyDescent="0.2">
      <c r="A179" s="373">
        <v>1</v>
      </c>
      <c r="B179" s="371" t="s">
        <v>334</v>
      </c>
      <c r="C179" s="44" t="s">
        <v>159</v>
      </c>
      <c r="D179" s="101"/>
      <c r="E179" s="82"/>
      <c r="F179" s="83"/>
      <c r="G179" s="83"/>
      <c r="H179" s="83"/>
      <c r="I179" s="83"/>
      <c r="J179" s="83"/>
      <c r="K179" s="83"/>
      <c r="L179" s="83"/>
      <c r="M179" s="83"/>
      <c r="N179" s="83"/>
      <c r="O179" s="83"/>
      <c r="P179" s="83"/>
      <c r="Q179" s="101">
        <f>SUM(E179:P179)</f>
        <v>0</v>
      </c>
      <c r="R179" s="82"/>
      <c r="S179" s="83"/>
      <c r="T179" s="83"/>
      <c r="U179" s="83"/>
      <c r="V179" s="83"/>
      <c r="W179" s="83"/>
      <c r="X179" s="83"/>
      <c r="Y179" s="83"/>
      <c r="Z179" s="83"/>
      <c r="AA179" s="83"/>
      <c r="AB179" s="83"/>
      <c r="AC179" s="83"/>
      <c r="AD179" s="101">
        <f>SUM(R179:AC179)</f>
        <v>0</v>
      </c>
      <c r="AE179" s="82"/>
      <c r="AF179" s="83"/>
      <c r="AG179" s="83"/>
      <c r="AH179" s="83"/>
      <c r="AI179" s="83"/>
      <c r="AJ179" s="83"/>
      <c r="AK179" s="83"/>
      <c r="AL179" s="83"/>
      <c r="AM179" s="83"/>
      <c r="AN179" s="83"/>
      <c r="AO179" s="83"/>
      <c r="AP179" s="83"/>
      <c r="AQ179" s="101">
        <f>SUM(AE179:AP179)</f>
        <v>0</v>
      </c>
      <c r="AR179" s="82"/>
      <c r="AS179" s="83"/>
      <c r="AT179" s="83"/>
      <c r="AU179" s="83"/>
      <c r="AV179" s="83"/>
      <c r="AW179" s="83"/>
      <c r="AX179" s="83"/>
      <c r="AY179" s="83"/>
      <c r="AZ179" s="83"/>
      <c r="BA179" s="83"/>
      <c r="BB179" s="83"/>
      <c r="BC179" s="83"/>
      <c r="BD179" s="101">
        <f>SUM(AR179:BC179)</f>
        <v>0</v>
      </c>
      <c r="BE179" s="101">
        <f t="shared" si="185"/>
        <v>0</v>
      </c>
      <c r="BG179" s="138"/>
      <c r="BH179" s="140"/>
      <c r="BI179" s="140"/>
    </row>
    <row r="180" spans="1:62" ht="13.15" hidden="1" customHeight="1" outlineLevel="2" x14ac:dyDescent="0.2">
      <c r="A180" s="374"/>
      <c r="B180" s="372"/>
      <c r="C180" s="46" t="s">
        <v>164</v>
      </c>
      <c r="D180" s="92"/>
      <c r="E180" s="56"/>
      <c r="F180" s="57"/>
      <c r="G180" s="57"/>
      <c r="H180" s="57"/>
      <c r="I180" s="57"/>
      <c r="J180" s="57"/>
      <c r="K180" s="57"/>
      <c r="L180" s="57"/>
      <c r="M180" s="57"/>
      <c r="N180" s="57"/>
      <c r="O180" s="57"/>
      <c r="P180" s="57"/>
      <c r="Q180" s="92">
        <f>SUM(E180:P180)</f>
        <v>0</v>
      </c>
      <c r="R180" s="56"/>
      <c r="S180" s="57"/>
      <c r="T180" s="57"/>
      <c r="U180" s="57"/>
      <c r="V180" s="57"/>
      <c r="W180" s="57"/>
      <c r="X180" s="57"/>
      <c r="Y180" s="57"/>
      <c r="Z180" s="57"/>
      <c r="AA180" s="57"/>
      <c r="AB180" s="57"/>
      <c r="AC180" s="57"/>
      <c r="AD180" s="92">
        <f>SUM(R180:AC180)</f>
        <v>0</v>
      </c>
      <c r="AE180" s="56"/>
      <c r="AF180" s="57"/>
      <c r="AG180" s="57"/>
      <c r="AH180" s="57"/>
      <c r="AI180" s="57"/>
      <c r="AJ180" s="57"/>
      <c r="AK180" s="57"/>
      <c r="AL180" s="57"/>
      <c r="AM180" s="57"/>
      <c r="AN180" s="57"/>
      <c r="AO180" s="57"/>
      <c r="AP180" s="57"/>
      <c r="AQ180" s="92">
        <f>SUM(AE180:AP180)</f>
        <v>0</v>
      </c>
      <c r="AR180" s="56"/>
      <c r="AS180" s="57"/>
      <c r="AT180" s="57"/>
      <c r="AU180" s="57"/>
      <c r="AV180" s="57"/>
      <c r="AW180" s="57"/>
      <c r="AX180" s="57"/>
      <c r="AY180" s="57"/>
      <c r="AZ180" s="57"/>
      <c r="BA180" s="57"/>
      <c r="BB180" s="57"/>
      <c r="BC180" s="57"/>
      <c r="BD180" s="92">
        <f>SUM(AR180:BC180)</f>
        <v>0</v>
      </c>
      <c r="BE180" s="92">
        <f t="shared" si="185"/>
        <v>0</v>
      </c>
      <c r="BG180" s="136"/>
      <c r="BH180" s="4"/>
      <c r="BI180" s="4"/>
    </row>
    <row r="181" spans="1:62" ht="13.15" hidden="1" customHeight="1" outlineLevel="2" x14ac:dyDescent="0.2">
      <c r="A181" s="373">
        <v>2</v>
      </c>
      <c r="B181" s="371" t="s">
        <v>217</v>
      </c>
      <c r="C181" s="44" t="s">
        <v>159</v>
      </c>
      <c r="D181" s="101"/>
      <c r="E181" s="82"/>
      <c r="F181" s="83"/>
      <c r="G181" s="83"/>
      <c r="H181" s="83"/>
      <c r="I181" s="83"/>
      <c r="J181" s="83"/>
      <c r="K181" s="205"/>
      <c r="L181" s="205"/>
      <c r="M181" s="134"/>
      <c r="N181" s="134"/>
      <c r="O181" s="141"/>
      <c r="P181" s="84">
        <v>185</v>
      </c>
      <c r="Q181" s="101">
        <f t="shared" ref="Q181:Q192" si="214">SUM(E181:P181)</f>
        <v>185</v>
      </c>
      <c r="R181" s="82"/>
      <c r="S181" s="83"/>
      <c r="T181" s="83"/>
      <c r="U181" s="83"/>
      <c r="V181" s="83"/>
      <c r="W181" s="83"/>
      <c r="X181" s="83"/>
      <c r="Y181" s="83"/>
      <c r="Z181" s="83">
        <v>3</v>
      </c>
      <c r="AA181" s="83"/>
      <c r="AB181" s="83"/>
      <c r="AC181" s="102">
        <v>3</v>
      </c>
      <c r="AD181" s="101">
        <f t="shared" ref="AD181:AD188" si="215">SUM(R181:AC181)</f>
        <v>6</v>
      </c>
      <c r="AE181" s="69"/>
      <c r="AF181" s="83"/>
      <c r="AG181" s="83">
        <v>3</v>
      </c>
      <c r="AH181" s="83"/>
      <c r="AI181" s="83"/>
      <c r="AJ181" s="83">
        <v>3</v>
      </c>
      <c r="AK181" s="83"/>
      <c r="AL181" s="83"/>
      <c r="AM181" s="83"/>
      <c r="AN181" s="83"/>
      <c r="AO181" s="83"/>
      <c r="AP181" s="85"/>
      <c r="AQ181" s="101">
        <f t="shared" ref="AQ181:AQ188" si="216">SUM(AE181:AP181)</f>
        <v>6</v>
      </c>
      <c r="AR181" s="82"/>
      <c r="AS181" s="83"/>
      <c r="AT181" s="83"/>
      <c r="AU181" s="83"/>
      <c r="AV181" s="83"/>
      <c r="AW181" s="83"/>
      <c r="AX181" s="83"/>
      <c r="AY181" s="83"/>
      <c r="AZ181" s="83"/>
      <c r="BA181" s="83"/>
      <c r="BB181" s="83"/>
      <c r="BC181" s="102"/>
      <c r="BD181" s="101">
        <f t="shared" ref="BD181:BD188" si="217">SUM(AR181:BC181)</f>
        <v>0</v>
      </c>
      <c r="BE181" s="101">
        <f t="shared" si="185"/>
        <v>197</v>
      </c>
      <c r="BG181" s="138" t="s">
        <v>211</v>
      </c>
      <c r="BH181" s="140" t="s">
        <v>212</v>
      </c>
      <c r="BI181" s="140" t="s">
        <v>213</v>
      </c>
    </row>
    <row r="182" spans="1:62" ht="13.15" hidden="1" customHeight="1" outlineLevel="2" x14ac:dyDescent="0.2">
      <c r="A182" s="374"/>
      <c r="B182" s="372"/>
      <c r="C182" s="46" t="s">
        <v>164</v>
      </c>
      <c r="D182" s="92"/>
      <c r="E182" s="56"/>
      <c r="F182" s="57"/>
      <c r="G182" s="57"/>
      <c r="H182" s="57"/>
      <c r="I182" s="57"/>
      <c r="J182" s="57"/>
      <c r="K182" s="212"/>
      <c r="L182" s="212"/>
      <c r="M182" s="57"/>
      <c r="N182" s="57">
        <v>157</v>
      </c>
      <c r="O182" s="57"/>
      <c r="P182" s="58"/>
      <c r="Q182" s="92">
        <f t="shared" si="214"/>
        <v>157</v>
      </c>
      <c r="R182" s="56"/>
      <c r="S182" s="57"/>
      <c r="T182" s="57"/>
      <c r="U182" s="57"/>
      <c r="V182" s="57"/>
      <c r="W182" s="57"/>
      <c r="X182" s="57"/>
      <c r="Y182" s="57"/>
      <c r="Z182" s="57"/>
      <c r="AA182" s="57"/>
      <c r="AB182" s="57"/>
      <c r="AC182" s="59"/>
      <c r="AD182" s="92">
        <f t="shared" si="215"/>
        <v>0</v>
      </c>
      <c r="AE182" s="60"/>
      <c r="AF182" s="57"/>
      <c r="AG182" s="57"/>
      <c r="AH182" s="57"/>
      <c r="AI182" s="57"/>
      <c r="AJ182" s="57"/>
      <c r="AK182" s="57"/>
      <c r="AL182" s="57"/>
      <c r="AM182" s="57"/>
      <c r="AN182" s="57"/>
      <c r="AO182" s="57"/>
      <c r="AP182" s="61"/>
      <c r="AQ182" s="92">
        <f t="shared" si="216"/>
        <v>0</v>
      </c>
      <c r="AR182" s="56"/>
      <c r="AS182" s="57"/>
      <c r="AT182" s="57"/>
      <c r="AU182" s="57"/>
      <c r="AV182" s="57"/>
      <c r="AW182" s="57"/>
      <c r="AX182" s="57"/>
      <c r="AY182" s="57"/>
      <c r="AZ182" s="57"/>
      <c r="BA182" s="57"/>
      <c r="BB182" s="57"/>
      <c r="BC182" s="59"/>
      <c r="BD182" s="92">
        <f t="shared" si="217"/>
        <v>0</v>
      </c>
      <c r="BE182" s="92">
        <f t="shared" si="185"/>
        <v>157</v>
      </c>
      <c r="BG182" s="136" t="s">
        <v>199</v>
      </c>
      <c r="BH182" s="4">
        <v>149525</v>
      </c>
      <c r="BI182" s="4">
        <f>+BH182</f>
        <v>149525</v>
      </c>
      <c r="BJ182" s="136" t="s">
        <v>229</v>
      </c>
    </row>
    <row r="183" spans="1:62" ht="13.15" hidden="1" customHeight="1" outlineLevel="2" x14ac:dyDescent="0.2">
      <c r="A183" s="366">
        <v>3</v>
      </c>
      <c r="B183" s="376" t="s">
        <v>345</v>
      </c>
      <c r="C183" s="47" t="s">
        <v>159</v>
      </c>
      <c r="D183" s="91"/>
      <c r="E183" s="52"/>
      <c r="F183" s="53"/>
      <c r="G183" s="53"/>
      <c r="H183" s="53"/>
      <c r="I183" s="53"/>
      <c r="J183" s="53"/>
      <c r="K183" s="53"/>
      <c r="L183" s="205"/>
      <c r="M183" s="205"/>
      <c r="N183" s="134">
        <v>0</v>
      </c>
      <c r="O183" s="134"/>
      <c r="P183" s="134">
        <v>65</v>
      </c>
      <c r="Q183" s="91">
        <f t="shared" si="214"/>
        <v>65</v>
      </c>
      <c r="R183" s="134">
        <f>(BI184+BI185+BI186+BI187)/1000</f>
        <v>54</v>
      </c>
      <c r="S183" s="134"/>
      <c r="T183" s="135"/>
      <c r="U183" s="134"/>
      <c r="V183" s="134"/>
      <c r="W183" s="53">
        <v>224</v>
      </c>
      <c r="X183" s="53"/>
      <c r="Y183" s="69"/>
      <c r="Z183" s="69"/>
      <c r="AA183" s="69"/>
      <c r="AB183" s="69"/>
      <c r="AC183" s="69"/>
      <c r="AD183" s="91">
        <f>SUM(R183:AC183)</f>
        <v>278</v>
      </c>
      <c r="AE183" s="69"/>
      <c r="AF183" s="69"/>
      <c r="AG183" s="69"/>
      <c r="AH183" s="69"/>
      <c r="AI183" s="69"/>
      <c r="AJ183" s="69"/>
      <c r="AK183" s="69"/>
      <c r="AL183" s="69"/>
      <c r="AM183" s="69"/>
      <c r="AN183" s="69"/>
      <c r="AO183" s="69"/>
      <c r="AP183" s="69"/>
      <c r="AQ183" s="91">
        <f t="shared" si="216"/>
        <v>0</v>
      </c>
      <c r="AR183" s="69"/>
      <c r="AS183" s="69"/>
      <c r="AT183" s="69"/>
      <c r="AU183" s="69"/>
      <c r="AV183" s="53"/>
      <c r="AW183" s="53"/>
      <c r="AX183" s="53"/>
      <c r="AY183" s="53"/>
      <c r="AZ183" s="53"/>
      <c r="BA183" s="53"/>
      <c r="BB183" s="53"/>
      <c r="BC183" s="55"/>
      <c r="BD183" s="91">
        <f t="shared" si="217"/>
        <v>0</v>
      </c>
      <c r="BE183" s="91">
        <f t="shared" si="185"/>
        <v>343</v>
      </c>
      <c r="BF183" s="142"/>
      <c r="BG183" s="136" t="s">
        <v>218</v>
      </c>
      <c r="BH183" s="4">
        <f t="shared" ref="BH183:BH188" si="218">+BI183/1.25</f>
        <v>9600</v>
      </c>
      <c r="BI183" s="4">
        <f>SUM(W181:AC181,AE181:AP181,AR181:BC181)*1000</f>
        <v>12000</v>
      </c>
    </row>
    <row r="184" spans="1:62" ht="13.15" hidden="1" customHeight="1" outlineLevel="2" x14ac:dyDescent="0.2">
      <c r="A184" s="367"/>
      <c r="B184" s="381"/>
      <c r="C184" s="48" t="s">
        <v>164</v>
      </c>
      <c r="D184" s="93"/>
      <c r="E184" s="62"/>
      <c r="F184" s="63"/>
      <c r="G184" s="63"/>
      <c r="H184" s="63"/>
      <c r="I184" s="63"/>
      <c r="J184" s="63"/>
      <c r="K184" s="63"/>
      <c r="L184" s="63"/>
      <c r="M184" s="63">
        <v>59</v>
      </c>
      <c r="N184" s="63"/>
      <c r="O184" s="63"/>
      <c r="P184" s="64"/>
      <c r="Q184" s="93">
        <f t="shared" si="214"/>
        <v>59</v>
      </c>
      <c r="R184" s="62"/>
      <c r="S184" s="63"/>
      <c r="T184" s="63"/>
      <c r="U184" s="63"/>
      <c r="V184" s="63"/>
      <c r="W184" s="63"/>
      <c r="X184" s="63"/>
      <c r="Y184" s="63"/>
      <c r="Z184" s="63"/>
      <c r="AA184" s="63"/>
      <c r="AB184" s="63"/>
      <c r="AC184" s="65"/>
      <c r="AD184" s="93">
        <f t="shared" si="215"/>
        <v>0</v>
      </c>
      <c r="AE184" s="66"/>
      <c r="AF184" s="63"/>
      <c r="AG184" s="75"/>
      <c r="AH184" s="75"/>
      <c r="AI184" s="75"/>
      <c r="AJ184" s="75"/>
      <c r="AK184" s="63"/>
      <c r="AL184" s="63"/>
      <c r="AM184" s="63"/>
      <c r="AN184" s="63"/>
      <c r="AO184" s="63"/>
      <c r="AP184" s="67"/>
      <c r="AQ184" s="93">
        <f t="shared" si="216"/>
        <v>0</v>
      </c>
      <c r="AR184" s="62"/>
      <c r="AS184" s="63"/>
      <c r="AT184" s="63"/>
      <c r="AU184" s="63"/>
      <c r="AV184" s="63"/>
      <c r="AW184" s="63"/>
      <c r="AX184" s="63"/>
      <c r="AY184" s="63"/>
      <c r="AZ184" s="63"/>
      <c r="BA184" s="63"/>
      <c r="BB184" s="63"/>
      <c r="BC184" s="65"/>
      <c r="BD184" s="93">
        <f t="shared" si="217"/>
        <v>0</v>
      </c>
      <c r="BE184" s="93">
        <f t="shared" si="185"/>
        <v>59</v>
      </c>
      <c r="BG184" s="136" t="s">
        <v>225</v>
      </c>
      <c r="BH184" s="4">
        <f t="shared" si="218"/>
        <v>18000</v>
      </c>
      <c r="BI184" s="4">
        <v>22500</v>
      </c>
    </row>
    <row r="185" spans="1:62" ht="13.15" hidden="1" customHeight="1" outlineLevel="2" x14ac:dyDescent="0.2">
      <c r="A185" s="380">
        <v>4</v>
      </c>
      <c r="B185" s="382" t="s">
        <v>204</v>
      </c>
      <c r="C185" s="49" t="s">
        <v>159</v>
      </c>
      <c r="D185" s="95"/>
      <c r="E185" s="68"/>
      <c r="F185" s="69"/>
      <c r="G185" s="69"/>
      <c r="H185" s="69"/>
      <c r="I185" s="69"/>
      <c r="J185" s="69"/>
      <c r="K185" s="69"/>
      <c r="L185" s="69"/>
      <c r="M185" s="69"/>
      <c r="N185" s="69"/>
      <c r="O185" s="69"/>
      <c r="P185" s="70"/>
      <c r="Q185" s="94">
        <f t="shared" si="214"/>
        <v>0</v>
      </c>
      <c r="R185" s="68"/>
      <c r="S185" s="69"/>
      <c r="T185" s="69"/>
      <c r="U185" s="206"/>
      <c r="V185" s="205"/>
      <c r="W185" s="205"/>
      <c r="X185" s="205"/>
      <c r="Y185" s="69"/>
      <c r="Z185" s="69"/>
      <c r="AA185" s="69"/>
      <c r="AB185" s="69"/>
      <c r="AC185" s="69"/>
      <c r="AD185" s="94">
        <f t="shared" si="215"/>
        <v>0</v>
      </c>
      <c r="AE185" s="72"/>
      <c r="AF185" s="69"/>
      <c r="AG185" s="69"/>
      <c r="AH185" s="69"/>
      <c r="AI185" s="69"/>
      <c r="AJ185" s="69"/>
      <c r="AK185" s="69"/>
      <c r="AL185" s="69"/>
      <c r="AM185" s="69"/>
      <c r="AN185" s="69"/>
      <c r="AO185" s="69"/>
      <c r="AP185" s="73"/>
      <c r="AQ185" s="94">
        <f t="shared" si="216"/>
        <v>0</v>
      </c>
      <c r="AR185" s="68"/>
      <c r="AS185" s="69"/>
      <c r="AT185" s="69"/>
      <c r="AU185" s="69"/>
      <c r="AV185" s="69"/>
      <c r="AW185" s="69"/>
      <c r="AX185" s="69"/>
      <c r="AY185" s="69"/>
      <c r="AZ185" s="69"/>
      <c r="BA185" s="69"/>
      <c r="BB185" s="69"/>
      <c r="BC185" s="71"/>
      <c r="BD185" s="94">
        <f t="shared" si="217"/>
        <v>0</v>
      </c>
      <c r="BE185" s="95">
        <f t="shared" si="185"/>
        <v>0</v>
      </c>
      <c r="BG185" s="136" t="s">
        <v>226</v>
      </c>
      <c r="BH185" s="4">
        <f t="shared" si="218"/>
        <v>1000</v>
      </c>
      <c r="BI185" s="4">
        <v>1250</v>
      </c>
    </row>
    <row r="186" spans="1:62" ht="13.15" hidden="1" customHeight="1" outlineLevel="2" x14ac:dyDescent="0.2">
      <c r="A186" s="384"/>
      <c r="B186" s="383"/>
      <c r="C186" s="45" t="s">
        <v>164</v>
      </c>
      <c r="D186" s="97"/>
      <c r="E186" s="74"/>
      <c r="F186" s="75"/>
      <c r="G186" s="75"/>
      <c r="H186" s="75"/>
      <c r="I186" s="75"/>
      <c r="J186" s="75"/>
      <c r="K186" s="75"/>
      <c r="L186" s="75"/>
      <c r="M186" s="75"/>
      <c r="N186" s="75"/>
      <c r="O186" s="75"/>
      <c r="P186" s="76"/>
      <c r="Q186" s="96">
        <f t="shared" si="214"/>
        <v>0</v>
      </c>
      <c r="R186" s="74"/>
      <c r="S186" s="75"/>
      <c r="T186" s="75"/>
      <c r="U186" s="75"/>
      <c r="V186" s="75"/>
      <c r="W186" s="75"/>
      <c r="X186" s="75"/>
      <c r="Y186" s="75"/>
      <c r="Z186" s="75"/>
      <c r="AA186" s="75"/>
      <c r="AB186" s="75"/>
      <c r="AC186" s="77"/>
      <c r="AD186" s="96">
        <f t="shared" si="215"/>
        <v>0</v>
      </c>
      <c r="AE186" s="78"/>
      <c r="AF186" s="75"/>
      <c r="AG186" s="75"/>
      <c r="AH186" s="75"/>
      <c r="AI186" s="75"/>
      <c r="AJ186" s="75"/>
      <c r="AK186" s="75"/>
      <c r="AL186" s="75"/>
      <c r="AM186" s="75"/>
      <c r="AN186" s="75"/>
      <c r="AO186" s="75"/>
      <c r="AP186" s="79"/>
      <c r="AQ186" s="96">
        <f t="shared" si="216"/>
        <v>0</v>
      </c>
      <c r="AR186" s="74"/>
      <c r="AS186" s="75"/>
      <c r="AT186" s="75"/>
      <c r="AU186" s="75"/>
      <c r="AV186" s="75"/>
      <c r="AW186" s="75"/>
      <c r="AX186" s="75"/>
      <c r="AY186" s="75"/>
      <c r="AZ186" s="75"/>
      <c r="BA186" s="75"/>
      <c r="BB186" s="75"/>
      <c r="BC186" s="77"/>
      <c r="BD186" s="96">
        <f t="shared" si="217"/>
        <v>0</v>
      </c>
      <c r="BE186" s="97">
        <f t="shared" si="185"/>
        <v>0</v>
      </c>
      <c r="BG186" s="136" t="s">
        <v>227</v>
      </c>
      <c r="BH186" s="4">
        <f t="shared" si="218"/>
        <v>19200</v>
      </c>
      <c r="BI186" s="4">
        <v>24000</v>
      </c>
    </row>
    <row r="187" spans="1:62" ht="13.15" hidden="1" customHeight="1" outlineLevel="2" x14ac:dyDescent="0.2">
      <c r="A187" s="380">
        <v>5</v>
      </c>
      <c r="B187" s="382" t="s">
        <v>221</v>
      </c>
      <c r="C187" s="49" t="s">
        <v>159</v>
      </c>
      <c r="D187" s="95"/>
      <c r="E187" s="68"/>
      <c r="F187" s="69"/>
      <c r="G187" s="69"/>
      <c r="H187" s="69"/>
      <c r="I187" s="69"/>
      <c r="J187" s="69"/>
      <c r="K187" s="69"/>
      <c r="L187" s="69"/>
      <c r="M187" s="69"/>
      <c r="N187" s="69"/>
      <c r="O187" s="69"/>
      <c r="P187" s="70"/>
      <c r="Q187" s="94">
        <f t="shared" si="214"/>
        <v>0</v>
      </c>
      <c r="R187" s="68"/>
      <c r="S187" s="69"/>
      <c r="T187" s="69"/>
      <c r="U187" s="69"/>
      <c r="V187" s="69"/>
      <c r="W187" s="69"/>
      <c r="X187" s="69"/>
      <c r="Y187" s="207">
        <v>350</v>
      </c>
      <c r="Z187" s="207">
        <v>550</v>
      </c>
      <c r="AA187" s="207">
        <v>750</v>
      </c>
      <c r="AB187" s="207">
        <v>550</v>
      </c>
      <c r="AC187" s="208">
        <v>350</v>
      </c>
      <c r="AD187" s="94">
        <f t="shared" si="215"/>
        <v>2550</v>
      </c>
      <c r="AE187" s="209">
        <v>350</v>
      </c>
      <c r="AF187" s="207">
        <v>450</v>
      </c>
      <c r="AG187" s="207">
        <v>500</v>
      </c>
      <c r="AH187" s="207">
        <v>550</v>
      </c>
      <c r="AI187" s="207">
        <v>600</v>
      </c>
      <c r="AJ187" s="207">
        <v>600</v>
      </c>
      <c r="AK187" s="207">
        <v>600</v>
      </c>
      <c r="AL187" s="207">
        <v>600</v>
      </c>
      <c r="AM187" s="207">
        <v>550</v>
      </c>
      <c r="AN187" s="207">
        <v>500</v>
      </c>
      <c r="AO187" s="207">
        <v>450</v>
      </c>
      <c r="AP187" s="210">
        <v>350</v>
      </c>
      <c r="AQ187" s="94">
        <f t="shared" si="216"/>
        <v>6100</v>
      </c>
      <c r="AR187" s="211">
        <v>300</v>
      </c>
      <c r="AS187" s="69"/>
      <c r="AT187" s="69">
        <f>BI190/1000-SUM(AD187:AP187,AR187:AS187)</f>
        <v>122.55314999999973</v>
      </c>
      <c r="AU187" s="69"/>
      <c r="AV187" s="69"/>
      <c r="AW187" s="69"/>
      <c r="AX187" s="69"/>
      <c r="AY187" s="69"/>
      <c r="AZ187" s="69"/>
      <c r="BA187" s="69"/>
      <c r="BB187" s="69"/>
      <c r="BC187" s="71"/>
      <c r="BD187" s="94">
        <f t="shared" si="217"/>
        <v>422.55314999999973</v>
      </c>
      <c r="BE187" s="95">
        <f t="shared" si="185"/>
        <v>9072.5531499999997</v>
      </c>
      <c r="BG187" s="136" t="s">
        <v>228</v>
      </c>
      <c r="BH187" s="4">
        <f t="shared" si="218"/>
        <v>5000</v>
      </c>
      <c r="BI187" s="4">
        <v>6250</v>
      </c>
    </row>
    <row r="188" spans="1:62" ht="13.15" hidden="1" customHeight="1" outlineLevel="2" x14ac:dyDescent="0.2">
      <c r="A188" s="384"/>
      <c r="B188" s="383"/>
      <c r="C188" s="45" t="s">
        <v>164</v>
      </c>
      <c r="D188" s="97"/>
      <c r="E188" s="74"/>
      <c r="F188" s="75"/>
      <c r="G188" s="75"/>
      <c r="H188" s="75"/>
      <c r="I188" s="75"/>
      <c r="J188" s="75"/>
      <c r="K188" s="75"/>
      <c r="L188" s="75"/>
      <c r="M188" s="75"/>
      <c r="N188" s="75"/>
      <c r="O188" s="75"/>
      <c r="P188" s="76"/>
      <c r="Q188" s="96">
        <f t="shared" si="214"/>
        <v>0</v>
      </c>
      <c r="R188" s="74"/>
      <c r="S188" s="75"/>
      <c r="T188" s="75"/>
      <c r="U188" s="75"/>
      <c r="V188" s="75"/>
      <c r="W188" s="75"/>
      <c r="X188" s="75"/>
      <c r="Y188" s="75"/>
      <c r="Z188" s="75"/>
      <c r="AA188" s="75"/>
      <c r="AB188" s="75"/>
      <c r="AC188" s="77"/>
      <c r="AD188" s="96">
        <f t="shared" si="215"/>
        <v>0</v>
      </c>
      <c r="AE188" s="78"/>
      <c r="AF188" s="75"/>
      <c r="AG188" s="75"/>
      <c r="AH188" s="75"/>
      <c r="AI188" s="75"/>
      <c r="AJ188" s="75"/>
      <c r="AK188" s="75"/>
      <c r="AL188" s="75"/>
      <c r="AM188" s="75"/>
      <c r="AN188" s="75"/>
      <c r="AO188" s="75"/>
      <c r="AP188" s="79"/>
      <c r="AQ188" s="96">
        <f t="shared" si="216"/>
        <v>0</v>
      </c>
      <c r="AR188" s="74"/>
      <c r="AS188" s="75"/>
      <c r="AT188" s="75"/>
      <c r="AU188" s="75"/>
      <c r="AV188" s="75"/>
      <c r="AW188" s="75"/>
      <c r="AX188" s="75"/>
      <c r="AY188" s="75"/>
      <c r="AZ188" s="75"/>
      <c r="BA188" s="75"/>
      <c r="BB188" s="75"/>
      <c r="BC188" s="77"/>
      <c r="BD188" s="96">
        <f t="shared" si="217"/>
        <v>0</v>
      </c>
      <c r="BE188" s="97">
        <f t="shared" si="185"/>
        <v>0</v>
      </c>
      <c r="BG188" s="136" t="s">
        <v>222</v>
      </c>
      <c r="BH188" s="4">
        <f t="shared" si="218"/>
        <v>179200</v>
      </c>
      <c r="BI188" s="4">
        <f>(N183+W183)*1000</f>
        <v>224000</v>
      </c>
    </row>
    <row r="189" spans="1:62" ht="13.15" hidden="1" customHeight="1" outlineLevel="2" x14ac:dyDescent="0.2">
      <c r="A189" s="373">
        <v>6</v>
      </c>
      <c r="B189" s="364" t="s">
        <v>209</v>
      </c>
      <c r="C189" s="49" t="s">
        <v>159</v>
      </c>
      <c r="D189" s="95"/>
      <c r="E189" s="68"/>
      <c r="F189" s="69"/>
      <c r="G189" s="69"/>
      <c r="H189" s="69"/>
      <c r="I189" s="69"/>
      <c r="J189" s="69"/>
      <c r="K189" s="69"/>
      <c r="L189" s="69"/>
      <c r="M189" s="69"/>
      <c r="N189" s="69"/>
      <c r="O189" s="69"/>
      <c r="P189" s="70"/>
      <c r="Q189" s="94">
        <f>SUM(E189:P189)</f>
        <v>0</v>
      </c>
      <c r="R189" s="68"/>
      <c r="S189" s="69"/>
      <c r="T189" s="69"/>
      <c r="U189" s="69"/>
      <c r="V189" s="69"/>
      <c r="W189" s="69"/>
      <c r="X189" s="69"/>
      <c r="Y189" s="207">
        <f>ROUND(Y187*4%,0)</f>
        <v>14</v>
      </c>
      <c r="Z189" s="207">
        <f>ROUND(Z187*4%,0)</f>
        <v>22</v>
      </c>
      <c r="AA189" s="207">
        <f>ROUND(AA187*4%,0)</f>
        <v>30</v>
      </c>
      <c r="AB189" s="207">
        <f>ROUND(AB187*4%,0)</f>
        <v>22</v>
      </c>
      <c r="AC189" s="208">
        <f>ROUND(AC187*4%,0)</f>
        <v>14</v>
      </c>
      <c r="AD189" s="94">
        <f t="shared" ref="AD189:AD196" si="219">SUM(R189:AC189)</f>
        <v>102</v>
      </c>
      <c r="AE189" s="209">
        <f t="shared" ref="AE189:AP189" si="220">ROUND(AE187*4%,0)</f>
        <v>14</v>
      </c>
      <c r="AF189" s="207">
        <f t="shared" si="220"/>
        <v>18</v>
      </c>
      <c r="AG189" s="207">
        <f t="shared" si="220"/>
        <v>20</v>
      </c>
      <c r="AH189" s="207">
        <f t="shared" si="220"/>
        <v>22</v>
      </c>
      <c r="AI189" s="207">
        <f t="shared" si="220"/>
        <v>24</v>
      </c>
      <c r="AJ189" s="207">
        <f t="shared" si="220"/>
        <v>24</v>
      </c>
      <c r="AK189" s="207">
        <f t="shared" si="220"/>
        <v>24</v>
      </c>
      <c r="AL189" s="207">
        <f t="shared" si="220"/>
        <v>24</v>
      </c>
      <c r="AM189" s="207">
        <f t="shared" si="220"/>
        <v>22</v>
      </c>
      <c r="AN189" s="207">
        <f t="shared" si="220"/>
        <v>20</v>
      </c>
      <c r="AO189" s="207">
        <f t="shared" si="220"/>
        <v>18</v>
      </c>
      <c r="AP189" s="210">
        <f t="shared" si="220"/>
        <v>14</v>
      </c>
      <c r="AQ189" s="94">
        <f t="shared" ref="AQ189:AQ196" si="221">SUM(AE189:AP189)</f>
        <v>244</v>
      </c>
      <c r="AR189" s="211">
        <f t="shared" ref="AR189:BC189" si="222">ROUND(AR187*4%,0)</f>
        <v>12</v>
      </c>
      <c r="AS189" s="69">
        <f t="shared" si="222"/>
        <v>0</v>
      </c>
      <c r="AT189" s="69">
        <f t="shared" si="222"/>
        <v>5</v>
      </c>
      <c r="AU189" s="69">
        <f t="shared" si="222"/>
        <v>0</v>
      </c>
      <c r="AV189" s="69">
        <f t="shared" si="222"/>
        <v>0</v>
      </c>
      <c r="AW189" s="69">
        <f t="shared" si="222"/>
        <v>0</v>
      </c>
      <c r="AX189" s="69">
        <f t="shared" si="222"/>
        <v>0</v>
      </c>
      <c r="AY189" s="69">
        <f t="shared" si="222"/>
        <v>0</v>
      </c>
      <c r="AZ189" s="69">
        <f t="shared" si="222"/>
        <v>0</v>
      </c>
      <c r="BA189" s="69">
        <f t="shared" si="222"/>
        <v>0</v>
      </c>
      <c r="BB189" s="69">
        <f t="shared" si="222"/>
        <v>0</v>
      </c>
      <c r="BC189" s="71">
        <f t="shared" si="222"/>
        <v>0</v>
      </c>
      <c r="BD189" s="94">
        <f t="shared" ref="BD189:BD196" si="223">SUM(AR189:BC189)</f>
        <v>17</v>
      </c>
      <c r="BE189" s="95">
        <f t="shared" si="185"/>
        <v>363</v>
      </c>
      <c r="BG189" s="136" t="s">
        <v>223</v>
      </c>
      <c r="BH189">
        <v>0</v>
      </c>
      <c r="BI189">
        <v>0</v>
      </c>
    </row>
    <row r="190" spans="1:62" ht="13.15" hidden="1" customHeight="1" outlineLevel="2" x14ac:dyDescent="0.2">
      <c r="A190" s="374"/>
      <c r="B190" s="365"/>
      <c r="C190" s="48" t="s">
        <v>164</v>
      </c>
      <c r="D190" s="98"/>
      <c r="E190" s="62"/>
      <c r="F190" s="63"/>
      <c r="G190" s="63"/>
      <c r="H190" s="63"/>
      <c r="I190" s="63"/>
      <c r="J190" s="63"/>
      <c r="K190" s="63"/>
      <c r="L190" s="63"/>
      <c r="M190" s="63"/>
      <c r="N190" s="63"/>
      <c r="O190" s="63"/>
      <c r="P190" s="64"/>
      <c r="Q190" s="93">
        <f>SUM(E190:P190)</f>
        <v>0</v>
      </c>
      <c r="R190" s="62"/>
      <c r="S190" s="63"/>
      <c r="T190" s="63"/>
      <c r="U190" s="63"/>
      <c r="V190" s="63"/>
      <c r="W190" s="63"/>
      <c r="X190" s="63"/>
      <c r="Y190" s="63"/>
      <c r="Z190" s="63"/>
      <c r="AA190" s="63"/>
      <c r="AB190" s="63"/>
      <c r="AC190" s="65"/>
      <c r="AD190" s="93">
        <f t="shared" si="219"/>
        <v>0</v>
      </c>
      <c r="AE190" s="66"/>
      <c r="AF190" s="63"/>
      <c r="AG190" s="63"/>
      <c r="AH190" s="63"/>
      <c r="AI190" s="63"/>
      <c r="AJ190" s="63"/>
      <c r="AK190" s="63"/>
      <c r="AL190" s="63"/>
      <c r="AM190" s="63"/>
      <c r="AN190" s="63"/>
      <c r="AO190" s="63"/>
      <c r="AP190" s="67"/>
      <c r="AQ190" s="93">
        <f t="shared" si="221"/>
        <v>0</v>
      </c>
      <c r="AR190" s="62"/>
      <c r="AS190" s="63"/>
      <c r="AT190" s="63"/>
      <c r="AU190" s="63"/>
      <c r="AV190" s="63"/>
      <c r="AW190" s="63"/>
      <c r="AX190" s="63"/>
      <c r="AY190" s="63"/>
      <c r="AZ190" s="63"/>
      <c r="BA190" s="63"/>
      <c r="BB190" s="63"/>
      <c r="BC190" s="65"/>
      <c r="BD190" s="93">
        <f t="shared" si="223"/>
        <v>0</v>
      </c>
      <c r="BE190" s="98">
        <f t="shared" si="185"/>
        <v>0</v>
      </c>
      <c r="BG190" t="s">
        <v>224</v>
      </c>
      <c r="BH190" s="4">
        <f>+BI190/1.25</f>
        <v>7258042.5200000005</v>
      </c>
      <c r="BI190" s="4">
        <v>9072553.1500000004</v>
      </c>
    </row>
    <row r="191" spans="1:62" ht="13.15" hidden="1" customHeight="1" outlineLevel="2" x14ac:dyDescent="0.2">
      <c r="A191" s="366">
        <v>7</v>
      </c>
      <c r="B191" s="364" t="s">
        <v>6</v>
      </c>
      <c r="C191" s="49" t="s">
        <v>159</v>
      </c>
      <c r="D191" s="95"/>
      <c r="E191" s="68"/>
      <c r="F191" s="69"/>
      <c r="G191" s="69"/>
      <c r="H191" s="69"/>
      <c r="I191" s="69"/>
      <c r="J191" s="69"/>
      <c r="K191" s="69"/>
      <c r="L191" s="69"/>
      <c r="M191" s="69"/>
      <c r="N191" s="69"/>
      <c r="O191" s="69"/>
      <c r="P191" s="70"/>
      <c r="Q191" s="94">
        <f t="shared" si="214"/>
        <v>0</v>
      </c>
      <c r="R191" s="68"/>
      <c r="S191" s="69"/>
      <c r="T191" s="69"/>
      <c r="U191" s="69"/>
      <c r="V191" s="69"/>
      <c r="W191" s="207">
        <v>4</v>
      </c>
      <c r="X191" s="207">
        <v>4</v>
      </c>
      <c r="Y191" s="207">
        <v>4</v>
      </c>
      <c r="Z191" s="207">
        <v>4</v>
      </c>
      <c r="AA191" s="207">
        <v>4</v>
      </c>
      <c r="AB191" s="207">
        <v>4</v>
      </c>
      <c r="AC191" s="207">
        <v>4</v>
      </c>
      <c r="AD191" s="91">
        <f t="shared" si="219"/>
        <v>28</v>
      </c>
      <c r="AE191" s="207">
        <v>4</v>
      </c>
      <c r="AF191" s="207">
        <v>4</v>
      </c>
      <c r="AG191" s="207">
        <v>4</v>
      </c>
      <c r="AH191" s="207">
        <v>4</v>
      </c>
      <c r="AI191" s="207">
        <v>4</v>
      </c>
      <c r="AJ191" s="207">
        <v>4</v>
      </c>
      <c r="AK191" s="207">
        <v>4</v>
      </c>
      <c r="AL191" s="207">
        <v>4</v>
      </c>
      <c r="AM191" s="207">
        <v>4</v>
      </c>
      <c r="AN191" s="207">
        <v>4</v>
      </c>
      <c r="AO191" s="207">
        <v>4</v>
      </c>
      <c r="AP191" s="207">
        <v>4</v>
      </c>
      <c r="AQ191" s="91">
        <f t="shared" si="221"/>
        <v>48</v>
      </c>
      <c r="AR191" s="207">
        <v>4</v>
      </c>
      <c r="AS191" s="207">
        <v>4</v>
      </c>
      <c r="AT191" s="207">
        <v>4</v>
      </c>
      <c r="AU191" s="207">
        <v>4</v>
      </c>
      <c r="AV191" s="69"/>
      <c r="AW191" s="69"/>
      <c r="AX191" s="69"/>
      <c r="AY191" s="69"/>
      <c r="AZ191" s="69"/>
      <c r="BA191" s="69"/>
      <c r="BB191" s="69"/>
      <c r="BC191" s="71"/>
      <c r="BD191" s="94">
        <f t="shared" si="223"/>
        <v>16</v>
      </c>
      <c r="BE191" s="95">
        <f t="shared" si="185"/>
        <v>92</v>
      </c>
      <c r="BG191" t="s">
        <v>210</v>
      </c>
      <c r="BH191" s="4">
        <f>+BI191/1.25</f>
        <v>290400</v>
      </c>
      <c r="BI191" s="4">
        <f>BE189*1000</f>
        <v>363000</v>
      </c>
    </row>
    <row r="192" spans="1:62" ht="13.15" hidden="1" customHeight="1" outlineLevel="2" x14ac:dyDescent="0.2">
      <c r="A192" s="367"/>
      <c r="B192" s="368"/>
      <c r="C192" s="48" t="s">
        <v>164</v>
      </c>
      <c r="D192" s="98"/>
      <c r="E192" s="62"/>
      <c r="F192" s="63"/>
      <c r="G192" s="63"/>
      <c r="H192" s="63"/>
      <c r="I192" s="63"/>
      <c r="J192" s="63"/>
      <c r="K192" s="63"/>
      <c r="L192" s="63"/>
      <c r="M192" s="63"/>
      <c r="N192" s="63"/>
      <c r="O192" s="63"/>
      <c r="P192" s="64"/>
      <c r="Q192" s="93">
        <f t="shared" si="214"/>
        <v>0</v>
      </c>
      <c r="R192" s="62"/>
      <c r="S192" s="63"/>
      <c r="T192" s="63"/>
      <c r="U192" s="63"/>
      <c r="V192" s="63"/>
      <c r="W192" s="63"/>
      <c r="X192" s="63"/>
      <c r="Y192" s="63"/>
      <c r="Z192" s="63"/>
      <c r="AA192" s="63"/>
      <c r="AB192" s="63"/>
      <c r="AC192" s="65"/>
      <c r="AD192" s="93">
        <f t="shared" si="219"/>
        <v>0</v>
      </c>
      <c r="AE192" s="66"/>
      <c r="AF192" s="63"/>
      <c r="AG192" s="63"/>
      <c r="AH192" s="63"/>
      <c r="AI192" s="63"/>
      <c r="AJ192" s="63"/>
      <c r="AK192" s="63"/>
      <c r="AL192" s="63"/>
      <c r="AM192" s="63"/>
      <c r="AN192" s="63"/>
      <c r="AO192" s="63"/>
      <c r="AP192" s="67"/>
      <c r="AQ192" s="93">
        <f t="shared" si="221"/>
        <v>0</v>
      </c>
      <c r="AR192" s="62"/>
      <c r="AS192" s="63"/>
      <c r="AT192" s="63"/>
      <c r="AU192" s="63"/>
      <c r="AV192" s="63"/>
      <c r="AW192" s="63"/>
      <c r="AX192" s="63"/>
      <c r="AY192" s="63"/>
      <c r="AZ192" s="63"/>
      <c r="BA192" s="63"/>
      <c r="BB192" s="63"/>
      <c r="BC192" s="65"/>
      <c r="BD192" s="93">
        <f t="shared" si="223"/>
        <v>0</v>
      </c>
      <c r="BE192" s="98">
        <f t="shared" si="185"/>
        <v>0</v>
      </c>
      <c r="BG192" s="136" t="s">
        <v>215</v>
      </c>
      <c r="BH192" s="4">
        <f>+BI192/1.25</f>
        <v>73600</v>
      </c>
      <c r="BI192" s="4">
        <f>BE191*1000</f>
        <v>92000</v>
      </c>
    </row>
    <row r="193" spans="1:61" ht="13.15" hidden="1" customHeight="1" outlineLevel="2" x14ac:dyDescent="0.2">
      <c r="A193" s="380">
        <v>8</v>
      </c>
      <c r="B193" s="364" t="s">
        <v>335</v>
      </c>
      <c r="C193" s="49" t="s">
        <v>159</v>
      </c>
      <c r="D193" s="95"/>
      <c r="E193" s="68"/>
      <c r="F193" s="69"/>
      <c r="G193" s="69"/>
      <c r="H193" s="69"/>
      <c r="I193" s="69"/>
      <c r="J193" s="69"/>
      <c r="K193" s="69"/>
      <c r="L193" s="69"/>
      <c r="M193" s="69"/>
      <c r="N193" s="69"/>
      <c r="O193" s="69"/>
      <c r="P193" s="69"/>
      <c r="Q193" s="94">
        <f>SUM(E193:P193)</f>
        <v>0</v>
      </c>
      <c r="R193" s="68"/>
      <c r="S193" s="69"/>
      <c r="T193" s="69"/>
      <c r="U193" s="69"/>
      <c r="V193" s="69"/>
      <c r="W193" s="69"/>
      <c r="X193" s="69"/>
      <c r="Y193" s="69"/>
      <c r="Z193" s="69"/>
      <c r="AA193" s="69"/>
      <c r="AB193" s="69"/>
      <c r="AC193" s="69"/>
      <c r="AD193" s="94">
        <f t="shared" si="219"/>
        <v>0</v>
      </c>
      <c r="AE193" s="68"/>
      <c r="AF193" s="69"/>
      <c r="AG193" s="69"/>
      <c r="AH193" s="69"/>
      <c r="AI193" s="69"/>
      <c r="AJ193" s="69"/>
      <c r="AK193" s="69"/>
      <c r="AL193" s="69"/>
      <c r="AM193" s="69"/>
      <c r="AN193" s="69"/>
      <c r="AO193" s="69"/>
      <c r="AP193" s="69"/>
      <c r="AQ193" s="94">
        <f t="shared" si="221"/>
        <v>0</v>
      </c>
      <c r="AR193" s="68"/>
      <c r="AS193" s="69"/>
      <c r="AT193" s="69"/>
      <c r="AU193" s="69"/>
      <c r="AV193" s="69"/>
      <c r="AW193" s="69"/>
      <c r="AX193" s="69"/>
      <c r="AY193" s="69"/>
      <c r="AZ193" s="69"/>
      <c r="BA193" s="69"/>
      <c r="BB193" s="69"/>
      <c r="BC193" s="69"/>
      <c r="BD193" s="94">
        <f t="shared" si="223"/>
        <v>0</v>
      </c>
      <c r="BE193" s="95">
        <f t="shared" ref="BE193:BE203" si="224">SUM(D193,BD193,AQ193,AD193,Q193)</f>
        <v>0</v>
      </c>
      <c r="BH193" s="4"/>
      <c r="BI193" s="4"/>
    </row>
    <row r="194" spans="1:61" ht="13.15" hidden="1" customHeight="1" outlineLevel="2" thickBot="1" x14ac:dyDescent="0.25">
      <c r="A194" s="377"/>
      <c r="B194" s="379"/>
      <c r="C194" s="128" t="s">
        <v>164</v>
      </c>
      <c r="D194" s="133"/>
      <c r="E194" s="132"/>
      <c r="F194" s="130"/>
      <c r="G194" s="130"/>
      <c r="H194" s="130"/>
      <c r="I194" s="130"/>
      <c r="J194" s="130"/>
      <c r="K194" s="130"/>
      <c r="L194" s="130"/>
      <c r="M194" s="130"/>
      <c r="N194" s="130"/>
      <c r="O194" s="130"/>
      <c r="P194" s="130"/>
      <c r="Q194" s="131">
        <f>SUM(E194:P194)</f>
        <v>0</v>
      </c>
      <c r="R194" s="132"/>
      <c r="S194" s="130"/>
      <c r="T194" s="130"/>
      <c r="U194" s="130"/>
      <c r="V194" s="130"/>
      <c r="W194" s="130"/>
      <c r="X194" s="130"/>
      <c r="Y194" s="130"/>
      <c r="Z194" s="130"/>
      <c r="AA194" s="130"/>
      <c r="AB194" s="130"/>
      <c r="AC194" s="130"/>
      <c r="AD194" s="131">
        <f t="shared" si="219"/>
        <v>0</v>
      </c>
      <c r="AE194" s="132"/>
      <c r="AF194" s="130"/>
      <c r="AG194" s="130"/>
      <c r="AH194" s="130"/>
      <c r="AI194" s="130"/>
      <c r="AJ194" s="130"/>
      <c r="AK194" s="130"/>
      <c r="AL194" s="130"/>
      <c r="AM194" s="130"/>
      <c r="AN194" s="130"/>
      <c r="AO194" s="130"/>
      <c r="AP194" s="130"/>
      <c r="AQ194" s="131">
        <f t="shared" si="221"/>
        <v>0</v>
      </c>
      <c r="AR194" s="132"/>
      <c r="AS194" s="130"/>
      <c r="AT194" s="130"/>
      <c r="AU194" s="130"/>
      <c r="AV194" s="130"/>
      <c r="AW194" s="130"/>
      <c r="AX194" s="130"/>
      <c r="AY194" s="130"/>
      <c r="AZ194" s="130"/>
      <c r="BA194" s="130"/>
      <c r="BB194" s="130"/>
      <c r="BC194" s="130"/>
      <c r="BD194" s="131">
        <f t="shared" si="223"/>
        <v>0</v>
      </c>
      <c r="BE194" s="133">
        <f t="shared" si="224"/>
        <v>0</v>
      </c>
      <c r="BG194" s="138"/>
      <c r="BH194" s="139"/>
      <c r="BI194" s="139"/>
    </row>
    <row r="195" spans="1:61" outlineLevel="1" collapsed="1" x14ac:dyDescent="0.2">
      <c r="A195" s="369"/>
      <c r="B195" s="362" t="s">
        <v>198</v>
      </c>
      <c r="C195" s="50" t="s">
        <v>159</v>
      </c>
      <c r="D195" s="127">
        <f>SUM(D179,D181,D183,D185,D187,D189,D191,D193)</f>
        <v>0</v>
      </c>
      <c r="E195" s="124">
        <f t="shared" ref="E195:P195" si="225">SUM(E179,E181,E183,E185,E187,E189,E191,E193)</f>
        <v>0</v>
      </c>
      <c r="F195" s="125">
        <f t="shared" si="225"/>
        <v>0</v>
      </c>
      <c r="G195" s="125">
        <f t="shared" si="225"/>
        <v>0</v>
      </c>
      <c r="H195" s="125">
        <f t="shared" si="225"/>
        <v>0</v>
      </c>
      <c r="I195" s="125">
        <f t="shared" si="225"/>
        <v>0</v>
      </c>
      <c r="J195" s="125">
        <f t="shared" si="225"/>
        <v>0</v>
      </c>
      <c r="K195" s="125">
        <f t="shared" si="225"/>
        <v>0</v>
      </c>
      <c r="L195" s="125">
        <f t="shared" si="225"/>
        <v>0</v>
      </c>
      <c r="M195" s="125">
        <f t="shared" si="225"/>
        <v>0</v>
      </c>
      <c r="N195" s="125">
        <f t="shared" si="225"/>
        <v>0</v>
      </c>
      <c r="O195" s="125">
        <f t="shared" si="225"/>
        <v>0</v>
      </c>
      <c r="P195" s="125">
        <f t="shared" si="225"/>
        <v>250</v>
      </c>
      <c r="Q195" s="126">
        <f>SUM(E195:P195)</f>
        <v>250</v>
      </c>
      <c r="R195" s="124">
        <f t="shared" ref="R195:AC195" si="226">SUM(R179,R181,R183,R185,R187,R189,R191,R193)</f>
        <v>54</v>
      </c>
      <c r="S195" s="125">
        <f t="shared" si="226"/>
        <v>0</v>
      </c>
      <c r="T195" s="125">
        <f t="shared" si="226"/>
        <v>0</v>
      </c>
      <c r="U195" s="125">
        <f t="shared" si="226"/>
        <v>0</v>
      </c>
      <c r="V195" s="125">
        <f t="shared" si="226"/>
        <v>0</v>
      </c>
      <c r="W195" s="125">
        <f t="shared" si="226"/>
        <v>228</v>
      </c>
      <c r="X195" s="125">
        <f t="shared" si="226"/>
        <v>4</v>
      </c>
      <c r="Y195" s="125">
        <f t="shared" si="226"/>
        <v>368</v>
      </c>
      <c r="Z195" s="125">
        <f t="shared" si="226"/>
        <v>579</v>
      </c>
      <c r="AA195" s="125">
        <f t="shared" si="226"/>
        <v>784</v>
      </c>
      <c r="AB195" s="125">
        <f t="shared" si="226"/>
        <v>576</v>
      </c>
      <c r="AC195" s="125">
        <f t="shared" si="226"/>
        <v>371</v>
      </c>
      <c r="AD195" s="126">
        <f t="shared" si="219"/>
        <v>2964</v>
      </c>
      <c r="AE195" s="124">
        <f t="shared" ref="AE195:AP195" si="227">SUM(AE179,AE181,AE183,AE185,AE187,AE189,AE191,AE193)</f>
        <v>368</v>
      </c>
      <c r="AF195" s="125">
        <f t="shared" si="227"/>
        <v>472</v>
      </c>
      <c r="AG195" s="125">
        <f t="shared" si="227"/>
        <v>527</v>
      </c>
      <c r="AH195" s="125">
        <f t="shared" si="227"/>
        <v>576</v>
      </c>
      <c r="AI195" s="125">
        <f t="shared" si="227"/>
        <v>628</v>
      </c>
      <c r="AJ195" s="125">
        <f t="shared" si="227"/>
        <v>631</v>
      </c>
      <c r="AK195" s="125">
        <f t="shared" si="227"/>
        <v>628</v>
      </c>
      <c r="AL195" s="125">
        <f t="shared" si="227"/>
        <v>628</v>
      </c>
      <c r="AM195" s="125">
        <f t="shared" si="227"/>
        <v>576</v>
      </c>
      <c r="AN195" s="125">
        <f t="shared" si="227"/>
        <v>524</v>
      </c>
      <c r="AO195" s="125">
        <f t="shared" si="227"/>
        <v>472</v>
      </c>
      <c r="AP195" s="125">
        <f t="shared" si="227"/>
        <v>368</v>
      </c>
      <c r="AQ195" s="126">
        <f t="shared" si="221"/>
        <v>6398</v>
      </c>
      <c r="AR195" s="124">
        <f t="shared" ref="AR195:BC195" si="228">SUM(AR179,AR181,AR183,AR185,AR187,AR189,AR191,AR193)</f>
        <v>316</v>
      </c>
      <c r="AS195" s="125">
        <f t="shared" si="228"/>
        <v>4</v>
      </c>
      <c r="AT195" s="125">
        <f t="shared" si="228"/>
        <v>131.55314999999973</v>
      </c>
      <c r="AU195" s="125">
        <f t="shared" si="228"/>
        <v>4</v>
      </c>
      <c r="AV195" s="125">
        <f t="shared" si="228"/>
        <v>0</v>
      </c>
      <c r="AW195" s="125">
        <f t="shared" si="228"/>
        <v>0</v>
      </c>
      <c r="AX195" s="125">
        <f t="shared" si="228"/>
        <v>0</v>
      </c>
      <c r="AY195" s="125">
        <f t="shared" si="228"/>
        <v>0</v>
      </c>
      <c r="AZ195" s="125">
        <f t="shared" si="228"/>
        <v>0</v>
      </c>
      <c r="BA195" s="125">
        <f t="shared" si="228"/>
        <v>0</v>
      </c>
      <c r="BB195" s="125">
        <f t="shared" si="228"/>
        <v>0</v>
      </c>
      <c r="BC195" s="125">
        <f t="shared" si="228"/>
        <v>0</v>
      </c>
      <c r="BD195" s="126">
        <f t="shared" si="223"/>
        <v>455.55314999999973</v>
      </c>
      <c r="BE195" s="127">
        <f t="shared" si="224"/>
        <v>10067.55315</v>
      </c>
      <c r="BG195" s="138" t="s">
        <v>216</v>
      </c>
      <c r="BH195" s="139">
        <f>SUM(BH182:BH192)</f>
        <v>8003567.5200000005</v>
      </c>
      <c r="BI195" s="139">
        <f>SUM(BI182:BI192)</f>
        <v>9967078.1500000004</v>
      </c>
    </row>
    <row r="196" spans="1:61" outlineLevel="1" x14ac:dyDescent="0.2">
      <c r="A196" s="370"/>
      <c r="B196" s="363"/>
      <c r="C196" s="51" t="s">
        <v>164</v>
      </c>
      <c r="D196" s="100">
        <f t="shared" ref="D196:P196" si="229">SUM(D180,D182,D184,D186,D188,D190,D192,D194)</f>
        <v>0</v>
      </c>
      <c r="E196" s="80">
        <f t="shared" si="229"/>
        <v>0</v>
      </c>
      <c r="F196" s="81">
        <f t="shared" si="229"/>
        <v>0</v>
      </c>
      <c r="G196" s="81">
        <f t="shared" si="229"/>
        <v>0</v>
      </c>
      <c r="H196" s="81">
        <f t="shared" si="229"/>
        <v>0</v>
      </c>
      <c r="I196" s="81">
        <f t="shared" si="229"/>
        <v>0</v>
      </c>
      <c r="J196" s="81">
        <f t="shared" si="229"/>
        <v>0</v>
      </c>
      <c r="K196" s="81">
        <f t="shared" si="229"/>
        <v>0</v>
      </c>
      <c r="L196" s="81">
        <f t="shared" si="229"/>
        <v>0</v>
      </c>
      <c r="M196" s="81">
        <f t="shared" si="229"/>
        <v>59</v>
      </c>
      <c r="N196" s="81">
        <f t="shared" si="229"/>
        <v>157</v>
      </c>
      <c r="O196" s="81">
        <f t="shared" si="229"/>
        <v>0</v>
      </c>
      <c r="P196" s="81">
        <f t="shared" si="229"/>
        <v>0</v>
      </c>
      <c r="Q196" s="99">
        <f>SUM(E196:P196)</f>
        <v>216</v>
      </c>
      <c r="R196" s="80">
        <f t="shared" ref="R196:AC196" si="230">SUM(R180,R182,R184,R186,R188,R190,R192,R194)</f>
        <v>0</v>
      </c>
      <c r="S196" s="81">
        <f t="shared" si="230"/>
        <v>0</v>
      </c>
      <c r="T196" s="81">
        <f t="shared" si="230"/>
        <v>0</v>
      </c>
      <c r="U196" s="81">
        <f t="shared" si="230"/>
        <v>0</v>
      </c>
      <c r="V196" s="81">
        <f t="shared" si="230"/>
        <v>0</v>
      </c>
      <c r="W196" s="81">
        <f t="shared" si="230"/>
        <v>0</v>
      </c>
      <c r="X196" s="81">
        <f t="shared" si="230"/>
        <v>0</v>
      </c>
      <c r="Y196" s="81">
        <f t="shared" si="230"/>
        <v>0</v>
      </c>
      <c r="Z196" s="81">
        <f t="shared" si="230"/>
        <v>0</v>
      </c>
      <c r="AA196" s="81">
        <f t="shared" si="230"/>
        <v>0</v>
      </c>
      <c r="AB196" s="81">
        <f t="shared" si="230"/>
        <v>0</v>
      </c>
      <c r="AC196" s="81">
        <f t="shared" si="230"/>
        <v>0</v>
      </c>
      <c r="AD196" s="99">
        <f t="shared" si="219"/>
        <v>0</v>
      </c>
      <c r="AE196" s="80">
        <f t="shared" ref="AE196:AP196" si="231">SUM(AE180,AE182,AE184,AE186,AE188,AE190,AE192,AE194)</f>
        <v>0</v>
      </c>
      <c r="AF196" s="81">
        <f t="shared" si="231"/>
        <v>0</v>
      </c>
      <c r="AG196" s="81">
        <f t="shared" si="231"/>
        <v>0</v>
      </c>
      <c r="AH196" s="81">
        <f t="shared" si="231"/>
        <v>0</v>
      </c>
      <c r="AI196" s="81">
        <f t="shared" si="231"/>
        <v>0</v>
      </c>
      <c r="AJ196" s="81">
        <f t="shared" si="231"/>
        <v>0</v>
      </c>
      <c r="AK196" s="81">
        <f t="shared" si="231"/>
        <v>0</v>
      </c>
      <c r="AL196" s="81">
        <f t="shared" si="231"/>
        <v>0</v>
      </c>
      <c r="AM196" s="81">
        <f t="shared" si="231"/>
        <v>0</v>
      </c>
      <c r="AN196" s="81">
        <f t="shared" si="231"/>
        <v>0</v>
      </c>
      <c r="AO196" s="81">
        <f t="shared" si="231"/>
        <v>0</v>
      </c>
      <c r="AP196" s="81">
        <f t="shared" si="231"/>
        <v>0</v>
      </c>
      <c r="AQ196" s="99">
        <f t="shared" si="221"/>
        <v>0</v>
      </c>
      <c r="AR196" s="80">
        <f t="shared" ref="AR196:BC196" si="232">SUM(AR180,AR182,AR184,AR186,AR188,AR190,AR192,AR194)</f>
        <v>0</v>
      </c>
      <c r="AS196" s="81">
        <f t="shared" si="232"/>
        <v>0</v>
      </c>
      <c r="AT196" s="81">
        <f t="shared" si="232"/>
        <v>0</v>
      </c>
      <c r="AU196" s="81">
        <f t="shared" si="232"/>
        <v>0</v>
      </c>
      <c r="AV196" s="81">
        <f t="shared" si="232"/>
        <v>0</v>
      </c>
      <c r="AW196" s="81">
        <f t="shared" si="232"/>
        <v>0</v>
      </c>
      <c r="AX196" s="81">
        <f t="shared" si="232"/>
        <v>0</v>
      </c>
      <c r="AY196" s="81">
        <f t="shared" si="232"/>
        <v>0</v>
      </c>
      <c r="AZ196" s="81">
        <f t="shared" si="232"/>
        <v>0</v>
      </c>
      <c r="BA196" s="81">
        <f t="shared" si="232"/>
        <v>0</v>
      </c>
      <c r="BB196" s="81">
        <f t="shared" si="232"/>
        <v>0</v>
      </c>
      <c r="BC196" s="81">
        <f t="shared" si="232"/>
        <v>0</v>
      </c>
      <c r="BD196" s="99">
        <f t="shared" si="223"/>
        <v>0</v>
      </c>
      <c r="BE196" s="100">
        <f t="shared" si="224"/>
        <v>216</v>
      </c>
    </row>
    <row r="197" spans="1:61" hidden="1" outlineLevel="2" x14ac:dyDescent="0.2">
      <c r="A197" s="120"/>
      <c r="B197" s="111" t="s">
        <v>203</v>
      </c>
      <c r="C197" s="112"/>
      <c r="D197" s="114"/>
      <c r="E197" s="113"/>
      <c r="F197" s="113"/>
      <c r="G197" s="113"/>
      <c r="H197" s="113"/>
      <c r="I197" s="113"/>
      <c r="J197" s="113"/>
      <c r="K197" s="113"/>
      <c r="L197" s="113"/>
      <c r="M197" s="113"/>
      <c r="N197" s="113"/>
      <c r="O197" s="113"/>
      <c r="P197" s="113"/>
      <c r="Q197" s="114"/>
      <c r="R197" s="113"/>
      <c r="S197" s="113"/>
      <c r="T197" s="113"/>
      <c r="U197" s="113"/>
      <c r="V197" s="113"/>
      <c r="W197" s="113"/>
      <c r="X197" s="113"/>
      <c r="Y197" s="113"/>
      <c r="Z197" s="113"/>
      <c r="AA197" s="113"/>
      <c r="AB197" s="113"/>
      <c r="AC197" s="113"/>
      <c r="AD197" s="114"/>
      <c r="AE197" s="113"/>
      <c r="AF197" s="113"/>
      <c r="AG197" s="113"/>
      <c r="AH197" s="113"/>
      <c r="AI197" s="113"/>
      <c r="AJ197" s="113"/>
      <c r="AK197" s="113"/>
      <c r="AL197" s="113"/>
      <c r="AM197" s="113"/>
      <c r="AN197" s="113"/>
      <c r="AO197" s="113"/>
      <c r="AP197" s="113"/>
      <c r="AQ197" s="114"/>
      <c r="AR197" s="113"/>
      <c r="AS197" s="113"/>
      <c r="AT197" s="113"/>
      <c r="AU197" s="113"/>
      <c r="AV197" s="113"/>
      <c r="AW197" s="113"/>
      <c r="AX197" s="113"/>
      <c r="AY197" s="113"/>
      <c r="AZ197" s="113"/>
      <c r="BA197" s="113"/>
      <c r="BB197" s="113"/>
      <c r="BC197" s="113"/>
      <c r="BD197" s="114"/>
      <c r="BE197" s="198">
        <f t="shared" si="224"/>
        <v>0</v>
      </c>
      <c r="BF197" s="122"/>
      <c r="BG197" s="143" t="s">
        <v>219</v>
      </c>
      <c r="BH197" s="144">
        <f>+BI197/1.25</f>
        <v>7400000</v>
      </c>
      <c r="BI197" s="144">
        <v>9250000</v>
      </c>
    </row>
    <row r="198" spans="1:61" hidden="1" outlineLevel="2" x14ac:dyDescent="0.2">
      <c r="A198" s="375">
        <v>1</v>
      </c>
      <c r="B198" s="376" t="s">
        <v>208</v>
      </c>
      <c r="C198" s="47" t="s">
        <v>159</v>
      </c>
      <c r="D198" s="91">
        <f>D195-D200</f>
        <v>0</v>
      </c>
      <c r="E198" s="52">
        <f>E195-E200</f>
        <v>0</v>
      </c>
      <c r="F198" s="53">
        <f t="shared" ref="F198:P198" si="233">F195-F200</f>
        <v>0</v>
      </c>
      <c r="G198" s="53">
        <f t="shared" si="233"/>
        <v>0</v>
      </c>
      <c r="H198" s="53">
        <f t="shared" si="233"/>
        <v>0</v>
      </c>
      <c r="I198" s="53">
        <f t="shared" si="233"/>
        <v>0</v>
      </c>
      <c r="J198" s="53">
        <f t="shared" si="233"/>
        <v>0</v>
      </c>
      <c r="K198" s="53">
        <f t="shared" si="233"/>
        <v>0</v>
      </c>
      <c r="L198" s="53">
        <f t="shared" si="233"/>
        <v>0</v>
      </c>
      <c r="M198" s="53">
        <f t="shared" si="233"/>
        <v>0</v>
      </c>
      <c r="N198" s="53">
        <f t="shared" si="233"/>
        <v>0</v>
      </c>
      <c r="O198" s="53">
        <f t="shared" si="233"/>
        <v>0</v>
      </c>
      <c r="P198" s="53">
        <f t="shared" si="233"/>
        <v>37</v>
      </c>
      <c r="Q198" s="91">
        <f t="shared" ref="Q198:Q203" si="234">SUM(E198:P198)</f>
        <v>37</v>
      </c>
      <c r="R198" s="52">
        <f>R195-R200</f>
        <v>8</v>
      </c>
      <c r="S198" s="53">
        <f t="shared" ref="S198:AC198" si="235">S195-S200</f>
        <v>0</v>
      </c>
      <c r="T198" s="53">
        <f t="shared" si="235"/>
        <v>0</v>
      </c>
      <c r="U198" s="53">
        <f t="shared" si="235"/>
        <v>0</v>
      </c>
      <c r="V198" s="53">
        <f t="shared" si="235"/>
        <v>0</v>
      </c>
      <c r="W198" s="53">
        <f t="shared" si="235"/>
        <v>34</v>
      </c>
      <c r="X198" s="53">
        <f t="shared" si="235"/>
        <v>1</v>
      </c>
      <c r="Y198" s="53">
        <f t="shared" si="235"/>
        <v>55</v>
      </c>
      <c r="Z198" s="53">
        <f t="shared" si="235"/>
        <v>87</v>
      </c>
      <c r="AA198" s="53">
        <f t="shared" si="235"/>
        <v>118</v>
      </c>
      <c r="AB198" s="53">
        <f t="shared" si="235"/>
        <v>86</v>
      </c>
      <c r="AC198" s="53">
        <f t="shared" si="235"/>
        <v>56</v>
      </c>
      <c r="AD198" s="91">
        <f t="shared" ref="AD198:AD203" si="236">SUM(R198:AC198)</f>
        <v>445</v>
      </c>
      <c r="AE198" s="52">
        <f>AE195-AE200</f>
        <v>55</v>
      </c>
      <c r="AF198" s="53">
        <f t="shared" ref="AF198:AP198" si="237">AF195-AF200</f>
        <v>71</v>
      </c>
      <c r="AG198" s="53">
        <f t="shared" si="237"/>
        <v>79</v>
      </c>
      <c r="AH198" s="53">
        <f t="shared" si="237"/>
        <v>86</v>
      </c>
      <c r="AI198" s="53">
        <f t="shared" si="237"/>
        <v>94</v>
      </c>
      <c r="AJ198" s="53">
        <f t="shared" si="237"/>
        <v>95</v>
      </c>
      <c r="AK198" s="53">
        <f t="shared" si="237"/>
        <v>94</v>
      </c>
      <c r="AL198" s="53">
        <f t="shared" si="237"/>
        <v>94</v>
      </c>
      <c r="AM198" s="53">
        <f t="shared" si="237"/>
        <v>86</v>
      </c>
      <c r="AN198" s="53">
        <f t="shared" si="237"/>
        <v>79</v>
      </c>
      <c r="AO198" s="53">
        <f t="shared" si="237"/>
        <v>71</v>
      </c>
      <c r="AP198" s="53">
        <f t="shared" si="237"/>
        <v>55</v>
      </c>
      <c r="AQ198" s="91">
        <f t="shared" ref="AQ198:AQ203" si="238">SUM(AE198:AP198)</f>
        <v>959</v>
      </c>
      <c r="AR198" s="52">
        <f>AR195-AR200</f>
        <v>47</v>
      </c>
      <c r="AS198" s="53">
        <f t="shared" ref="AS198:BC198" si="239">AS195-AS200</f>
        <v>1</v>
      </c>
      <c r="AT198" s="53">
        <f t="shared" si="239"/>
        <v>19.553149999999732</v>
      </c>
      <c r="AU198" s="53">
        <f t="shared" si="239"/>
        <v>1</v>
      </c>
      <c r="AV198" s="53">
        <f t="shared" si="239"/>
        <v>0</v>
      </c>
      <c r="AW198" s="53">
        <f t="shared" si="239"/>
        <v>0</v>
      </c>
      <c r="AX198" s="53">
        <f t="shared" si="239"/>
        <v>0</v>
      </c>
      <c r="AY198" s="53">
        <f t="shared" si="239"/>
        <v>0</v>
      </c>
      <c r="AZ198" s="53">
        <f t="shared" si="239"/>
        <v>0</v>
      </c>
      <c r="BA198" s="53">
        <f t="shared" si="239"/>
        <v>0</v>
      </c>
      <c r="BB198" s="53">
        <f t="shared" si="239"/>
        <v>0</v>
      </c>
      <c r="BC198" s="53">
        <f t="shared" si="239"/>
        <v>0</v>
      </c>
      <c r="BD198" s="91">
        <f t="shared" ref="BD198:BD203" si="240">SUM(AR198:BC198)</f>
        <v>68.553149999999732</v>
      </c>
      <c r="BE198" s="91">
        <f t="shared" si="224"/>
        <v>1509.5531499999997</v>
      </c>
      <c r="BG198" s="145" t="s">
        <v>220</v>
      </c>
      <c r="BH198" s="146">
        <f>+BH197-BH195</f>
        <v>-603567.52000000048</v>
      </c>
      <c r="BI198" s="146">
        <f>+BI197-BI195</f>
        <v>-717078.15000000037</v>
      </c>
    </row>
    <row r="199" spans="1:61" hidden="1" outlineLevel="2" x14ac:dyDescent="0.2">
      <c r="A199" s="374"/>
      <c r="B199" s="372"/>
      <c r="C199" s="46" t="s">
        <v>164</v>
      </c>
      <c r="D199" s="92">
        <f t="shared" ref="D199:P199" si="241">D196-D201</f>
        <v>0</v>
      </c>
      <c r="E199" s="56">
        <f t="shared" si="241"/>
        <v>0</v>
      </c>
      <c r="F199" s="57">
        <f t="shared" si="241"/>
        <v>0</v>
      </c>
      <c r="G199" s="57">
        <f t="shared" si="241"/>
        <v>0</v>
      </c>
      <c r="H199" s="57">
        <f t="shared" si="241"/>
        <v>0</v>
      </c>
      <c r="I199" s="57">
        <f t="shared" si="241"/>
        <v>0</v>
      </c>
      <c r="J199" s="57">
        <f t="shared" si="241"/>
        <v>0</v>
      </c>
      <c r="K199" s="57">
        <f t="shared" si="241"/>
        <v>0</v>
      </c>
      <c r="L199" s="57">
        <f t="shared" si="241"/>
        <v>0</v>
      </c>
      <c r="M199" s="57">
        <f t="shared" si="241"/>
        <v>9</v>
      </c>
      <c r="N199" s="57">
        <f t="shared" si="241"/>
        <v>24</v>
      </c>
      <c r="O199" s="57">
        <f t="shared" si="241"/>
        <v>0</v>
      </c>
      <c r="P199" s="57">
        <f t="shared" si="241"/>
        <v>0</v>
      </c>
      <c r="Q199" s="92">
        <f t="shared" si="234"/>
        <v>33</v>
      </c>
      <c r="R199" s="56">
        <f t="shared" ref="R199:AC199" si="242">R196-R201</f>
        <v>0</v>
      </c>
      <c r="S199" s="57">
        <f t="shared" si="242"/>
        <v>0</v>
      </c>
      <c r="T199" s="57">
        <f t="shared" si="242"/>
        <v>0</v>
      </c>
      <c r="U199" s="57">
        <f t="shared" si="242"/>
        <v>0</v>
      </c>
      <c r="V199" s="57">
        <f t="shared" si="242"/>
        <v>0</v>
      </c>
      <c r="W199" s="57">
        <f t="shared" si="242"/>
        <v>0</v>
      </c>
      <c r="X199" s="57">
        <f t="shared" si="242"/>
        <v>0</v>
      </c>
      <c r="Y199" s="57">
        <f t="shared" si="242"/>
        <v>0</v>
      </c>
      <c r="Z199" s="57">
        <f t="shared" si="242"/>
        <v>0</v>
      </c>
      <c r="AA199" s="57">
        <f t="shared" si="242"/>
        <v>0</v>
      </c>
      <c r="AB199" s="57">
        <f t="shared" si="242"/>
        <v>0</v>
      </c>
      <c r="AC199" s="57">
        <f t="shared" si="242"/>
        <v>0</v>
      </c>
      <c r="AD199" s="92">
        <f t="shared" si="236"/>
        <v>0</v>
      </c>
      <c r="AE199" s="56">
        <f t="shared" ref="AE199:AP199" si="243">AE196-AE201</f>
        <v>0</v>
      </c>
      <c r="AF199" s="57">
        <f t="shared" si="243"/>
        <v>0</v>
      </c>
      <c r="AG199" s="57">
        <f t="shared" si="243"/>
        <v>0</v>
      </c>
      <c r="AH199" s="57">
        <f t="shared" si="243"/>
        <v>0</v>
      </c>
      <c r="AI199" s="57">
        <f t="shared" si="243"/>
        <v>0</v>
      </c>
      <c r="AJ199" s="57">
        <f t="shared" si="243"/>
        <v>0</v>
      </c>
      <c r="AK199" s="57">
        <f t="shared" si="243"/>
        <v>0</v>
      </c>
      <c r="AL199" s="57">
        <f t="shared" si="243"/>
        <v>0</v>
      </c>
      <c r="AM199" s="57">
        <f t="shared" si="243"/>
        <v>0</v>
      </c>
      <c r="AN199" s="57">
        <f t="shared" si="243"/>
        <v>0</v>
      </c>
      <c r="AO199" s="57">
        <f t="shared" si="243"/>
        <v>0</v>
      </c>
      <c r="AP199" s="57">
        <f t="shared" si="243"/>
        <v>0</v>
      </c>
      <c r="AQ199" s="92">
        <f t="shared" si="238"/>
        <v>0</v>
      </c>
      <c r="AR199" s="56">
        <f t="shared" ref="AR199:BC199" si="244">AR196-AR201</f>
        <v>0</v>
      </c>
      <c r="AS199" s="57">
        <f t="shared" si="244"/>
        <v>0</v>
      </c>
      <c r="AT199" s="57">
        <f t="shared" si="244"/>
        <v>0</v>
      </c>
      <c r="AU199" s="57">
        <f t="shared" si="244"/>
        <v>0</v>
      </c>
      <c r="AV199" s="57">
        <f t="shared" si="244"/>
        <v>0</v>
      </c>
      <c r="AW199" s="57">
        <f t="shared" si="244"/>
        <v>0</v>
      </c>
      <c r="AX199" s="57">
        <f t="shared" si="244"/>
        <v>0</v>
      </c>
      <c r="AY199" s="57">
        <f t="shared" si="244"/>
        <v>0</v>
      </c>
      <c r="AZ199" s="57">
        <f t="shared" si="244"/>
        <v>0</v>
      </c>
      <c r="BA199" s="57">
        <f t="shared" si="244"/>
        <v>0</v>
      </c>
      <c r="BB199" s="57">
        <f t="shared" si="244"/>
        <v>0</v>
      </c>
      <c r="BC199" s="57">
        <f t="shared" si="244"/>
        <v>0</v>
      </c>
      <c r="BD199" s="92">
        <f t="shared" si="240"/>
        <v>0</v>
      </c>
      <c r="BE199" s="92">
        <f t="shared" si="224"/>
        <v>33</v>
      </c>
    </row>
    <row r="200" spans="1:61" hidden="1" outlineLevel="2" x14ac:dyDescent="0.2">
      <c r="A200" s="373">
        <v>2</v>
      </c>
      <c r="B200" s="371" t="s">
        <v>307</v>
      </c>
      <c r="C200" s="44" t="s">
        <v>159</v>
      </c>
      <c r="D200" s="101"/>
      <c r="E200" s="82">
        <f>ROUND(SUM(E181,E183,E185,E187,E189,E191,E193)*0.85,0)</f>
        <v>0</v>
      </c>
      <c r="F200" s="83">
        <f t="shared" ref="F200:P200" si="245">ROUND(SUM(F181,F183,F185,F187,F189,F191,F193)*0.85,0)</f>
        <v>0</v>
      </c>
      <c r="G200" s="83">
        <f t="shared" si="245"/>
        <v>0</v>
      </c>
      <c r="H200" s="83">
        <f t="shared" si="245"/>
        <v>0</v>
      </c>
      <c r="I200" s="83">
        <f t="shared" si="245"/>
        <v>0</v>
      </c>
      <c r="J200" s="83">
        <f t="shared" si="245"/>
        <v>0</v>
      </c>
      <c r="K200" s="83">
        <f t="shared" si="245"/>
        <v>0</v>
      </c>
      <c r="L200" s="83">
        <f t="shared" si="245"/>
        <v>0</v>
      </c>
      <c r="M200" s="83">
        <f t="shared" si="245"/>
        <v>0</v>
      </c>
      <c r="N200" s="83">
        <f t="shared" si="245"/>
        <v>0</v>
      </c>
      <c r="O200" s="83">
        <f t="shared" si="245"/>
        <v>0</v>
      </c>
      <c r="P200" s="84">
        <f t="shared" si="245"/>
        <v>213</v>
      </c>
      <c r="Q200" s="101">
        <f t="shared" si="234"/>
        <v>213</v>
      </c>
      <c r="R200" s="82">
        <f t="shared" ref="R200:AC200" si="246">ROUND(SUM(R181,R183,R185,R187,R189,R191,R193)*0.85,0)</f>
        <v>46</v>
      </c>
      <c r="S200" s="83">
        <f t="shared" si="246"/>
        <v>0</v>
      </c>
      <c r="T200" s="83">
        <f t="shared" si="246"/>
        <v>0</v>
      </c>
      <c r="U200" s="83">
        <f t="shared" si="246"/>
        <v>0</v>
      </c>
      <c r="V200" s="83">
        <f t="shared" si="246"/>
        <v>0</v>
      </c>
      <c r="W200" s="83">
        <f t="shared" si="246"/>
        <v>194</v>
      </c>
      <c r="X200" s="83">
        <f t="shared" si="246"/>
        <v>3</v>
      </c>
      <c r="Y200" s="83">
        <f t="shared" si="246"/>
        <v>313</v>
      </c>
      <c r="Z200" s="83">
        <f t="shared" si="246"/>
        <v>492</v>
      </c>
      <c r="AA200" s="83">
        <f t="shared" si="246"/>
        <v>666</v>
      </c>
      <c r="AB200" s="83">
        <f t="shared" si="246"/>
        <v>490</v>
      </c>
      <c r="AC200" s="84">
        <f t="shared" si="246"/>
        <v>315</v>
      </c>
      <c r="AD200" s="101">
        <f t="shared" si="236"/>
        <v>2519</v>
      </c>
      <c r="AE200" s="82">
        <f t="shared" ref="AE200:AP200" si="247">ROUND(SUM(AE181,AE183,AE185,AE187,AE189,AE191,AE193)*0.85,0)</f>
        <v>313</v>
      </c>
      <c r="AF200" s="83">
        <f t="shared" si="247"/>
        <v>401</v>
      </c>
      <c r="AG200" s="83">
        <f t="shared" si="247"/>
        <v>448</v>
      </c>
      <c r="AH200" s="83">
        <f t="shared" si="247"/>
        <v>490</v>
      </c>
      <c r="AI200" s="83">
        <f t="shared" si="247"/>
        <v>534</v>
      </c>
      <c r="AJ200" s="83">
        <f t="shared" si="247"/>
        <v>536</v>
      </c>
      <c r="AK200" s="83">
        <f t="shared" si="247"/>
        <v>534</v>
      </c>
      <c r="AL200" s="83">
        <f t="shared" si="247"/>
        <v>534</v>
      </c>
      <c r="AM200" s="83">
        <f t="shared" si="247"/>
        <v>490</v>
      </c>
      <c r="AN200" s="83">
        <f t="shared" si="247"/>
        <v>445</v>
      </c>
      <c r="AO200" s="83">
        <f t="shared" si="247"/>
        <v>401</v>
      </c>
      <c r="AP200" s="84">
        <f t="shared" si="247"/>
        <v>313</v>
      </c>
      <c r="AQ200" s="101">
        <f t="shared" si="238"/>
        <v>5439</v>
      </c>
      <c r="AR200" s="82">
        <f t="shared" ref="AR200:BC200" si="248">ROUND(SUM(AR181,AR183,AR185,AR187,AR189,AR191,AR193)*0.85,0)</f>
        <v>269</v>
      </c>
      <c r="AS200" s="83">
        <f t="shared" si="248"/>
        <v>3</v>
      </c>
      <c r="AT200" s="83">
        <f t="shared" si="248"/>
        <v>112</v>
      </c>
      <c r="AU200" s="83">
        <f t="shared" si="248"/>
        <v>3</v>
      </c>
      <c r="AV200" s="83">
        <f t="shared" si="248"/>
        <v>0</v>
      </c>
      <c r="AW200" s="83">
        <f t="shared" si="248"/>
        <v>0</v>
      </c>
      <c r="AX200" s="83">
        <f t="shared" si="248"/>
        <v>0</v>
      </c>
      <c r="AY200" s="83">
        <f t="shared" si="248"/>
        <v>0</v>
      </c>
      <c r="AZ200" s="83">
        <f t="shared" si="248"/>
        <v>0</v>
      </c>
      <c r="BA200" s="83">
        <f t="shared" si="248"/>
        <v>0</v>
      </c>
      <c r="BB200" s="83">
        <f t="shared" si="248"/>
        <v>0</v>
      </c>
      <c r="BC200" s="84">
        <f t="shared" si="248"/>
        <v>0</v>
      </c>
      <c r="BD200" s="101">
        <f t="shared" si="240"/>
        <v>387</v>
      </c>
      <c r="BE200" s="101">
        <f t="shared" si="224"/>
        <v>8558</v>
      </c>
    </row>
    <row r="201" spans="1:61" ht="13.5" hidden="1" outlineLevel="2" thickBot="1" x14ac:dyDescent="0.25">
      <c r="A201" s="377"/>
      <c r="B201" s="378"/>
      <c r="C201" s="128" t="s">
        <v>164</v>
      </c>
      <c r="D201" s="131"/>
      <c r="E201" s="129">
        <f t="shared" ref="E201:P201" si="249">ROUND(SUM(E182,E184,E186,E188,E190,E192,E194)*0.85,0)</f>
        <v>0</v>
      </c>
      <c r="F201" s="130">
        <f t="shared" si="249"/>
        <v>0</v>
      </c>
      <c r="G201" s="130">
        <f t="shared" si="249"/>
        <v>0</v>
      </c>
      <c r="H201" s="130">
        <f t="shared" si="249"/>
        <v>0</v>
      </c>
      <c r="I201" s="130">
        <f t="shared" si="249"/>
        <v>0</v>
      </c>
      <c r="J201" s="130">
        <f t="shared" si="249"/>
        <v>0</v>
      </c>
      <c r="K201" s="130">
        <f t="shared" si="249"/>
        <v>0</v>
      </c>
      <c r="L201" s="130">
        <f t="shared" si="249"/>
        <v>0</v>
      </c>
      <c r="M201" s="130">
        <f t="shared" si="249"/>
        <v>50</v>
      </c>
      <c r="N201" s="130">
        <f t="shared" si="249"/>
        <v>133</v>
      </c>
      <c r="O201" s="130">
        <f t="shared" si="249"/>
        <v>0</v>
      </c>
      <c r="P201" s="130">
        <f t="shared" si="249"/>
        <v>0</v>
      </c>
      <c r="Q201" s="131">
        <f t="shared" si="234"/>
        <v>183</v>
      </c>
      <c r="R201" s="129">
        <f t="shared" ref="R201:AC201" si="250">ROUND(SUM(R182,R184,R186,R188,R190,R192,R194)*0.85,0)</f>
        <v>0</v>
      </c>
      <c r="S201" s="130">
        <f t="shared" si="250"/>
        <v>0</v>
      </c>
      <c r="T201" s="130">
        <f t="shared" si="250"/>
        <v>0</v>
      </c>
      <c r="U201" s="130">
        <f t="shared" si="250"/>
        <v>0</v>
      </c>
      <c r="V201" s="130">
        <f t="shared" si="250"/>
        <v>0</v>
      </c>
      <c r="W201" s="130">
        <f t="shared" si="250"/>
        <v>0</v>
      </c>
      <c r="X201" s="130">
        <f t="shared" si="250"/>
        <v>0</v>
      </c>
      <c r="Y201" s="130">
        <f t="shared" si="250"/>
        <v>0</v>
      </c>
      <c r="Z201" s="130">
        <f t="shared" si="250"/>
        <v>0</v>
      </c>
      <c r="AA201" s="130">
        <f t="shared" si="250"/>
        <v>0</v>
      </c>
      <c r="AB201" s="130">
        <f t="shared" si="250"/>
        <v>0</v>
      </c>
      <c r="AC201" s="130">
        <f t="shared" si="250"/>
        <v>0</v>
      </c>
      <c r="AD201" s="131">
        <f t="shared" si="236"/>
        <v>0</v>
      </c>
      <c r="AE201" s="129">
        <f t="shared" ref="AE201:AP201" si="251">ROUND(SUM(AE182,AE184,AE186,AE188,AE190,AE192,AE194)*0.85,0)</f>
        <v>0</v>
      </c>
      <c r="AF201" s="130">
        <f t="shared" si="251"/>
        <v>0</v>
      </c>
      <c r="AG201" s="130">
        <f t="shared" si="251"/>
        <v>0</v>
      </c>
      <c r="AH201" s="130">
        <f t="shared" si="251"/>
        <v>0</v>
      </c>
      <c r="AI201" s="130">
        <f t="shared" si="251"/>
        <v>0</v>
      </c>
      <c r="AJ201" s="130">
        <f t="shared" si="251"/>
        <v>0</v>
      </c>
      <c r="AK201" s="130">
        <f t="shared" si="251"/>
        <v>0</v>
      </c>
      <c r="AL201" s="130">
        <f t="shared" si="251"/>
        <v>0</v>
      </c>
      <c r="AM201" s="130">
        <f t="shared" si="251"/>
        <v>0</v>
      </c>
      <c r="AN201" s="130">
        <f t="shared" si="251"/>
        <v>0</v>
      </c>
      <c r="AO201" s="130">
        <f t="shared" si="251"/>
        <v>0</v>
      </c>
      <c r="AP201" s="130">
        <f t="shared" si="251"/>
        <v>0</v>
      </c>
      <c r="AQ201" s="131">
        <f t="shared" si="238"/>
        <v>0</v>
      </c>
      <c r="AR201" s="129">
        <f t="shared" ref="AR201:BC201" si="252">ROUND(SUM(AR182,AR184,AR186,AR188,AR190,AR192,AR194)*0.85,0)</f>
        <v>0</v>
      </c>
      <c r="AS201" s="130">
        <f t="shared" si="252"/>
        <v>0</v>
      </c>
      <c r="AT201" s="130">
        <f t="shared" si="252"/>
        <v>0</v>
      </c>
      <c r="AU201" s="130">
        <f t="shared" si="252"/>
        <v>0</v>
      </c>
      <c r="AV201" s="130">
        <f t="shared" si="252"/>
        <v>0</v>
      </c>
      <c r="AW201" s="130">
        <f t="shared" si="252"/>
        <v>0</v>
      </c>
      <c r="AX201" s="130">
        <f t="shared" si="252"/>
        <v>0</v>
      </c>
      <c r="AY201" s="130">
        <f t="shared" si="252"/>
        <v>0</v>
      </c>
      <c r="AZ201" s="130">
        <f t="shared" si="252"/>
        <v>0</v>
      </c>
      <c r="BA201" s="130">
        <f t="shared" si="252"/>
        <v>0</v>
      </c>
      <c r="BB201" s="130">
        <f t="shared" si="252"/>
        <v>0</v>
      </c>
      <c r="BC201" s="130">
        <f t="shared" si="252"/>
        <v>0</v>
      </c>
      <c r="BD201" s="131">
        <f t="shared" si="240"/>
        <v>0</v>
      </c>
      <c r="BE201" s="131">
        <f t="shared" si="224"/>
        <v>183</v>
      </c>
      <c r="BG201" s="42"/>
    </row>
    <row r="202" spans="1:61" hidden="1" outlineLevel="2" x14ac:dyDescent="0.2">
      <c r="A202" s="369"/>
      <c r="B202" s="362" t="s">
        <v>198</v>
      </c>
      <c r="C202" s="50" t="s">
        <v>159</v>
      </c>
      <c r="D202" s="127">
        <f>SUM(D198,D200)</f>
        <v>0</v>
      </c>
      <c r="E202" s="124">
        <f>SUM(E198,E200)</f>
        <v>0</v>
      </c>
      <c r="F202" s="125">
        <f t="shared" ref="F202:P202" si="253">SUM(F198,F200)</f>
        <v>0</v>
      </c>
      <c r="G202" s="125">
        <f t="shared" si="253"/>
        <v>0</v>
      </c>
      <c r="H202" s="125">
        <f t="shared" si="253"/>
        <v>0</v>
      </c>
      <c r="I202" s="125">
        <f t="shared" si="253"/>
        <v>0</v>
      </c>
      <c r="J202" s="125">
        <f t="shared" si="253"/>
        <v>0</v>
      </c>
      <c r="K202" s="125">
        <f t="shared" si="253"/>
        <v>0</v>
      </c>
      <c r="L202" s="125">
        <f t="shared" si="253"/>
        <v>0</v>
      </c>
      <c r="M202" s="125">
        <f t="shared" si="253"/>
        <v>0</v>
      </c>
      <c r="N202" s="125">
        <f t="shared" si="253"/>
        <v>0</v>
      </c>
      <c r="O202" s="125">
        <f t="shared" si="253"/>
        <v>0</v>
      </c>
      <c r="P202" s="125">
        <f t="shared" si="253"/>
        <v>250</v>
      </c>
      <c r="Q202" s="126">
        <f t="shared" si="234"/>
        <v>250</v>
      </c>
      <c r="R202" s="124">
        <f>SUM(R198,R200)</f>
        <v>54</v>
      </c>
      <c r="S202" s="125">
        <f t="shared" ref="S202:AC202" si="254">SUM(S198,S200)</f>
        <v>0</v>
      </c>
      <c r="T202" s="125">
        <f t="shared" si="254"/>
        <v>0</v>
      </c>
      <c r="U202" s="125">
        <f t="shared" si="254"/>
        <v>0</v>
      </c>
      <c r="V202" s="125">
        <f t="shared" si="254"/>
        <v>0</v>
      </c>
      <c r="W202" s="125">
        <f t="shared" si="254"/>
        <v>228</v>
      </c>
      <c r="X202" s="125">
        <f t="shared" si="254"/>
        <v>4</v>
      </c>
      <c r="Y202" s="125">
        <f t="shared" si="254"/>
        <v>368</v>
      </c>
      <c r="Z202" s="125">
        <f t="shared" si="254"/>
        <v>579</v>
      </c>
      <c r="AA202" s="125">
        <f t="shared" si="254"/>
        <v>784</v>
      </c>
      <c r="AB202" s="125">
        <f t="shared" si="254"/>
        <v>576</v>
      </c>
      <c r="AC202" s="125">
        <f t="shared" si="254"/>
        <v>371</v>
      </c>
      <c r="AD202" s="126">
        <f t="shared" si="236"/>
        <v>2964</v>
      </c>
      <c r="AE202" s="124">
        <f>SUM(AE198,AE200)</f>
        <v>368</v>
      </c>
      <c r="AF202" s="125">
        <f t="shared" ref="AF202:AP202" si="255">SUM(AF198,AF200)</f>
        <v>472</v>
      </c>
      <c r="AG202" s="125">
        <f t="shared" si="255"/>
        <v>527</v>
      </c>
      <c r="AH202" s="125">
        <f t="shared" si="255"/>
        <v>576</v>
      </c>
      <c r="AI202" s="125">
        <f t="shared" si="255"/>
        <v>628</v>
      </c>
      <c r="AJ202" s="125">
        <f t="shared" si="255"/>
        <v>631</v>
      </c>
      <c r="AK202" s="125">
        <f t="shared" si="255"/>
        <v>628</v>
      </c>
      <c r="AL202" s="125">
        <f t="shared" si="255"/>
        <v>628</v>
      </c>
      <c r="AM202" s="125">
        <f t="shared" si="255"/>
        <v>576</v>
      </c>
      <c r="AN202" s="125">
        <f t="shared" si="255"/>
        <v>524</v>
      </c>
      <c r="AO202" s="125">
        <f t="shared" si="255"/>
        <v>472</v>
      </c>
      <c r="AP202" s="125">
        <f t="shared" si="255"/>
        <v>368</v>
      </c>
      <c r="AQ202" s="126">
        <f t="shared" si="238"/>
        <v>6398</v>
      </c>
      <c r="AR202" s="124">
        <f>SUM(AR198,AR200)</f>
        <v>316</v>
      </c>
      <c r="AS202" s="125">
        <f t="shared" ref="AS202:BC202" si="256">SUM(AS198,AS200)</f>
        <v>4</v>
      </c>
      <c r="AT202" s="125">
        <f t="shared" si="256"/>
        <v>131.55314999999973</v>
      </c>
      <c r="AU202" s="125">
        <f t="shared" si="256"/>
        <v>4</v>
      </c>
      <c r="AV202" s="125">
        <f t="shared" si="256"/>
        <v>0</v>
      </c>
      <c r="AW202" s="125">
        <f t="shared" si="256"/>
        <v>0</v>
      </c>
      <c r="AX202" s="125">
        <f t="shared" si="256"/>
        <v>0</v>
      </c>
      <c r="AY202" s="125">
        <f t="shared" si="256"/>
        <v>0</v>
      </c>
      <c r="AZ202" s="125">
        <f t="shared" si="256"/>
        <v>0</v>
      </c>
      <c r="BA202" s="125">
        <f t="shared" si="256"/>
        <v>0</v>
      </c>
      <c r="BB202" s="125">
        <f t="shared" si="256"/>
        <v>0</v>
      </c>
      <c r="BC202" s="125">
        <f t="shared" si="256"/>
        <v>0</v>
      </c>
      <c r="BD202" s="126">
        <f t="shared" si="240"/>
        <v>455.55314999999973</v>
      </c>
      <c r="BE202" s="127">
        <f t="shared" si="224"/>
        <v>10067.55315</v>
      </c>
      <c r="BG202" s="42"/>
    </row>
    <row r="203" spans="1:61" hidden="1" outlineLevel="2" x14ac:dyDescent="0.2">
      <c r="A203" s="370"/>
      <c r="B203" s="363"/>
      <c r="C203" s="51" t="s">
        <v>164</v>
      </c>
      <c r="D203" s="100">
        <f t="shared" ref="D203:P203" si="257">SUM(D199,D201)</f>
        <v>0</v>
      </c>
      <c r="E203" s="80">
        <f t="shared" si="257"/>
        <v>0</v>
      </c>
      <c r="F203" s="81">
        <f t="shared" si="257"/>
        <v>0</v>
      </c>
      <c r="G203" s="81">
        <f t="shared" si="257"/>
        <v>0</v>
      </c>
      <c r="H203" s="81">
        <f t="shared" si="257"/>
        <v>0</v>
      </c>
      <c r="I203" s="81">
        <f t="shared" si="257"/>
        <v>0</v>
      </c>
      <c r="J203" s="81">
        <f t="shared" si="257"/>
        <v>0</v>
      </c>
      <c r="K203" s="81">
        <f t="shared" si="257"/>
        <v>0</v>
      </c>
      <c r="L203" s="81">
        <f t="shared" si="257"/>
        <v>0</v>
      </c>
      <c r="M203" s="81">
        <f t="shared" si="257"/>
        <v>59</v>
      </c>
      <c r="N203" s="81">
        <f t="shared" si="257"/>
        <v>157</v>
      </c>
      <c r="O203" s="81">
        <f t="shared" si="257"/>
        <v>0</v>
      </c>
      <c r="P203" s="81">
        <f t="shared" si="257"/>
        <v>0</v>
      </c>
      <c r="Q203" s="99">
        <f t="shared" si="234"/>
        <v>216</v>
      </c>
      <c r="R203" s="80">
        <f t="shared" ref="R203:AC203" si="258">SUM(R199,R201)</f>
        <v>0</v>
      </c>
      <c r="S203" s="81">
        <f t="shared" si="258"/>
        <v>0</v>
      </c>
      <c r="T203" s="81">
        <f t="shared" si="258"/>
        <v>0</v>
      </c>
      <c r="U203" s="81">
        <f t="shared" si="258"/>
        <v>0</v>
      </c>
      <c r="V203" s="81">
        <f t="shared" si="258"/>
        <v>0</v>
      </c>
      <c r="W203" s="81">
        <f t="shared" si="258"/>
        <v>0</v>
      </c>
      <c r="X203" s="81">
        <f t="shared" si="258"/>
        <v>0</v>
      </c>
      <c r="Y203" s="81">
        <f t="shared" si="258"/>
        <v>0</v>
      </c>
      <c r="Z203" s="81">
        <f t="shared" si="258"/>
        <v>0</v>
      </c>
      <c r="AA203" s="81">
        <f t="shared" si="258"/>
        <v>0</v>
      </c>
      <c r="AB203" s="81">
        <f t="shared" si="258"/>
        <v>0</v>
      </c>
      <c r="AC203" s="81">
        <f t="shared" si="258"/>
        <v>0</v>
      </c>
      <c r="AD203" s="99">
        <f t="shared" si="236"/>
        <v>0</v>
      </c>
      <c r="AE203" s="80">
        <f t="shared" ref="AE203:AP203" si="259">SUM(AE199,AE201)</f>
        <v>0</v>
      </c>
      <c r="AF203" s="81">
        <f t="shared" si="259"/>
        <v>0</v>
      </c>
      <c r="AG203" s="81">
        <f t="shared" si="259"/>
        <v>0</v>
      </c>
      <c r="AH203" s="81">
        <f t="shared" si="259"/>
        <v>0</v>
      </c>
      <c r="AI203" s="81">
        <f t="shared" si="259"/>
        <v>0</v>
      </c>
      <c r="AJ203" s="81">
        <f t="shared" si="259"/>
        <v>0</v>
      </c>
      <c r="AK203" s="81">
        <f t="shared" si="259"/>
        <v>0</v>
      </c>
      <c r="AL203" s="81">
        <f t="shared" si="259"/>
        <v>0</v>
      </c>
      <c r="AM203" s="81">
        <f t="shared" si="259"/>
        <v>0</v>
      </c>
      <c r="AN203" s="81">
        <f t="shared" si="259"/>
        <v>0</v>
      </c>
      <c r="AO203" s="81">
        <f t="shared" si="259"/>
        <v>0</v>
      </c>
      <c r="AP203" s="81">
        <f t="shared" si="259"/>
        <v>0</v>
      </c>
      <c r="AQ203" s="99">
        <f t="shared" si="238"/>
        <v>0</v>
      </c>
      <c r="AR203" s="80">
        <f t="shared" ref="AR203:BC203" si="260">SUM(AR199,AR201)</f>
        <v>0</v>
      </c>
      <c r="AS203" s="81">
        <f t="shared" si="260"/>
        <v>0</v>
      </c>
      <c r="AT203" s="81">
        <f t="shared" si="260"/>
        <v>0</v>
      </c>
      <c r="AU203" s="81">
        <f t="shared" si="260"/>
        <v>0</v>
      </c>
      <c r="AV203" s="81">
        <f t="shared" si="260"/>
        <v>0</v>
      </c>
      <c r="AW203" s="81">
        <f t="shared" si="260"/>
        <v>0</v>
      </c>
      <c r="AX203" s="81">
        <f t="shared" si="260"/>
        <v>0</v>
      </c>
      <c r="AY203" s="81">
        <f t="shared" si="260"/>
        <v>0</v>
      </c>
      <c r="AZ203" s="81">
        <f t="shared" si="260"/>
        <v>0</v>
      </c>
      <c r="BA203" s="81">
        <f t="shared" si="260"/>
        <v>0</v>
      </c>
      <c r="BB203" s="81">
        <f t="shared" si="260"/>
        <v>0</v>
      </c>
      <c r="BC203" s="81">
        <f t="shared" si="260"/>
        <v>0</v>
      </c>
      <c r="BD203" s="99">
        <f t="shared" si="240"/>
        <v>0</v>
      </c>
      <c r="BE203" s="100">
        <f t="shared" si="224"/>
        <v>216</v>
      </c>
      <c r="BG203" s="42"/>
    </row>
    <row r="204" spans="1:61" outlineLevel="1" collapsed="1" x14ac:dyDescent="0.2">
      <c r="A204" s="119"/>
      <c r="B204" s="103" t="s">
        <v>353</v>
      </c>
      <c r="C204" s="104"/>
      <c r="D204" s="106"/>
      <c r="E204" s="105"/>
      <c r="F204" s="105"/>
      <c r="G204" s="105"/>
      <c r="H204" s="105"/>
      <c r="I204" s="105"/>
      <c r="J204" s="105"/>
      <c r="K204" s="105"/>
      <c r="L204" s="105"/>
      <c r="M204" s="105"/>
      <c r="N204" s="105"/>
      <c r="O204" s="105"/>
      <c r="P204" s="105"/>
      <c r="Q204" s="106"/>
      <c r="R204" s="105"/>
      <c r="S204" s="105"/>
      <c r="T204" s="105"/>
      <c r="U204" s="105"/>
      <c r="V204" s="105"/>
      <c r="W204" s="105"/>
      <c r="X204" s="105"/>
      <c r="Y204" s="105"/>
      <c r="Z204" s="105"/>
      <c r="AA204" s="105"/>
      <c r="AB204" s="105"/>
      <c r="AC204" s="105"/>
      <c r="AD204" s="107"/>
      <c r="AE204" s="108"/>
      <c r="AF204" s="105"/>
      <c r="AG204" s="105"/>
      <c r="AH204" s="105"/>
      <c r="AI204" s="105"/>
      <c r="AJ204" s="105"/>
      <c r="AK204" s="105"/>
      <c r="AL204" s="105"/>
      <c r="AM204" s="105"/>
      <c r="AN204" s="105"/>
      <c r="AO204" s="105"/>
      <c r="AP204" s="109"/>
      <c r="AQ204" s="110"/>
      <c r="AR204" s="105"/>
      <c r="AS204" s="105"/>
      <c r="AT204" s="105"/>
      <c r="AU204" s="105"/>
      <c r="AV204" s="105"/>
      <c r="AW204" s="105"/>
      <c r="AX204" s="105"/>
      <c r="AY204" s="105"/>
      <c r="AZ204" s="105"/>
      <c r="BA204" s="105"/>
      <c r="BB204" s="105"/>
      <c r="BC204" s="105"/>
      <c r="BD204" s="106"/>
      <c r="BE204" s="197">
        <f t="shared" si="185"/>
        <v>0</v>
      </c>
      <c r="BF204" s="122"/>
      <c r="BG204" s="42"/>
    </row>
    <row r="205" spans="1:61" hidden="1" outlineLevel="2" x14ac:dyDescent="0.2">
      <c r="A205" s="120"/>
      <c r="B205" s="111" t="s">
        <v>202</v>
      </c>
      <c r="C205" s="112"/>
      <c r="D205" s="114"/>
      <c r="E205" s="113"/>
      <c r="F205" s="113"/>
      <c r="G205" s="113"/>
      <c r="H205" s="113"/>
      <c r="I205" s="113"/>
      <c r="J205" s="113"/>
      <c r="K205" s="113"/>
      <c r="L205" s="113"/>
      <c r="M205" s="113"/>
      <c r="N205" s="113"/>
      <c r="O205" s="113"/>
      <c r="P205" s="113"/>
      <c r="Q205" s="114"/>
      <c r="R205" s="113"/>
      <c r="S205" s="113"/>
      <c r="T205" s="113"/>
      <c r="U205" s="113"/>
      <c r="V205" s="113"/>
      <c r="W205" s="113"/>
      <c r="X205" s="113"/>
      <c r="Y205" s="113"/>
      <c r="Z205" s="113"/>
      <c r="AA205" s="113"/>
      <c r="AB205" s="113"/>
      <c r="AC205" s="113"/>
      <c r="AD205" s="115"/>
      <c r="AE205" s="116"/>
      <c r="AF205" s="113"/>
      <c r="AG205" s="113"/>
      <c r="AH205" s="113"/>
      <c r="AI205" s="113"/>
      <c r="AJ205" s="113"/>
      <c r="AK205" s="113"/>
      <c r="AL205" s="113"/>
      <c r="AM205" s="113"/>
      <c r="AN205" s="113"/>
      <c r="AO205" s="113"/>
      <c r="AP205" s="117"/>
      <c r="AQ205" s="118"/>
      <c r="AR205" s="113"/>
      <c r="AS205" s="113"/>
      <c r="AT205" s="113"/>
      <c r="AU205" s="113"/>
      <c r="AV205" s="113"/>
      <c r="AW205" s="113"/>
      <c r="AX205" s="113"/>
      <c r="AY205" s="113"/>
      <c r="AZ205" s="113"/>
      <c r="BA205" s="113"/>
      <c r="BB205" s="113"/>
      <c r="BC205" s="113"/>
      <c r="BD205" s="114"/>
      <c r="BE205" s="198">
        <f t="shared" si="185"/>
        <v>0</v>
      </c>
      <c r="BG205" s="42"/>
    </row>
    <row r="206" spans="1:61" ht="13.15" hidden="1" customHeight="1" outlineLevel="2" x14ac:dyDescent="0.2">
      <c r="A206" s="373">
        <v>1</v>
      </c>
      <c r="B206" s="371" t="s">
        <v>334</v>
      </c>
      <c r="C206" s="44" t="s">
        <v>159</v>
      </c>
      <c r="D206" s="101"/>
      <c r="E206" s="82"/>
      <c r="F206" s="83"/>
      <c r="G206" s="83"/>
      <c r="H206" s="83"/>
      <c r="I206" s="83"/>
      <c r="J206" s="83"/>
      <c r="K206" s="83"/>
      <c r="L206" s="83"/>
      <c r="M206" s="83"/>
      <c r="N206" s="83"/>
      <c r="O206" s="83"/>
      <c r="P206" s="83"/>
      <c r="Q206" s="101">
        <f>SUM(E206:P206)</f>
        <v>0</v>
      </c>
      <c r="R206" s="82"/>
      <c r="S206" s="83"/>
      <c r="T206" s="83"/>
      <c r="U206" s="83"/>
      <c r="V206" s="83"/>
      <c r="W206" s="83"/>
      <c r="X206" s="83"/>
      <c r="Y206" s="83"/>
      <c r="Z206" s="83"/>
      <c r="AA206" s="83"/>
      <c r="AB206" s="83"/>
      <c r="AC206" s="83"/>
      <c r="AD206" s="101">
        <f>SUM(R206:AC206)</f>
        <v>0</v>
      </c>
      <c r="AE206" s="82"/>
      <c r="AF206" s="83"/>
      <c r="AG206" s="83"/>
      <c r="AH206" s="83"/>
      <c r="AI206" s="83"/>
      <c r="AJ206" s="83"/>
      <c r="AK206" s="83"/>
      <c r="AL206" s="83"/>
      <c r="AM206" s="83"/>
      <c r="AN206" s="83"/>
      <c r="AO206" s="83"/>
      <c r="AP206" s="83"/>
      <c r="AQ206" s="101">
        <f>SUM(AE206:AP206)</f>
        <v>0</v>
      </c>
      <c r="AR206" s="82"/>
      <c r="AS206" s="83"/>
      <c r="AT206" s="83"/>
      <c r="AU206" s="83"/>
      <c r="AV206" s="83"/>
      <c r="AW206" s="83"/>
      <c r="AX206" s="83"/>
      <c r="AY206" s="83"/>
      <c r="AZ206" s="83"/>
      <c r="BA206" s="83"/>
      <c r="BB206" s="83"/>
      <c r="BC206" s="83"/>
      <c r="BD206" s="101">
        <f>SUM(AR206:BC206)</f>
        <v>0</v>
      </c>
      <c r="BE206" s="101">
        <f>SUM(D206,BD206,AQ206,AD206,Q206)</f>
        <v>0</v>
      </c>
      <c r="BG206" s="138"/>
      <c r="BH206" s="140"/>
      <c r="BI206" s="140"/>
    </row>
    <row r="207" spans="1:61" ht="13.15" hidden="1" customHeight="1" outlineLevel="2" x14ac:dyDescent="0.2">
      <c r="A207" s="374"/>
      <c r="B207" s="372"/>
      <c r="C207" s="46" t="s">
        <v>164</v>
      </c>
      <c r="D207" s="92"/>
      <c r="E207" s="56"/>
      <c r="F207" s="57"/>
      <c r="G207" s="57"/>
      <c r="H207" s="57"/>
      <c r="I207" s="57"/>
      <c r="J207" s="57"/>
      <c r="K207" s="57"/>
      <c r="L207" s="57"/>
      <c r="M207" s="57"/>
      <c r="N207" s="57"/>
      <c r="O207" s="57"/>
      <c r="P207" s="57"/>
      <c r="Q207" s="92">
        <f>SUM(E207:P207)</f>
        <v>0</v>
      </c>
      <c r="R207" s="56"/>
      <c r="S207" s="57"/>
      <c r="T207" s="57"/>
      <c r="U207" s="57"/>
      <c r="V207" s="57"/>
      <c r="W207" s="57"/>
      <c r="X207" s="57"/>
      <c r="Y207" s="57"/>
      <c r="Z207" s="57"/>
      <c r="AA207" s="57"/>
      <c r="AB207" s="57"/>
      <c r="AC207" s="57"/>
      <c r="AD207" s="92">
        <f>SUM(R207:AC207)</f>
        <v>0</v>
      </c>
      <c r="AE207" s="56"/>
      <c r="AF207" s="57"/>
      <c r="AG207" s="57"/>
      <c r="AH207" s="57"/>
      <c r="AI207" s="57"/>
      <c r="AJ207" s="57"/>
      <c r="AK207" s="57"/>
      <c r="AL207" s="57"/>
      <c r="AM207" s="57"/>
      <c r="AN207" s="57"/>
      <c r="AO207" s="57"/>
      <c r="AP207" s="57"/>
      <c r="AQ207" s="92">
        <f>SUM(AE207:AP207)</f>
        <v>0</v>
      </c>
      <c r="AR207" s="56"/>
      <c r="AS207" s="57"/>
      <c r="AT207" s="57"/>
      <c r="AU207" s="57"/>
      <c r="AV207" s="57"/>
      <c r="AW207" s="57"/>
      <c r="AX207" s="57"/>
      <c r="AY207" s="57"/>
      <c r="AZ207" s="57"/>
      <c r="BA207" s="57"/>
      <c r="BB207" s="57"/>
      <c r="BC207" s="57"/>
      <c r="BD207" s="92">
        <f>SUM(AR207:BC207)</f>
        <v>0</v>
      </c>
      <c r="BE207" s="92">
        <f>SUM(D207,BD207,AQ207,AD207,Q207)</f>
        <v>0</v>
      </c>
      <c r="BG207" s="136"/>
      <c r="BH207" s="4"/>
      <c r="BI207" s="4"/>
    </row>
    <row r="208" spans="1:61" ht="13.15" hidden="1" customHeight="1" outlineLevel="2" x14ac:dyDescent="0.2">
      <c r="A208" s="373">
        <v>2</v>
      </c>
      <c r="B208" s="371" t="s">
        <v>217</v>
      </c>
      <c r="C208" s="44" t="s">
        <v>159</v>
      </c>
      <c r="D208" s="101"/>
      <c r="E208" s="82"/>
      <c r="F208" s="83"/>
      <c r="G208" s="83"/>
      <c r="H208" s="83"/>
      <c r="I208" s="83"/>
      <c r="J208" s="83"/>
      <c r="K208" s="83"/>
      <c r="L208" s="83"/>
      <c r="M208" s="83"/>
      <c r="N208" s="83"/>
      <c r="O208" s="83"/>
      <c r="P208" s="188"/>
      <c r="Q208" s="101">
        <f t="shared" ref="Q208:Q219" si="261">SUM(E208:P208)</f>
        <v>0</v>
      </c>
      <c r="R208" s="187"/>
      <c r="S208" s="188"/>
      <c r="T208" s="83">
        <v>200</v>
      </c>
      <c r="U208" s="83"/>
      <c r="V208" s="83"/>
      <c r="W208" s="83"/>
      <c r="X208" s="83"/>
      <c r="Y208" s="83"/>
      <c r="Z208" s="83"/>
      <c r="AA208" s="83"/>
      <c r="AB208" s="83"/>
      <c r="AC208" s="83"/>
      <c r="AD208" s="101">
        <f t="shared" ref="AD208:AD223" si="262">SUM(R208:AC208)</f>
        <v>200</v>
      </c>
      <c r="AE208" s="82"/>
      <c r="AF208" s="83"/>
      <c r="AG208" s="83"/>
      <c r="AH208" s="83"/>
      <c r="AI208" s="83"/>
      <c r="AJ208" s="83"/>
      <c r="AK208" s="83"/>
      <c r="AL208" s="83"/>
      <c r="AM208" s="83"/>
      <c r="AN208" s="83"/>
      <c r="AO208" s="83"/>
      <c r="AP208" s="83"/>
      <c r="AQ208" s="101">
        <f t="shared" ref="AQ208:AQ223" si="263">SUM(AE208:AP208)</f>
        <v>0</v>
      </c>
      <c r="AR208" s="82"/>
      <c r="AS208" s="83"/>
      <c r="AT208" s="83"/>
      <c r="AU208" s="83"/>
      <c r="AV208" s="83"/>
      <c r="AW208" s="83"/>
      <c r="AX208" s="83"/>
      <c r="AY208" s="83"/>
      <c r="AZ208" s="83"/>
      <c r="BA208" s="83"/>
      <c r="BB208" s="83"/>
      <c r="BC208" s="83"/>
      <c r="BD208" s="101">
        <f t="shared" ref="BD208:BD223" si="264">SUM(AR208:BC208)</f>
        <v>0</v>
      </c>
      <c r="BE208" s="101">
        <f t="shared" si="185"/>
        <v>200</v>
      </c>
      <c r="BG208" s="138" t="s">
        <v>211</v>
      </c>
      <c r="BH208" s="140" t="s">
        <v>212</v>
      </c>
      <c r="BI208" s="140" t="s">
        <v>213</v>
      </c>
    </row>
    <row r="209" spans="1:61" ht="13.15" hidden="1" customHeight="1" outlineLevel="2" x14ac:dyDescent="0.2">
      <c r="A209" s="374"/>
      <c r="B209" s="372"/>
      <c r="C209" s="46" t="s">
        <v>164</v>
      </c>
      <c r="D209" s="92"/>
      <c r="E209" s="56"/>
      <c r="F209" s="57"/>
      <c r="G209" s="57"/>
      <c r="H209" s="57"/>
      <c r="I209" s="57"/>
      <c r="J209" s="57"/>
      <c r="K209" s="57"/>
      <c r="L209" s="57"/>
      <c r="M209" s="57"/>
      <c r="N209" s="57"/>
      <c r="O209" s="57"/>
      <c r="P209" s="57"/>
      <c r="Q209" s="92">
        <f t="shared" si="261"/>
        <v>0</v>
      </c>
      <c r="R209" s="56"/>
      <c r="S209" s="57"/>
      <c r="T209" s="57"/>
      <c r="U209" s="57"/>
      <c r="V209" s="57"/>
      <c r="W209" s="57"/>
      <c r="X209" s="57"/>
      <c r="Y209" s="57"/>
      <c r="Z209" s="57"/>
      <c r="AA209" s="57"/>
      <c r="AB209" s="57"/>
      <c r="AC209" s="57"/>
      <c r="AD209" s="92">
        <f t="shared" si="262"/>
        <v>0</v>
      </c>
      <c r="AE209" s="56"/>
      <c r="AF209" s="57"/>
      <c r="AG209" s="57"/>
      <c r="AH209" s="57"/>
      <c r="AI209" s="57"/>
      <c r="AJ209" s="57"/>
      <c r="AK209" s="57"/>
      <c r="AL209" s="57"/>
      <c r="AM209" s="57"/>
      <c r="AN209" s="57"/>
      <c r="AO209" s="57"/>
      <c r="AP209" s="57"/>
      <c r="AQ209" s="92">
        <f t="shared" si="263"/>
        <v>0</v>
      </c>
      <c r="AR209" s="56"/>
      <c r="AS209" s="57"/>
      <c r="AT209" s="57"/>
      <c r="AU209" s="57"/>
      <c r="AV209" s="57"/>
      <c r="AW209" s="57"/>
      <c r="AX209" s="57"/>
      <c r="AY209" s="57"/>
      <c r="AZ209" s="57"/>
      <c r="BA209" s="57"/>
      <c r="BB209" s="57"/>
      <c r="BC209" s="57"/>
      <c r="BD209" s="92">
        <f t="shared" si="264"/>
        <v>0</v>
      </c>
      <c r="BE209" s="92">
        <f t="shared" si="185"/>
        <v>0</v>
      </c>
      <c r="BG209" s="136" t="s">
        <v>199</v>
      </c>
      <c r="BH209" s="4"/>
      <c r="BI209" s="4"/>
    </row>
    <row r="210" spans="1:61" ht="13.15" hidden="1" customHeight="1" outlineLevel="2" x14ac:dyDescent="0.2">
      <c r="A210" s="366">
        <v>3</v>
      </c>
      <c r="B210" s="376" t="s">
        <v>345</v>
      </c>
      <c r="C210" s="47" t="s">
        <v>159</v>
      </c>
      <c r="D210" s="91"/>
      <c r="E210" s="52"/>
      <c r="F210" s="53"/>
      <c r="G210" s="53"/>
      <c r="H210" s="53"/>
      <c r="I210" s="53"/>
      <c r="J210" s="53"/>
      <c r="K210" s="53"/>
      <c r="L210" s="53"/>
      <c r="M210" s="53"/>
      <c r="N210" s="53"/>
      <c r="O210" s="53"/>
      <c r="P210" s="53"/>
      <c r="Q210" s="91">
        <f t="shared" si="261"/>
        <v>0</v>
      </c>
      <c r="R210" s="52"/>
      <c r="S210" s="53"/>
      <c r="T210" s="53"/>
      <c r="U210" s="53"/>
      <c r="V210" s="53"/>
      <c r="W210" s="53"/>
      <c r="X210" s="53"/>
      <c r="Y210" s="53"/>
      <c r="Z210" s="53"/>
      <c r="AA210" s="53"/>
      <c r="AB210" s="53"/>
      <c r="AC210" s="53"/>
      <c r="AD210" s="91">
        <f t="shared" si="262"/>
        <v>0</v>
      </c>
      <c r="AE210" s="52"/>
      <c r="AF210" s="53"/>
      <c r="AG210" s="53"/>
      <c r="AH210" s="53"/>
      <c r="AI210" s="53"/>
      <c r="AJ210" s="53"/>
      <c r="AK210" s="53"/>
      <c r="AL210" s="53"/>
      <c r="AM210" s="53"/>
      <c r="AN210" s="53"/>
      <c r="AO210" s="53"/>
      <c r="AP210" s="53"/>
      <c r="AQ210" s="91">
        <f t="shared" si="263"/>
        <v>0</v>
      </c>
      <c r="AR210" s="52"/>
      <c r="AS210" s="53"/>
      <c r="AT210" s="53"/>
      <c r="AU210" s="53"/>
      <c r="AV210" s="53"/>
      <c r="AW210" s="53"/>
      <c r="AX210" s="53"/>
      <c r="AY210" s="53"/>
      <c r="AZ210" s="53"/>
      <c r="BA210" s="53"/>
      <c r="BB210" s="53"/>
      <c r="BC210" s="53"/>
      <c r="BD210" s="91">
        <f t="shared" si="264"/>
        <v>0</v>
      </c>
      <c r="BE210" s="91">
        <f t="shared" si="185"/>
        <v>0</v>
      </c>
      <c r="BG210" s="136" t="s">
        <v>218</v>
      </c>
      <c r="BH210" s="4"/>
      <c r="BI210" s="4"/>
    </row>
    <row r="211" spans="1:61" ht="13.15" hidden="1" customHeight="1" outlineLevel="2" x14ac:dyDescent="0.2">
      <c r="A211" s="367"/>
      <c r="B211" s="381"/>
      <c r="C211" s="48" t="s">
        <v>164</v>
      </c>
      <c r="D211" s="93"/>
      <c r="E211" s="62"/>
      <c r="F211" s="63"/>
      <c r="G211" s="63"/>
      <c r="H211" s="63"/>
      <c r="I211" s="63"/>
      <c r="J211" s="63"/>
      <c r="K211" s="63"/>
      <c r="L211" s="63"/>
      <c r="M211" s="63"/>
      <c r="N211" s="63"/>
      <c r="O211" s="63"/>
      <c r="P211" s="63"/>
      <c r="Q211" s="93">
        <f t="shared" si="261"/>
        <v>0</v>
      </c>
      <c r="R211" s="62"/>
      <c r="S211" s="63"/>
      <c r="T211" s="63"/>
      <c r="U211" s="63"/>
      <c r="V211" s="63"/>
      <c r="W211" s="63"/>
      <c r="X211" s="63"/>
      <c r="Y211" s="63"/>
      <c r="Z211" s="63"/>
      <c r="AA211" s="63"/>
      <c r="AB211" s="63"/>
      <c r="AC211" s="63"/>
      <c r="AD211" s="93">
        <f t="shared" si="262"/>
        <v>0</v>
      </c>
      <c r="AE211" s="62"/>
      <c r="AF211" s="63"/>
      <c r="AG211" s="63"/>
      <c r="AH211" s="63"/>
      <c r="AI211" s="63"/>
      <c r="AJ211" s="63"/>
      <c r="AK211" s="63"/>
      <c r="AL211" s="63"/>
      <c r="AM211" s="63"/>
      <c r="AN211" s="63"/>
      <c r="AO211" s="63"/>
      <c r="AP211" s="63"/>
      <c r="AQ211" s="93">
        <f t="shared" si="263"/>
        <v>0</v>
      </c>
      <c r="AR211" s="62"/>
      <c r="AS211" s="63"/>
      <c r="AT211" s="63"/>
      <c r="AU211" s="63"/>
      <c r="AV211" s="63"/>
      <c r="AW211" s="63"/>
      <c r="AX211" s="63"/>
      <c r="AY211" s="63"/>
      <c r="AZ211" s="63"/>
      <c r="BA211" s="63"/>
      <c r="BB211" s="63"/>
      <c r="BC211" s="63"/>
      <c r="BD211" s="93">
        <f t="shared" si="264"/>
        <v>0</v>
      </c>
      <c r="BE211" s="93">
        <f t="shared" si="185"/>
        <v>0</v>
      </c>
      <c r="BG211" s="136" t="s">
        <v>222</v>
      </c>
      <c r="BH211" s="4"/>
      <c r="BI211" s="4"/>
    </row>
    <row r="212" spans="1:61" ht="13.15" hidden="1" customHeight="1" outlineLevel="2" x14ac:dyDescent="0.2">
      <c r="A212" s="380">
        <v>4</v>
      </c>
      <c r="B212" s="382" t="s">
        <v>204</v>
      </c>
      <c r="C212" s="49" t="s">
        <v>159</v>
      </c>
      <c r="D212" s="95"/>
      <c r="E212" s="68"/>
      <c r="F212" s="69"/>
      <c r="G212" s="69"/>
      <c r="H212" s="69"/>
      <c r="I212" s="69"/>
      <c r="J212" s="69"/>
      <c r="K212" s="69"/>
      <c r="L212" s="69"/>
      <c r="M212" s="69"/>
      <c r="N212" s="69"/>
      <c r="O212" s="69"/>
      <c r="P212" s="69"/>
      <c r="Q212" s="94">
        <f t="shared" si="261"/>
        <v>0</v>
      </c>
      <c r="R212" s="68"/>
      <c r="S212" s="69"/>
      <c r="T212" s="190"/>
      <c r="U212" s="190"/>
      <c r="V212" s="69"/>
      <c r="W212" s="69"/>
      <c r="X212" s="69"/>
      <c r="Y212" s="69"/>
      <c r="Z212" s="69"/>
      <c r="AA212" s="69"/>
      <c r="AB212" s="69"/>
      <c r="AC212" s="69"/>
      <c r="AD212" s="94">
        <f t="shared" si="262"/>
        <v>0</v>
      </c>
      <c r="AE212" s="68"/>
      <c r="AF212" s="69"/>
      <c r="AG212" s="69"/>
      <c r="AH212" s="69"/>
      <c r="AI212" s="69"/>
      <c r="AJ212" s="69"/>
      <c r="AK212" s="69"/>
      <c r="AL212" s="69"/>
      <c r="AM212" s="69"/>
      <c r="AN212" s="69"/>
      <c r="AO212" s="69"/>
      <c r="AP212" s="69"/>
      <c r="AQ212" s="94">
        <f t="shared" si="263"/>
        <v>0</v>
      </c>
      <c r="AR212" s="68"/>
      <c r="AS212" s="69"/>
      <c r="AT212" s="69"/>
      <c r="AU212" s="69"/>
      <c r="AV212" s="69"/>
      <c r="AW212" s="69"/>
      <c r="AX212" s="69"/>
      <c r="AY212" s="69"/>
      <c r="AZ212" s="69"/>
      <c r="BA212" s="69"/>
      <c r="BB212" s="69"/>
      <c r="BC212" s="69"/>
      <c r="BD212" s="94">
        <f t="shared" si="264"/>
        <v>0</v>
      </c>
      <c r="BE212" s="95">
        <f t="shared" si="185"/>
        <v>0</v>
      </c>
      <c r="BG212" s="136" t="s">
        <v>214</v>
      </c>
      <c r="BH212" s="4"/>
      <c r="BI212" s="4"/>
    </row>
    <row r="213" spans="1:61" ht="13.15" hidden="1" customHeight="1" outlineLevel="2" x14ac:dyDescent="0.2">
      <c r="A213" s="384"/>
      <c r="B213" s="383"/>
      <c r="C213" s="45" t="s">
        <v>164</v>
      </c>
      <c r="D213" s="97"/>
      <c r="E213" s="74"/>
      <c r="F213" s="75"/>
      <c r="G213" s="75"/>
      <c r="H213" s="75"/>
      <c r="I213" s="75"/>
      <c r="J213" s="75"/>
      <c r="K213" s="75"/>
      <c r="L213" s="75"/>
      <c r="M213" s="75"/>
      <c r="N213" s="75"/>
      <c r="O213" s="75"/>
      <c r="P213" s="75"/>
      <c r="Q213" s="96">
        <f t="shared" si="261"/>
        <v>0</v>
      </c>
      <c r="R213" s="74"/>
      <c r="S213" s="75"/>
      <c r="T213" s="75"/>
      <c r="U213" s="75"/>
      <c r="V213" s="75"/>
      <c r="W213" s="75"/>
      <c r="X213" s="75"/>
      <c r="Y213" s="75"/>
      <c r="Z213" s="75"/>
      <c r="AA213" s="75"/>
      <c r="AB213" s="75"/>
      <c r="AC213" s="75"/>
      <c r="AD213" s="96">
        <f t="shared" si="262"/>
        <v>0</v>
      </c>
      <c r="AE213" s="74"/>
      <c r="AF213" s="75"/>
      <c r="AG213" s="75"/>
      <c r="AH213" s="75"/>
      <c r="AI213" s="75"/>
      <c r="AJ213" s="75"/>
      <c r="AK213" s="75"/>
      <c r="AL213" s="75"/>
      <c r="AM213" s="75"/>
      <c r="AN213" s="75"/>
      <c r="AO213" s="75"/>
      <c r="AP213" s="75"/>
      <c r="AQ213" s="96">
        <f t="shared" si="263"/>
        <v>0</v>
      </c>
      <c r="AR213" s="74"/>
      <c r="AS213" s="75"/>
      <c r="AT213" s="75"/>
      <c r="AU213" s="75"/>
      <c r="AV213" s="75"/>
      <c r="AW213" s="75"/>
      <c r="AX213" s="75"/>
      <c r="AY213" s="75"/>
      <c r="AZ213" s="75"/>
      <c r="BA213" s="75"/>
      <c r="BB213" s="75"/>
      <c r="BC213" s="75"/>
      <c r="BD213" s="96">
        <f t="shared" si="264"/>
        <v>0</v>
      </c>
      <c r="BE213" s="97">
        <f t="shared" si="185"/>
        <v>0</v>
      </c>
      <c r="BG213" s="136" t="s">
        <v>223</v>
      </c>
      <c r="BH213" s="4"/>
      <c r="BI213" s="4"/>
    </row>
    <row r="214" spans="1:61" ht="13.15" hidden="1" customHeight="1" outlineLevel="2" x14ac:dyDescent="0.2">
      <c r="A214" s="380">
        <v>5</v>
      </c>
      <c r="B214" s="382" t="s">
        <v>221</v>
      </c>
      <c r="C214" s="49" t="s">
        <v>159</v>
      </c>
      <c r="D214" s="95"/>
      <c r="E214" s="68"/>
      <c r="F214" s="69"/>
      <c r="G214" s="69"/>
      <c r="H214" s="69"/>
      <c r="I214" s="69"/>
      <c r="J214" s="69"/>
      <c r="K214" s="69"/>
      <c r="L214" s="69"/>
      <c r="M214" s="69"/>
      <c r="N214" s="69"/>
      <c r="O214" s="69"/>
      <c r="P214" s="69"/>
      <c r="Q214" s="94">
        <f t="shared" si="261"/>
        <v>0</v>
      </c>
      <c r="R214" s="68"/>
      <c r="S214" s="69"/>
      <c r="T214" s="69"/>
      <c r="U214" s="69"/>
      <c r="V214" s="192">
        <v>200</v>
      </c>
      <c r="W214" s="192">
        <v>500</v>
      </c>
      <c r="X214" s="192">
        <v>300</v>
      </c>
      <c r="Y214" s="69">
        <v>100</v>
      </c>
      <c r="Z214" s="69"/>
      <c r="AA214" s="69"/>
      <c r="AB214" s="69"/>
      <c r="AC214" s="69"/>
      <c r="AD214" s="94">
        <f t="shared" si="262"/>
        <v>1100</v>
      </c>
      <c r="AE214" s="68"/>
      <c r="AF214" s="69"/>
      <c r="AG214" s="69"/>
      <c r="AH214" s="69"/>
      <c r="AI214" s="69"/>
      <c r="AJ214" s="69"/>
      <c r="AK214" s="69"/>
      <c r="AL214" s="69"/>
      <c r="AM214" s="69"/>
      <c r="AN214" s="69"/>
      <c r="AO214" s="69"/>
      <c r="AP214" s="69"/>
      <c r="AQ214" s="94">
        <f t="shared" si="263"/>
        <v>0</v>
      </c>
      <c r="AR214" s="68"/>
      <c r="AS214" s="69"/>
      <c r="AT214" s="69"/>
      <c r="AU214" s="69"/>
      <c r="AV214" s="69"/>
      <c r="AW214" s="69"/>
      <c r="AX214" s="69"/>
      <c r="AY214" s="69"/>
      <c r="AZ214" s="69"/>
      <c r="BA214" s="69"/>
      <c r="BB214" s="69"/>
      <c r="BC214" s="69"/>
      <c r="BD214" s="94">
        <f t="shared" si="264"/>
        <v>0</v>
      </c>
      <c r="BE214" s="95">
        <f t="shared" si="185"/>
        <v>1100</v>
      </c>
      <c r="BG214" t="s">
        <v>224</v>
      </c>
      <c r="BH214" s="4"/>
      <c r="BI214" s="4"/>
    </row>
    <row r="215" spans="1:61" ht="13.15" hidden="1" customHeight="1" outlineLevel="2" x14ac:dyDescent="0.2">
      <c r="A215" s="384"/>
      <c r="B215" s="383"/>
      <c r="C215" s="45" t="s">
        <v>164</v>
      </c>
      <c r="D215" s="97"/>
      <c r="E215" s="74"/>
      <c r="F215" s="75"/>
      <c r="G215" s="75"/>
      <c r="H215" s="75"/>
      <c r="I215" s="75"/>
      <c r="J215" s="75"/>
      <c r="K215" s="75"/>
      <c r="L215" s="75"/>
      <c r="M215" s="75"/>
      <c r="N215" s="75"/>
      <c r="O215" s="75"/>
      <c r="P215" s="75"/>
      <c r="Q215" s="96">
        <f t="shared" si="261"/>
        <v>0</v>
      </c>
      <c r="R215" s="74"/>
      <c r="S215" s="75"/>
      <c r="T215" s="75"/>
      <c r="U215" s="75"/>
      <c r="V215" s="75"/>
      <c r="W215" s="75"/>
      <c r="X215" s="75"/>
      <c r="Y215" s="75"/>
      <c r="Z215" s="75"/>
      <c r="AA215" s="75"/>
      <c r="AB215" s="75"/>
      <c r="AC215" s="75"/>
      <c r="AD215" s="96">
        <f t="shared" si="262"/>
        <v>0</v>
      </c>
      <c r="AE215" s="74"/>
      <c r="AF215" s="75"/>
      <c r="AG215" s="75"/>
      <c r="AH215" s="75"/>
      <c r="AI215" s="75"/>
      <c r="AJ215" s="75"/>
      <c r="AK215" s="75"/>
      <c r="AL215" s="75"/>
      <c r="AM215" s="75"/>
      <c r="AN215" s="75"/>
      <c r="AO215" s="75"/>
      <c r="AP215" s="75"/>
      <c r="AQ215" s="96">
        <f t="shared" si="263"/>
        <v>0</v>
      </c>
      <c r="AR215" s="74"/>
      <c r="AS215" s="75"/>
      <c r="AT215" s="75"/>
      <c r="AU215" s="75"/>
      <c r="AV215" s="75"/>
      <c r="AW215" s="75"/>
      <c r="AX215" s="75"/>
      <c r="AY215" s="75"/>
      <c r="AZ215" s="75"/>
      <c r="BA215" s="75"/>
      <c r="BB215" s="75"/>
      <c r="BC215" s="75"/>
      <c r="BD215" s="96">
        <f t="shared" si="264"/>
        <v>0</v>
      </c>
      <c r="BE215" s="97">
        <f t="shared" si="185"/>
        <v>0</v>
      </c>
      <c r="BG215" t="s">
        <v>210</v>
      </c>
      <c r="BH215" s="4"/>
      <c r="BI215" s="4"/>
    </row>
    <row r="216" spans="1:61" ht="13.15" hidden="1" customHeight="1" outlineLevel="2" x14ac:dyDescent="0.2">
      <c r="A216" s="373">
        <v>6</v>
      </c>
      <c r="B216" s="364" t="s">
        <v>209</v>
      </c>
      <c r="C216" s="49" t="s">
        <v>159</v>
      </c>
      <c r="D216" s="95"/>
      <c r="E216" s="68"/>
      <c r="F216" s="69"/>
      <c r="G216" s="69"/>
      <c r="H216" s="69"/>
      <c r="I216" s="69"/>
      <c r="J216" s="69"/>
      <c r="K216" s="69"/>
      <c r="L216" s="69"/>
      <c r="M216" s="69"/>
      <c r="N216" s="69"/>
      <c r="O216" s="69"/>
      <c r="P216" s="69"/>
      <c r="Q216" s="94">
        <f t="shared" si="261"/>
        <v>0</v>
      </c>
      <c r="R216" s="68"/>
      <c r="S216" s="69"/>
      <c r="T216" s="69"/>
      <c r="U216" s="69"/>
      <c r="V216" s="192">
        <f>ROUND(V214*2%,0)</f>
        <v>4</v>
      </c>
      <c r="W216" s="192">
        <f>ROUND(W214*2%,0)</f>
        <v>10</v>
      </c>
      <c r="X216" s="192">
        <f>ROUND(X214*2%,0)</f>
        <v>6</v>
      </c>
      <c r="Y216" s="192">
        <f>ROUND(Y214*2%,0)</f>
        <v>2</v>
      </c>
      <c r="Z216" s="69"/>
      <c r="AA216" s="69"/>
      <c r="AB216" s="69"/>
      <c r="AC216" s="69"/>
      <c r="AD216" s="94">
        <f t="shared" si="262"/>
        <v>22</v>
      </c>
      <c r="AE216" s="68"/>
      <c r="AF216" s="69"/>
      <c r="AG216" s="69"/>
      <c r="AH216" s="69"/>
      <c r="AI216" s="69"/>
      <c r="AJ216" s="69"/>
      <c r="AK216" s="69"/>
      <c r="AL216" s="69"/>
      <c r="AM216" s="69"/>
      <c r="AN216" s="69"/>
      <c r="AO216" s="69"/>
      <c r="AP216" s="69"/>
      <c r="AQ216" s="94">
        <f t="shared" si="263"/>
        <v>0</v>
      </c>
      <c r="AR216" s="68"/>
      <c r="AS216" s="69"/>
      <c r="AT216" s="69"/>
      <c r="AU216" s="69"/>
      <c r="AV216" s="69"/>
      <c r="AW216" s="69"/>
      <c r="AX216" s="69"/>
      <c r="AY216" s="69"/>
      <c r="AZ216" s="69"/>
      <c r="BA216" s="69"/>
      <c r="BB216" s="69"/>
      <c r="BC216" s="69"/>
      <c r="BD216" s="94">
        <f t="shared" si="264"/>
        <v>0</v>
      </c>
      <c r="BE216" s="95">
        <f t="shared" si="185"/>
        <v>22</v>
      </c>
      <c r="BG216" s="136" t="s">
        <v>215</v>
      </c>
      <c r="BH216" s="4"/>
      <c r="BI216" s="4"/>
    </row>
    <row r="217" spans="1:61" ht="13.15" hidden="1" customHeight="1" outlineLevel="2" x14ac:dyDescent="0.2">
      <c r="A217" s="374"/>
      <c r="B217" s="365"/>
      <c r="C217" s="48" t="s">
        <v>164</v>
      </c>
      <c r="D217" s="98"/>
      <c r="E217" s="62"/>
      <c r="F217" s="63"/>
      <c r="G217" s="63"/>
      <c r="H217" s="63"/>
      <c r="I217" s="63"/>
      <c r="J217" s="63"/>
      <c r="K217" s="63"/>
      <c r="L217" s="63"/>
      <c r="M217" s="63"/>
      <c r="N217" s="63"/>
      <c r="O217" s="63"/>
      <c r="P217" s="63"/>
      <c r="Q217" s="93">
        <f t="shared" si="261"/>
        <v>0</v>
      </c>
      <c r="R217" s="62"/>
      <c r="S217" s="63"/>
      <c r="T217" s="63"/>
      <c r="U217" s="63"/>
      <c r="V217" s="63"/>
      <c r="W217" s="63"/>
      <c r="X217" s="63"/>
      <c r="Y217" s="63"/>
      <c r="Z217" s="63"/>
      <c r="AA217" s="63"/>
      <c r="AB217" s="63"/>
      <c r="AC217" s="63"/>
      <c r="AD217" s="93">
        <f t="shared" si="262"/>
        <v>0</v>
      </c>
      <c r="AE217" s="62"/>
      <c r="AF217" s="63"/>
      <c r="AG217" s="63"/>
      <c r="AH217" s="63"/>
      <c r="AI217" s="63"/>
      <c r="AJ217" s="63"/>
      <c r="AK217" s="63"/>
      <c r="AL217" s="63"/>
      <c r="AM217" s="63"/>
      <c r="AN217" s="63"/>
      <c r="AO217" s="63"/>
      <c r="AP217" s="63"/>
      <c r="AQ217" s="93">
        <f t="shared" si="263"/>
        <v>0</v>
      </c>
      <c r="AR217" s="62"/>
      <c r="AS217" s="63"/>
      <c r="AT217" s="63"/>
      <c r="AU217" s="63"/>
      <c r="AV217" s="63"/>
      <c r="AW217" s="63"/>
      <c r="AX217" s="63"/>
      <c r="AY217" s="63"/>
      <c r="AZ217" s="63"/>
      <c r="BA217" s="63"/>
      <c r="BB217" s="63"/>
      <c r="BC217" s="63"/>
      <c r="BD217" s="93">
        <f t="shared" si="264"/>
        <v>0</v>
      </c>
      <c r="BE217" s="98">
        <f t="shared" si="185"/>
        <v>0</v>
      </c>
      <c r="BF217" s="122"/>
      <c r="BG217" s="138" t="s">
        <v>216</v>
      </c>
      <c r="BH217" s="139">
        <f>SUM(BH215:BH216)</f>
        <v>0</v>
      </c>
      <c r="BI217" s="139">
        <f>SUM(BI214:BI216)</f>
        <v>0</v>
      </c>
    </row>
    <row r="218" spans="1:61" ht="13.15" hidden="1" customHeight="1" outlineLevel="2" x14ac:dyDescent="0.2">
      <c r="A218" s="366">
        <v>7</v>
      </c>
      <c r="B218" s="364" t="s">
        <v>6</v>
      </c>
      <c r="C218" s="49" t="s">
        <v>159</v>
      </c>
      <c r="D218" s="95"/>
      <c r="E218" s="68"/>
      <c r="F218" s="69"/>
      <c r="G218" s="69"/>
      <c r="H218" s="69"/>
      <c r="I218" s="69"/>
      <c r="J218" s="69"/>
      <c r="K218" s="69"/>
      <c r="L218" s="69"/>
      <c r="M218" s="69"/>
      <c r="N218" s="69"/>
      <c r="O218" s="69"/>
      <c r="P218" s="190"/>
      <c r="Q218" s="94">
        <f t="shared" si="261"/>
        <v>0</v>
      </c>
      <c r="R218" s="191"/>
      <c r="S218" s="190"/>
      <c r="T218" s="190"/>
      <c r="U218" s="190"/>
      <c r="V218" s="190"/>
      <c r="W218" s="190"/>
      <c r="X218" s="190"/>
      <c r="Y218" s="190"/>
      <c r="Z218" s="69"/>
      <c r="AA218" s="69"/>
      <c r="AB218" s="69"/>
      <c r="AC218" s="69"/>
      <c r="AD218" s="94">
        <f t="shared" si="262"/>
        <v>0</v>
      </c>
      <c r="AE218" s="68"/>
      <c r="AF218" s="69"/>
      <c r="AG218" s="69"/>
      <c r="AH218" s="69"/>
      <c r="AI218" s="69"/>
      <c r="AJ218" s="69"/>
      <c r="AK218" s="69"/>
      <c r="AL218" s="69"/>
      <c r="AM218" s="69"/>
      <c r="AN218" s="69"/>
      <c r="AO218" s="69"/>
      <c r="AP218" s="69"/>
      <c r="AQ218" s="94">
        <f t="shared" si="263"/>
        <v>0</v>
      </c>
      <c r="AR218" s="68"/>
      <c r="AS218" s="69"/>
      <c r="AT218" s="69"/>
      <c r="AU218" s="69"/>
      <c r="AV218" s="69"/>
      <c r="AW218" s="69"/>
      <c r="AX218" s="69"/>
      <c r="AY218" s="69"/>
      <c r="AZ218" s="69"/>
      <c r="BA218" s="69"/>
      <c r="BB218" s="69"/>
      <c r="BC218" s="69"/>
      <c r="BD218" s="94">
        <f t="shared" si="264"/>
        <v>0</v>
      </c>
      <c r="BE218" s="95">
        <f t="shared" si="185"/>
        <v>0</v>
      </c>
      <c r="BH218" s="4"/>
      <c r="BI218" s="4"/>
    </row>
    <row r="219" spans="1:61" ht="13.15" hidden="1" customHeight="1" outlineLevel="2" x14ac:dyDescent="0.2">
      <c r="A219" s="367"/>
      <c r="B219" s="368"/>
      <c r="C219" s="48" t="s">
        <v>164</v>
      </c>
      <c r="D219" s="98"/>
      <c r="E219" s="66"/>
      <c r="F219" s="63"/>
      <c r="G219" s="63"/>
      <c r="H219" s="63"/>
      <c r="I219" s="63"/>
      <c r="J219" s="63"/>
      <c r="K219" s="63"/>
      <c r="L219" s="63"/>
      <c r="M219" s="63"/>
      <c r="N219" s="63"/>
      <c r="O219" s="63"/>
      <c r="P219" s="63"/>
      <c r="Q219" s="93">
        <f t="shared" si="261"/>
        <v>0</v>
      </c>
      <c r="R219" s="66"/>
      <c r="S219" s="63"/>
      <c r="T219" s="63"/>
      <c r="U219" s="63"/>
      <c r="V219" s="63"/>
      <c r="W219" s="63"/>
      <c r="X219" s="63"/>
      <c r="Y219" s="63"/>
      <c r="Z219" s="63"/>
      <c r="AA219" s="63"/>
      <c r="AB219" s="63"/>
      <c r="AC219" s="63"/>
      <c r="AD219" s="93">
        <f t="shared" si="262"/>
        <v>0</v>
      </c>
      <c r="AE219" s="66"/>
      <c r="AF219" s="63"/>
      <c r="AG219" s="63"/>
      <c r="AH219" s="63"/>
      <c r="AI219" s="63"/>
      <c r="AJ219" s="63"/>
      <c r="AK219" s="63"/>
      <c r="AL219" s="63"/>
      <c r="AM219" s="63"/>
      <c r="AN219" s="63"/>
      <c r="AO219" s="63"/>
      <c r="AP219" s="63"/>
      <c r="AQ219" s="93">
        <f t="shared" si="263"/>
        <v>0</v>
      </c>
      <c r="AR219" s="66"/>
      <c r="AS219" s="63"/>
      <c r="AT219" s="63"/>
      <c r="AU219" s="63"/>
      <c r="AV219" s="63"/>
      <c r="AW219" s="63"/>
      <c r="AX219" s="63"/>
      <c r="AY219" s="63"/>
      <c r="AZ219" s="63"/>
      <c r="BA219" s="63"/>
      <c r="BB219" s="63"/>
      <c r="BC219" s="63"/>
      <c r="BD219" s="93">
        <f t="shared" si="264"/>
        <v>0</v>
      </c>
      <c r="BE219" s="98">
        <f t="shared" si="185"/>
        <v>0</v>
      </c>
      <c r="BG219" s="138"/>
      <c r="BH219" s="139"/>
      <c r="BI219" s="139"/>
    </row>
    <row r="220" spans="1:61" ht="13.15" hidden="1" customHeight="1" outlineLevel="2" x14ac:dyDescent="0.2">
      <c r="A220" s="380">
        <v>8</v>
      </c>
      <c r="B220" s="364" t="s">
        <v>335</v>
      </c>
      <c r="C220" s="49" t="s">
        <v>159</v>
      </c>
      <c r="D220" s="95"/>
      <c r="E220" s="68"/>
      <c r="F220" s="69"/>
      <c r="G220" s="69"/>
      <c r="H220" s="69"/>
      <c r="I220" s="69"/>
      <c r="J220" s="69"/>
      <c r="K220" s="69"/>
      <c r="L220" s="69"/>
      <c r="M220" s="69"/>
      <c r="N220" s="69"/>
      <c r="O220" s="69"/>
      <c r="P220" s="69"/>
      <c r="Q220" s="94">
        <f>SUM(E220:P220)</f>
        <v>0</v>
      </c>
      <c r="R220" s="68"/>
      <c r="S220" s="69"/>
      <c r="T220" s="69"/>
      <c r="U220" s="69"/>
      <c r="V220" s="69"/>
      <c r="W220" s="69"/>
      <c r="X220" s="69"/>
      <c r="Y220" s="69"/>
      <c r="Z220" s="69"/>
      <c r="AA220" s="69"/>
      <c r="AB220" s="69"/>
      <c r="AC220" s="69"/>
      <c r="AD220" s="94">
        <f t="shared" si="262"/>
        <v>0</v>
      </c>
      <c r="AE220" s="68"/>
      <c r="AF220" s="69"/>
      <c r="AG220" s="69"/>
      <c r="AH220" s="69"/>
      <c r="AI220" s="69"/>
      <c r="AJ220" s="69"/>
      <c r="AK220" s="69"/>
      <c r="AL220" s="69"/>
      <c r="AM220" s="69"/>
      <c r="AN220" s="69"/>
      <c r="AO220" s="69"/>
      <c r="AP220" s="69"/>
      <c r="AQ220" s="94">
        <f t="shared" si="263"/>
        <v>0</v>
      </c>
      <c r="AR220" s="68"/>
      <c r="AS220" s="69"/>
      <c r="AT220" s="69"/>
      <c r="AU220" s="69"/>
      <c r="AV220" s="69"/>
      <c r="AW220" s="69"/>
      <c r="AX220" s="69"/>
      <c r="AY220" s="69"/>
      <c r="AZ220" s="69"/>
      <c r="BA220" s="69"/>
      <c r="BB220" s="69"/>
      <c r="BC220" s="69"/>
      <c r="BD220" s="94">
        <f t="shared" si="264"/>
        <v>0</v>
      </c>
      <c r="BE220" s="95">
        <f t="shared" si="185"/>
        <v>0</v>
      </c>
      <c r="BH220" s="4"/>
      <c r="BI220" s="4"/>
    </row>
    <row r="221" spans="1:61" ht="13.15" hidden="1" customHeight="1" outlineLevel="2" thickBot="1" x14ac:dyDescent="0.25">
      <c r="A221" s="377"/>
      <c r="B221" s="379"/>
      <c r="C221" s="128" t="s">
        <v>164</v>
      </c>
      <c r="D221" s="133"/>
      <c r="E221" s="132"/>
      <c r="F221" s="130"/>
      <c r="G221" s="130"/>
      <c r="H221" s="130"/>
      <c r="I221" s="130"/>
      <c r="J221" s="130"/>
      <c r="K221" s="130"/>
      <c r="L221" s="130"/>
      <c r="M221" s="130"/>
      <c r="N221" s="130"/>
      <c r="O221" s="130"/>
      <c r="P221" s="130"/>
      <c r="Q221" s="131">
        <f>SUM(E221:P221)</f>
        <v>0</v>
      </c>
      <c r="R221" s="132"/>
      <c r="S221" s="130"/>
      <c r="T221" s="130"/>
      <c r="U221" s="130"/>
      <c r="V221" s="130"/>
      <c r="W221" s="130"/>
      <c r="X221" s="130"/>
      <c r="Y221" s="130"/>
      <c r="Z221" s="130"/>
      <c r="AA221" s="130"/>
      <c r="AB221" s="130"/>
      <c r="AC221" s="130"/>
      <c r="AD221" s="131">
        <f t="shared" si="262"/>
        <v>0</v>
      </c>
      <c r="AE221" s="132"/>
      <c r="AF221" s="130"/>
      <c r="AG221" s="130"/>
      <c r="AH221" s="130"/>
      <c r="AI221" s="130"/>
      <c r="AJ221" s="130"/>
      <c r="AK221" s="130"/>
      <c r="AL221" s="130"/>
      <c r="AM221" s="130"/>
      <c r="AN221" s="130"/>
      <c r="AO221" s="130"/>
      <c r="AP221" s="130"/>
      <c r="AQ221" s="131">
        <f t="shared" si="263"/>
        <v>0</v>
      </c>
      <c r="AR221" s="132"/>
      <c r="AS221" s="130"/>
      <c r="AT221" s="130"/>
      <c r="AU221" s="130"/>
      <c r="AV221" s="130"/>
      <c r="AW221" s="130"/>
      <c r="AX221" s="130"/>
      <c r="AY221" s="130"/>
      <c r="AZ221" s="130"/>
      <c r="BA221" s="130"/>
      <c r="BB221" s="130"/>
      <c r="BC221" s="130"/>
      <c r="BD221" s="131">
        <f t="shared" si="264"/>
        <v>0</v>
      </c>
      <c r="BE221" s="133">
        <f t="shared" si="185"/>
        <v>0</v>
      </c>
      <c r="BG221" s="138"/>
      <c r="BH221" s="139"/>
      <c r="BI221" s="139"/>
    </row>
    <row r="222" spans="1:61" outlineLevel="1" collapsed="1" x14ac:dyDescent="0.2">
      <c r="A222" s="369"/>
      <c r="B222" s="362" t="s">
        <v>198</v>
      </c>
      <c r="C222" s="50" t="s">
        <v>159</v>
      </c>
      <c r="D222" s="127">
        <f>SUM(D206,D208,D210,D212,D214,D216,D218,D220)</f>
        <v>0</v>
      </c>
      <c r="E222" s="124">
        <f t="shared" ref="E222:P222" si="265">SUM(E206,E208,E210,E212,E214,E216,E218,E220)</f>
        <v>0</v>
      </c>
      <c r="F222" s="125">
        <f t="shared" si="265"/>
        <v>0</v>
      </c>
      <c r="G222" s="125">
        <f t="shared" si="265"/>
        <v>0</v>
      </c>
      <c r="H222" s="125">
        <f t="shared" si="265"/>
        <v>0</v>
      </c>
      <c r="I222" s="125">
        <f t="shared" si="265"/>
        <v>0</v>
      </c>
      <c r="J222" s="125">
        <f t="shared" si="265"/>
        <v>0</v>
      </c>
      <c r="K222" s="125">
        <f t="shared" si="265"/>
        <v>0</v>
      </c>
      <c r="L222" s="125">
        <f t="shared" si="265"/>
        <v>0</v>
      </c>
      <c r="M222" s="125">
        <f t="shared" si="265"/>
        <v>0</v>
      </c>
      <c r="N222" s="125">
        <f t="shared" si="265"/>
        <v>0</v>
      </c>
      <c r="O222" s="125">
        <f t="shared" si="265"/>
        <v>0</v>
      </c>
      <c r="P222" s="125">
        <f t="shared" si="265"/>
        <v>0</v>
      </c>
      <c r="Q222" s="126">
        <f>SUM(E222:P222)</f>
        <v>0</v>
      </c>
      <c r="R222" s="124">
        <f t="shared" ref="R222:AC222" si="266">SUM(R206,R208,R210,R212,R214,R216,R218,R220)</f>
        <v>0</v>
      </c>
      <c r="S222" s="125">
        <f t="shared" si="266"/>
        <v>0</v>
      </c>
      <c r="T222" s="125">
        <f t="shared" si="266"/>
        <v>200</v>
      </c>
      <c r="U222" s="125">
        <f t="shared" si="266"/>
        <v>0</v>
      </c>
      <c r="V222" s="125">
        <f t="shared" si="266"/>
        <v>204</v>
      </c>
      <c r="W222" s="125">
        <f t="shared" si="266"/>
        <v>510</v>
      </c>
      <c r="X222" s="125">
        <f t="shared" si="266"/>
        <v>306</v>
      </c>
      <c r="Y222" s="125">
        <f t="shared" si="266"/>
        <v>102</v>
      </c>
      <c r="Z222" s="125">
        <f t="shared" si="266"/>
        <v>0</v>
      </c>
      <c r="AA222" s="125">
        <f t="shared" si="266"/>
        <v>0</v>
      </c>
      <c r="AB222" s="125">
        <f t="shared" si="266"/>
        <v>0</v>
      </c>
      <c r="AC222" s="125">
        <f t="shared" si="266"/>
        <v>0</v>
      </c>
      <c r="AD222" s="126">
        <f t="shared" si="262"/>
        <v>1322</v>
      </c>
      <c r="AE222" s="124">
        <f t="shared" ref="AE222:AP222" si="267">SUM(AE206,AE208,AE210,AE212,AE214,AE216,AE218,AE220)</f>
        <v>0</v>
      </c>
      <c r="AF222" s="125">
        <f t="shared" si="267"/>
        <v>0</v>
      </c>
      <c r="AG222" s="125">
        <f t="shared" si="267"/>
        <v>0</v>
      </c>
      <c r="AH222" s="125">
        <f t="shared" si="267"/>
        <v>0</v>
      </c>
      <c r="AI222" s="125">
        <f t="shared" si="267"/>
        <v>0</v>
      </c>
      <c r="AJ222" s="125">
        <f t="shared" si="267"/>
        <v>0</v>
      </c>
      <c r="AK222" s="125">
        <f t="shared" si="267"/>
        <v>0</v>
      </c>
      <c r="AL222" s="125">
        <f t="shared" si="267"/>
        <v>0</v>
      </c>
      <c r="AM222" s="125">
        <f t="shared" si="267"/>
        <v>0</v>
      </c>
      <c r="AN222" s="125">
        <f t="shared" si="267"/>
        <v>0</v>
      </c>
      <c r="AO222" s="125">
        <f t="shared" si="267"/>
        <v>0</v>
      </c>
      <c r="AP222" s="125">
        <f t="shared" si="267"/>
        <v>0</v>
      </c>
      <c r="AQ222" s="126">
        <f t="shared" si="263"/>
        <v>0</v>
      </c>
      <c r="AR222" s="124">
        <f t="shared" ref="AR222:BC222" si="268">SUM(AR206,AR208,AR210,AR212,AR214,AR216,AR218,AR220)</f>
        <v>0</v>
      </c>
      <c r="AS222" s="125">
        <f t="shared" si="268"/>
        <v>0</v>
      </c>
      <c r="AT222" s="125">
        <f t="shared" si="268"/>
        <v>0</v>
      </c>
      <c r="AU222" s="125">
        <f t="shared" si="268"/>
        <v>0</v>
      </c>
      <c r="AV222" s="125">
        <f t="shared" si="268"/>
        <v>0</v>
      </c>
      <c r="AW222" s="125">
        <f t="shared" si="268"/>
        <v>0</v>
      </c>
      <c r="AX222" s="125">
        <f t="shared" si="268"/>
        <v>0</v>
      </c>
      <c r="AY222" s="125">
        <f t="shared" si="268"/>
        <v>0</v>
      </c>
      <c r="AZ222" s="125">
        <f t="shared" si="268"/>
        <v>0</v>
      </c>
      <c r="BA222" s="125">
        <f t="shared" si="268"/>
        <v>0</v>
      </c>
      <c r="BB222" s="125">
        <f t="shared" si="268"/>
        <v>0</v>
      </c>
      <c r="BC222" s="125">
        <f t="shared" si="268"/>
        <v>0</v>
      </c>
      <c r="BD222" s="126">
        <f t="shared" si="264"/>
        <v>0</v>
      </c>
      <c r="BE222" s="127">
        <f t="shared" si="185"/>
        <v>1322</v>
      </c>
    </row>
    <row r="223" spans="1:61" outlineLevel="1" x14ac:dyDescent="0.2">
      <c r="A223" s="370"/>
      <c r="B223" s="363"/>
      <c r="C223" s="51" t="s">
        <v>164</v>
      </c>
      <c r="D223" s="100">
        <f t="shared" ref="D223:P223" si="269">SUM(D207,D209,D211,D213,D215,D217,D219,D221)</f>
        <v>0</v>
      </c>
      <c r="E223" s="80">
        <f t="shared" si="269"/>
        <v>0</v>
      </c>
      <c r="F223" s="81">
        <f t="shared" si="269"/>
        <v>0</v>
      </c>
      <c r="G223" s="81">
        <f t="shared" si="269"/>
        <v>0</v>
      </c>
      <c r="H223" s="81">
        <f t="shared" si="269"/>
        <v>0</v>
      </c>
      <c r="I223" s="81">
        <f t="shared" si="269"/>
        <v>0</v>
      </c>
      <c r="J223" s="81">
        <f t="shared" si="269"/>
        <v>0</v>
      </c>
      <c r="K223" s="81">
        <f t="shared" si="269"/>
        <v>0</v>
      </c>
      <c r="L223" s="81">
        <f t="shared" si="269"/>
        <v>0</v>
      </c>
      <c r="M223" s="81">
        <f t="shared" si="269"/>
        <v>0</v>
      </c>
      <c r="N223" s="81">
        <f t="shared" si="269"/>
        <v>0</v>
      </c>
      <c r="O223" s="81">
        <f t="shared" si="269"/>
        <v>0</v>
      </c>
      <c r="P223" s="81">
        <f t="shared" si="269"/>
        <v>0</v>
      </c>
      <c r="Q223" s="99">
        <f>SUM(E223:P223)</f>
        <v>0</v>
      </c>
      <c r="R223" s="80">
        <f t="shared" ref="R223:AC223" si="270">SUM(R207,R209,R211,R213,R215,R217,R219,R221)</f>
        <v>0</v>
      </c>
      <c r="S223" s="81">
        <f t="shared" si="270"/>
        <v>0</v>
      </c>
      <c r="T223" s="81">
        <f t="shared" si="270"/>
        <v>0</v>
      </c>
      <c r="U223" s="81">
        <f t="shared" si="270"/>
        <v>0</v>
      </c>
      <c r="V223" s="81">
        <f t="shared" si="270"/>
        <v>0</v>
      </c>
      <c r="W223" s="81">
        <f t="shared" si="270"/>
        <v>0</v>
      </c>
      <c r="X223" s="81">
        <f t="shared" si="270"/>
        <v>0</v>
      </c>
      <c r="Y223" s="81">
        <f t="shared" si="270"/>
        <v>0</v>
      </c>
      <c r="Z223" s="81">
        <f t="shared" si="270"/>
        <v>0</v>
      </c>
      <c r="AA223" s="81">
        <f t="shared" si="270"/>
        <v>0</v>
      </c>
      <c r="AB223" s="81">
        <f t="shared" si="270"/>
        <v>0</v>
      </c>
      <c r="AC223" s="81">
        <f t="shared" si="270"/>
        <v>0</v>
      </c>
      <c r="AD223" s="99">
        <f t="shared" si="262"/>
        <v>0</v>
      </c>
      <c r="AE223" s="80">
        <f t="shared" ref="AE223:AP223" si="271">SUM(AE207,AE209,AE211,AE213,AE215,AE217,AE219,AE221)</f>
        <v>0</v>
      </c>
      <c r="AF223" s="81">
        <f t="shared" si="271"/>
        <v>0</v>
      </c>
      <c r="AG223" s="81">
        <f t="shared" si="271"/>
        <v>0</v>
      </c>
      <c r="AH223" s="81">
        <f t="shared" si="271"/>
        <v>0</v>
      </c>
      <c r="AI223" s="81">
        <f t="shared" si="271"/>
        <v>0</v>
      </c>
      <c r="AJ223" s="81">
        <f t="shared" si="271"/>
        <v>0</v>
      </c>
      <c r="AK223" s="81">
        <f t="shared" si="271"/>
        <v>0</v>
      </c>
      <c r="AL223" s="81">
        <f t="shared" si="271"/>
        <v>0</v>
      </c>
      <c r="AM223" s="81">
        <f t="shared" si="271"/>
        <v>0</v>
      </c>
      <c r="AN223" s="81">
        <f t="shared" si="271"/>
        <v>0</v>
      </c>
      <c r="AO223" s="81">
        <f t="shared" si="271"/>
        <v>0</v>
      </c>
      <c r="AP223" s="81">
        <f t="shared" si="271"/>
        <v>0</v>
      </c>
      <c r="AQ223" s="99">
        <f t="shared" si="263"/>
        <v>0</v>
      </c>
      <c r="AR223" s="80">
        <f t="shared" ref="AR223:BC223" si="272">SUM(AR207,AR209,AR211,AR213,AR215,AR217,AR219,AR221)</f>
        <v>0</v>
      </c>
      <c r="AS223" s="81">
        <f t="shared" si="272"/>
        <v>0</v>
      </c>
      <c r="AT223" s="81">
        <f t="shared" si="272"/>
        <v>0</v>
      </c>
      <c r="AU223" s="81">
        <f t="shared" si="272"/>
        <v>0</v>
      </c>
      <c r="AV223" s="81">
        <f t="shared" si="272"/>
        <v>0</v>
      </c>
      <c r="AW223" s="81">
        <f t="shared" si="272"/>
        <v>0</v>
      </c>
      <c r="AX223" s="81">
        <f t="shared" si="272"/>
        <v>0</v>
      </c>
      <c r="AY223" s="81">
        <f t="shared" si="272"/>
        <v>0</v>
      </c>
      <c r="AZ223" s="81">
        <f t="shared" si="272"/>
        <v>0</v>
      </c>
      <c r="BA223" s="81">
        <f t="shared" si="272"/>
        <v>0</v>
      </c>
      <c r="BB223" s="81">
        <f t="shared" si="272"/>
        <v>0</v>
      </c>
      <c r="BC223" s="81">
        <f t="shared" si="272"/>
        <v>0</v>
      </c>
      <c r="BD223" s="99">
        <f t="shared" si="264"/>
        <v>0</v>
      </c>
      <c r="BE223" s="100">
        <f t="shared" si="185"/>
        <v>0</v>
      </c>
    </row>
    <row r="224" spans="1:61" hidden="1" outlineLevel="2" x14ac:dyDescent="0.2">
      <c r="A224" s="120"/>
      <c r="B224" s="111" t="s">
        <v>203</v>
      </c>
      <c r="C224" s="112"/>
      <c r="D224" s="114"/>
      <c r="E224" s="113"/>
      <c r="F224" s="113"/>
      <c r="G224" s="113"/>
      <c r="H224" s="113"/>
      <c r="I224" s="113"/>
      <c r="J224" s="113"/>
      <c r="K224" s="113"/>
      <c r="L224" s="113"/>
      <c r="M224" s="113"/>
      <c r="N224" s="113"/>
      <c r="O224" s="113"/>
      <c r="P224" s="113"/>
      <c r="Q224" s="114"/>
      <c r="R224" s="113"/>
      <c r="S224" s="113"/>
      <c r="T224" s="113"/>
      <c r="U224" s="113"/>
      <c r="V224" s="113"/>
      <c r="W224" s="113"/>
      <c r="X224" s="113"/>
      <c r="Y224" s="113"/>
      <c r="Z224" s="113"/>
      <c r="AA224" s="113"/>
      <c r="AB224" s="113"/>
      <c r="AC224" s="113"/>
      <c r="AD224" s="114"/>
      <c r="AE224" s="113"/>
      <c r="AF224" s="113"/>
      <c r="AG224" s="113"/>
      <c r="AH224" s="113"/>
      <c r="AI224" s="113"/>
      <c r="AJ224" s="113"/>
      <c r="AK224" s="113"/>
      <c r="AL224" s="113"/>
      <c r="AM224" s="113"/>
      <c r="AN224" s="113"/>
      <c r="AO224" s="113"/>
      <c r="AP224" s="113"/>
      <c r="AQ224" s="114"/>
      <c r="AR224" s="113"/>
      <c r="AS224" s="113"/>
      <c r="AT224" s="113"/>
      <c r="AU224" s="113"/>
      <c r="AV224" s="113"/>
      <c r="AW224" s="113"/>
      <c r="AX224" s="113"/>
      <c r="AY224" s="113"/>
      <c r="AZ224" s="113"/>
      <c r="BA224" s="113"/>
      <c r="BB224" s="113"/>
      <c r="BC224" s="113"/>
      <c r="BD224" s="114"/>
      <c r="BE224" s="198">
        <f t="shared" si="185"/>
        <v>0</v>
      </c>
      <c r="BG224" s="42"/>
    </row>
    <row r="225" spans="1:61" hidden="1" outlineLevel="2" x14ac:dyDescent="0.2">
      <c r="A225" s="375">
        <v>1</v>
      </c>
      <c r="B225" s="376" t="s">
        <v>208</v>
      </c>
      <c r="C225" s="47" t="s">
        <v>159</v>
      </c>
      <c r="D225" s="91">
        <f>D222-D227</f>
        <v>0</v>
      </c>
      <c r="E225" s="52">
        <f>E222-E227</f>
        <v>0</v>
      </c>
      <c r="F225" s="53">
        <f t="shared" ref="F225:P225" si="273">F222-F227</f>
        <v>0</v>
      </c>
      <c r="G225" s="53">
        <f t="shared" si="273"/>
        <v>0</v>
      </c>
      <c r="H225" s="53">
        <f t="shared" si="273"/>
        <v>0</v>
      </c>
      <c r="I225" s="53">
        <f t="shared" si="273"/>
        <v>0</v>
      </c>
      <c r="J225" s="53">
        <f t="shared" si="273"/>
        <v>0</v>
      </c>
      <c r="K225" s="53">
        <f t="shared" si="273"/>
        <v>0</v>
      </c>
      <c r="L225" s="53">
        <f t="shared" si="273"/>
        <v>0</v>
      </c>
      <c r="M225" s="53">
        <f t="shared" si="273"/>
        <v>0</v>
      </c>
      <c r="N225" s="53">
        <f t="shared" si="273"/>
        <v>0</v>
      </c>
      <c r="O225" s="53">
        <f t="shared" si="273"/>
        <v>0</v>
      </c>
      <c r="P225" s="53">
        <f t="shared" si="273"/>
        <v>0</v>
      </c>
      <c r="Q225" s="91">
        <f t="shared" ref="Q225:Q230" si="274">SUM(E225:P225)</f>
        <v>0</v>
      </c>
      <c r="R225" s="52">
        <f>R222-R227</f>
        <v>0</v>
      </c>
      <c r="S225" s="53">
        <f t="shared" ref="S225:AC225" si="275">S222-S227</f>
        <v>0</v>
      </c>
      <c r="T225" s="53">
        <f t="shared" si="275"/>
        <v>200</v>
      </c>
      <c r="U225" s="53">
        <f t="shared" si="275"/>
        <v>0</v>
      </c>
      <c r="V225" s="53">
        <f t="shared" si="275"/>
        <v>204</v>
      </c>
      <c r="W225" s="53">
        <f t="shared" si="275"/>
        <v>510</v>
      </c>
      <c r="X225" s="53">
        <f t="shared" si="275"/>
        <v>306</v>
      </c>
      <c r="Y225" s="53">
        <f t="shared" si="275"/>
        <v>102</v>
      </c>
      <c r="Z225" s="53">
        <f t="shared" si="275"/>
        <v>0</v>
      </c>
      <c r="AA225" s="53">
        <f t="shared" si="275"/>
        <v>0</v>
      </c>
      <c r="AB225" s="53">
        <f t="shared" si="275"/>
        <v>0</v>
      </c>
      <c r="AC225" s="53">
        <f t="shared" si="275"/>
        <v>0</v>
      </c>
      <c r="AD225" s="91">
        <f t="shared" ref="AD225:AD230" si="276">SUM(R225:AC225)</f>
        <v>1322</v>
      </c>
      <c r="AE225" s="52">
        <f>AE222-AE227</f>
        <v>0</v>
      </c>
      <c r="AF225" s="53">
        <f t="shared" ref="AF225:AP225" si="277">AF222-AF227</f>
        <v>0</v>
      </c>
      <c r="AG225" s="53">
        <f t="shared" si="277"/>
        <v>0</v>
      </c>
      <c r="AH225" s="53">
        <f t="shared" si="277"/>
        <v>0</v>
      </c>
      <c r="AI225" s="53">
        <f t="shared" si="277"/>
        <v>0</v>
      </c>
      <c r="AJ225" s="53">
        <f t="shared" si="277"/>
        <v>0</v>
      </c>
      <c r="AK225" s="53">
        <f t="shared" si="277"/>
        <v>0</v>
      </c>
      <c r="AL225" s="53">
        <f t="shared" si="277"/>
        <v>0</v>
      </c>
      <c r="AM225" s="53">
        <f t="shared" si="277"/>
        <v>0</v>
      </c>
      <c r="AN225" s="53">
        <f t="shared" si="277"/>
        <v>0</v>
      </c>
      <c r="AO225" s="53">
        <f t="shared" si="277"/>
        <v>0</v>
      </c>
      <c r="AP225" s="53">
        <f t="shared" si="277"/>
        <v>0</v>
      </c>
      <c r="AQ225" s="91">
        <f t="shared" ref="AQ225:AQ230" si="278">SUM(AE225:AP225)</f>
        <v>0</v>
      </c>
      <c r="AR225" s="52">
        <f>AR222-AR227</f>
        <v>0</v>
      </c>
      <c r="AS225" s="53">
        <f t="shared" ref="AS225:BC225" si="279">AS222-AS227</f>
        <v>0</v>
      </c>
      <c r="AT225" s="53">
        <f t="shared" si="279"/>
        <v>0</v>
      </c>
      <c r="AU225" s="53">
        <f t="shared" si="279"/>
        <v>0</v>
      </c>
      <c r="AV225" s="53">
        <f t="shared" si="279"/>
        <v>0</v>
      </c>
      <c r="AW225" s="53">
        <f t="shared" si="279"/>
        <v>0</v>
      </c>
      <c r="AX225" s="53">
        <f t="shared" si="279"/>
        <v>0</v>
      </c>
      <c r="AY225" s="53">
        <f t="shared" si="279"/>
        <v>0</v>
      </c>
      <c r="AZ225" s="53">
        <f t="shared" si="279"/>
        <v>0</v>
      </c>
      <c r="BA225" s="53">
        <f t="shared" si="279"/>
        <v>0</v>
      </c>
      <c r="BB225" s="53">
        <f t="shared" si="279"/>
        <v>0</v>
      </c>
      <c r="BC225" s="53">
        <f t="shared" si="279"/>
        <v>0</v>
      </c>
      <c r="BD225" s="91">
        <f t="shared" ref="BD225:BD230" si="280">SUM(AR225:BC225)</f>
        <v>0</v>
      </c>
      <c r="BE225" s="91">
        <f t="shared" si="185"/>
        <v>1322</v>
      </c>
      <c r="BG225" s="42"/>
    </row>
    <row r="226" spans="1:61" hidden="1" outlineLevel="2" x14ac:dyDescent="0.2">
      <c r="A226" s="374"/>
      <c r="B226" s="372"/>
      <c r="C226" s="46" t="s">
        <v>164</v>
      </c>
      <c r="D226" s="92">
        <f t="shared" ref="D226:P226" si="281">D223-D228</f>
        <v>0</v>
      </c>
      <c r="E226" s="56">
        <f t="shared" si="281"/>
        <v>0</v>
      </c>
      <c r="F226" s="57">
        <f t="shared" si="281"/>
        <v>0</v>
      </c>
      <c r="G226" s="57">
        <f t="shared" si="281"/>
        <v>0</v>
      </c>
      <c r="H226" s="57">
        <f t="shared" si="281"/>
        <v>0</v>
      </c>
      <c r="I226" s="57">
        <f t="shared" si="281"/>
        <v>0</v>
      </c>
      <c r="J226" s="57">
        <f t="shared" si="281"/>
        <v>0</v>
      </c>
      <c r="K226" s="57">
        <f t="shared" si="281"/>
        <v>0</v>
      </c>
      <c r="L226" s="57">
        <f t="shared" si="281"/>
        <v>0</v>
      </c>
      <c r="M226" s="57">
        <f t="shared" si="281"/>
        <v>0</v>
      </c>
      <c r="N226" s="57">
        <f t="shared" si="281"/>
        <v>0</v>
      </c>
      <c r="O226" s="57">
        <f t="shared" si="281"/>
        <v>0</v>
      </c>
      <c r="P226" s="57">
        <f t="shared" si="281"/>
        <v>0</v>
      </c>
      <c r="Q226" s="92">
        <f t="shared" si="274"/>
        <v>0</v>
      </c>
      <c r="R226" s="56">
        <f t="shared" ref="R226:AC226" si="282">R223-R228</f>
        <v>0</v>
      </c>
      <c r="S226" s="57">
        <f t="shared" si="282"/>
        <v>0</v>
      </c>
      <c r="T226" s="57">
        <f t="shared" si="282"/>
        <v>0</v>
      </c>
      <c r="U226" s="57">
        <f t="shared" si="282"/>
        <v>0</v>
      </c>
      <c r="V226" s="57">
        <f t="shared" si="282"/>
        <v>0</v>
      </c>
      <c r="W226" s="57">
        <f t="shared" si="282"/>
        <v>0</v>
      </c>
      <c r="X226" s="57">
        <f t="shared" si="282"/>
        <v>0</v>
      </c>
      <c r="Y226" s="57">
        <f t="shared" si="282"/>
        <v>0</v>
      </c>
      <c r="Z226" s="57">
        <f t="shared" si="282"/>
        <v>0</v>
      </c>
      <c r="AA226" s="57">
        <f t="shared" si="282"/>
        <v>0</v>
      </c>
      <c r="AB226" s="57">
        <f t="shared" si="282"/>
        <v>0</v>
      </c>
      <c r="AC226" s="57">
        <f t="shared" si="282"/>
        <v>0</v>
      </c>
      <c r="AD226" s="92">
        <f t="shared" si="276"/>
        <v>0</v>
      </c>
      <c r="AE226" s="56">
        <f t="shared" ref="AE226:AP226" si="283">AE223-AE228</f>
        <v>0</v>
      </c>
      <c r="AF226" s="57">
        <f t="shared" si="283"/>
        <v>0</v>
      </c>
      <c r="AG226" s="57">
        <f t="shared" si="283"/>
        <v>0</v>
      </c>
      <c r="AH226" s="57">
        <f t="shared" si="283"/>
        <v>0</v>
      </c>
      <c r="AI226" s="57">
        <f t="shared" si="283"/>
        <v>0</v>
      </c>
      <c r="AJ226" s="57">
        <f t="shared" si="283"/>
        <v>0</v>
      </c>
      <c r="AK226" s="57">
        <f t="shared" si="283"/>
        <v>0</v>
      </c>
      <c r="AL226" s="57">
        <f t="shared" si="283"/>
        <v>0</v>
      </c>
      <c r="AM226" s="57">
        <f t="shared" si="283"/>
        <v>0</v>
      </c>
      <c r="AN226" s="57">
        <f t="shared" si="283"/>
        <v>0</v>
      </c>
      <c r="AO226" s="57">
        <f t="shared" si="283"/>
        <v>0</v>
      </c>
      <c r="AP226" s="57">
        <f t="shared" si="283"/>
        <v>0</v>
      </c>
      <c r="AQ226" s="92">
        <f t="shared" si="278"/>
        <v>0</v>
      </c>
      <c r="AR226" s="56">
        <f t="shared" ref="AR226:BC226" si="284">AR223-AR228</f>
        <v>0</v>
      </c>
      <c r="AS226" s="57">
        <f t="shared" si="284"/>
        <v>0</v>
      </c>
      <c r="AT226" s="57">
        <f t="shared" si="284"/>
        <v>0</v>
      </c>
      <c r="AU226" s="57">
        <f t="shared" si="284"/>
        <v>0</v>
      </c>
      <c r="AV226" s="57">
        <f t="shared" si="284"/>
        <v>0</v>
      </c>
      <c r="AW226" s="57">
        <f t="shared" si="284"/>
        <v>0</v>
      </c>
      <c r="AX226" s="57">
        <f t="shared" si="284"/>
        <v>0</v>
      </c>
      <c r="AY226" s="57">
        <f t="shared" si="284"/>
        <v>0</v>
      </c>
      <c r="AZ226" s="57">
        <f t="shared" si="284"/>
        <v>0</v>
      </c>
      <c r="BA226" s="57">
        <f t="shared" si="284"/>
        <v>0</v>
      </c>
      <c r="BB226" s="57">
        <f t="shared" si="284"/>
        <v>0</v>
      </c>
      <c r="BC226" s="57">
        <f t="shared" si="284"/>
        <v>0</v>
      </c>
      <c r="BD226" s="92">
        <f t="shared" si="280"/>
        <v>0</v>
      </c>
      <c r="BE226" s="92">
        <f t="shared" si="185"/>
        <v>0</v>
      </c>
      <c r="BF226" s="122"/>
      <c r="BG226" s="42"/>
    </row>
    <row r="227" spans="1:61" hidden="1" outlineLevel="2" x14ac:dyDescent="0.2">
      <c r="A227" s="373">
        <v>2</v>
      </c>
      <c r="B227" s="371" t="s">
        <v>307</v>
      </c>
      <c r="C227" s="44" t="s">
        <v>159</v>
      </c>
      <c r="D227" s="101"/>
      <c r="E227" s="82"/>
      <c r="F227" s="83"/>
      <c r="G227" s="83"/>
      <c r="H227" s="83"/>
      <c r="I227" s="83"/>
      <c r="J227" s="83"/>
      <c r="K227" s="83"/>
      <c r="L227" s="83"/>
      <c r="M227" s="83"/>
      <c r="N227" s="83"/>
      <c r="O227" s="83"/>
      <c r="P227" s="84"/>
      <c r="Q227" s="101">
        <f t="shared" si="274"/>
        <v>0</v>
      </c>
      <c r="R227" s="82"/>
      <c r="S227" s="83"/>
      <c r="T227" s="83"/>
      <c r="U227" s="83"/>
      <c r="V227" s="83"/>
      <c r="W227" s="83"/>
      <c r="X227" s="83"/>
      <c r="Y227" s="83"/>
      <c r="Z227" s="83"/>
      <c r="AA227" s="83"/>
      <c r="AB227" s="83"/>
      <c r="AC227" s="84"/>
      <c r="AD227" s="101">
        <f t="shared" si="276"/>
        <v>0</v>
      </c>
      <c r="AE227" s="82"/>
      <c r="AF227" s="83"/>
      <c r="AG227" s="83"/>
      <c r="AH227" s="83"/>
      <c r="AI227" s="83"/>
      <c r="AJ227" s="83"/>
      <c r="AK227" s="83"/>
      <c r="AL227" s="83"/>
      <c r="AM227" s="83"/>
      <c r="AN227" s="83"/>
      <c r="AO227" s="83"/>
      <c r="AP227" s="84"/>
      <c r="AQ227" s="101">
        <f t="shared" si="278"/>
        <v>0</v>
      </c>
      <c r="AR227" s="82"/>
      <c r="AS227" s="83"/>
      <c r="AT227" s="83"/>
      <c r="AU227" s="83"/>
      <c r="AV227" s="83"/>
      <c r="AW227" s="83"/>
      <c r="AX227" s="83"/>
      <c r="AY227" s="83"/>
      <c r="AZ227" s="83"/>
      <c r="BA227" s="83"/>
      <c r="BB227" s="83"/>
      <c r="BC227" s="84"/>
      <c r="BD227" s="101">
        <f t="shared" si="280"/>
        <v>0</v>
      </c>
      <c r="BE227" s="101">
        <f t="shared" si="185"/>
        <v>0</v>
      </c>
      <c r="BG227" s="42"/>
    </row>
    <row r="228" spans="1:61" ht="13.5" hidden="1" outlineLevel="2" thickBot="1" x14ac:dyDescent="0.25">
      <c r="A228" s="377"/>
      <c r="B228" s="378"/>
      <c r="C228" s="128" t="s">
        <v>164</v>
      </c>
      <c r="D228" s="131"/>
      <c r="E228" s="129"/>
      <c r="F228" s="130"/>
      <c r="G228" s="130"/>
      <c r="H228" s="130"/>
      <c r="I228" s="130"/>
      <c r="J228" s="130"/>
      <c r="K228" s="130"/>
      <c r="L228" s="130"/>
      <c r="M228" s="130"/>
      <c r="N228" s="130"/>
      <c r="O228" s="130"/>
      <c r="P228" s="130"/>
      <c r="Q228" s="131">
        <f t="shared" si="274"/>
        <v>0</v>
      </c>
      <c r="R228" s="129"/>
      <c r="S228" s="130"/>
      <c r="T228" s="130"/>
      <c r="U228" s="130"/>
      <c r="V228" s="130"/>
      <c r="W228" s="130"/>
      <c r="X228" s="130"/>
      <c r="Y228" s="130"/>
      <c r="Z228" s="130"/>
      <c r="AA228" s="130"/>
      <c r="AB228" s="130"/>
      <c r="AC228" s="130"/>
      <c r="AD228" s="131">
        <f t="shared" si="276"/>
        <v>0</v>
      </c>
      <c r="AE228" s="129"/>
      <c r="AF228" s="130"/>
      <c r="AG228" s="130"/>
      <c r="AH228" s="130"/>
      <c r="AI228" s="130"/>
      <c r="AJ228" s="130"/>
      <c r="AK228" s="130"/>
      <c r="AL228" s="130"/>
      <c r="AM228" s="130"/>
      <c r="AN228" s="130"/>
      <c r="AO228" s="130"/>
      <c r="AP228" s="130"/>
      <c r="AQ228" s="131">
        <f t="shared" si="278"/>
        <v>0</v>
      </c>
      <c r="AR228" s="129"/>
      <c r="AS228" s="130"/>
      <c r="AT228" s="130"/>
      <c r="AU228" s="130"/>
      <c r="AV228" s="130"/>
      <c r="AW228" s="130"/>
      <c r="AX228" s="130"/>
      <c r="AY228" s="130"/>
      <c r="AZ228" s="130"/>
      <c r="BA228" s="130"/>
      <c r="BB228" s="130"/>
      <c r="BC228" s="130"/>
      <c r="BD228" s="131">
        <f t="shared" si="280"/>
        <v>0</v>
      </c>
      <c r="BE228" s="131">
        <f t="shared" si="185"/>
        <v>0</v>
      </c>
      <c r="BG228" s="42"/>
    </row>
    <row r="229" spans="1:61" hidden="1" outlineLevel="2" x14ac:dyDescent="0.2">
      <c r="A229" s="369"/>
      <c r="B229" s="362" t="s">
        <v>198</v>
      </c>
      <c r="C229" s="50" t="s">
        <v>159</v>
      </c>
      <c r="D229" s="127">
        <f>SUM(D225,D227)</f>
        <v>0</v>
      </c>
      <c r="E229" s="124">
        <f>SUM(E225,E227)</f>
        <v>0</v>
      </c>
      <c r="F229" s="125">
        <f t="shared" ref="F229:P229" si="285">SUM(F225,F227)</f>
        <v>0</v>
      </c>
      <c r="G229" s="125">
        <f t="shared" si="285"/>
        <v>0</v>
      </c>
      <c r="H229" s="125">
        <f t="shared" si="285"/>
        <v>0</v>
      </c>
      <c r="I229" s="125">
        <f t="shared" si="285"/>
        <v>0</v>
      </c>
      <c r="J229" s="125">
        <f t="shared" si="285"/>
        <v>0</v>
      </c>
      <c r="K229" s="125">
        <f t="shared" si="285"/>
        <v>0</v>
      </c>
      <c r="L229" s="125">
        <f t="shared" si="285"/>
        <v>0</v>
      </c>
      <c r="M229" s="125">
        <f t="shared" si="285"/>
        <v>0</v>
      </c>
      <c r="N229" s="125">
        <f t="shared" si="285"/>
        <v>0</v>
      </c>
      <c r="O229" s="125">
        <f t="shared" si="285"/>
        <v>0</v>
      </c>
      <c r="P229" s="125">
        <f t="shared" si="285"/>
        <v>0</v>
      </c>
      <c r="Q229" s="126">
        <f t="shared" si="274"/>
        <v>0</v>
      </c>
      <c r="R229" s="124">
        <f>SUM(R225,R227)</f>
        <v>0</v>
      </c>
      <c r="S229" s="125">
        <f t="shared" ref="S229:AC229" si="286">SUM(S225,S227)</f>
        <v>0</v>
      </c>
      <c r="T229" s="125">
        <f t="shared" si="286"/>
        <v>200</v>
      </c>
      <c r="U229" s="125">
        <f t="shared" si="286"/>
        <v>0</v>
      </c>
      <c r="V229" s="125">
        <f t="shared" si="286"/>
        <v>204</v>
      </c>
      <c r="W229" s="125">
        <f t="shared" si="286"/>
        <v>510</v>
      </c>
      <c r="X229" s="125">
        <f t="shared" si="286"/>
        <v>306</v>
      </c>
      <c r="Y229" s="125">
        <f t="shared" si="286"/>
        <v>102</v>
      </c>
      <c r="Z229" s="125">
        <f t="shared" si="286"/>
        <v>0</v>
      </c>
      <c r="AA229" s="125">
        <f t="shared" si="286"/>
        <v>0</v>
      </c>
      <c r="AB229" s="125">
        <f t="shared" si="286"/>
        <v>0</v>
      </c>
      <c r="AC229" s="125">
        <f t="shared" si="286"/>
        <v>0</v>
      </c>
      <c r="AD229" s="126">
        <f t="shared" si="276"/>
        <v>1322</v>
      </c>
      <c r="AE229" s="124">
        <f>SUM(AE225,AE227)</f>
        <v>0</v>
      </c>
      <c r="AF229" s="125">
        <f t="shared" ref="AF229:AP229" si="287">SUM(AF225,AF227)</f>
        <v>0</v>
      </c>
      <c r="AG229" s="125">
        <f t="shared" si="287"/>
        <v>0</v>
      </c>
      <c r="AH229" s="125">
        <f t="shared" si="287"/>
        <v>0</v>
      </c>
      <c r="AI229" s="125">
        <f t="shared" si="287"/>
        <v>0</v>
      </c>
      <c r="AJ229" s="125">
        <f t="shared" si="287"/>
        <v>0</v>
      </c>
      <c r="AK229" s="125">
        <f t="shared" si="287"/>
        <v>0</v>
      </c>
      <c r="AL229" s="125">
        <f t="shared" si="287"/>
        <v>0</v>
      </c>
      <c r="AM229" s="125">
        <f t="shared" si="287"/>
        <v>0</v>
      </c>
      <c r="AN229" s="125">
        <f t="shared" si="287"/>
        <v>0</v>
      </c>
      <c r="AO229" s="125">
        <f t="shared" si="287"/>
        <v>0</v>
      </c>
      <c r="AP229" s="125">
        <f t="shared" si="287"/>
        <v>0</v>
      </c>
      <c r="AQ229" s="126">
        <f t="shared" si="278"/>
        <v>0</v>
      </c>
      <c r="AR229" s="124">
        <f>SUM(AR225,AR227)</f>
        <v>0</v>
      </c>
      <c r="AS229" s="125">
        <f t="shared" ref="AS229:BC229" si="288">SUM(AS225,AS227)</f>
        <v>0</v>
      </c>
      <c r="AT229" s="125">
        <f t="shared" si="288"/>
        <v>0</v>
      </c>
      <c r="AU229" s="125">
        <f t="shared" si="288"/>
        <v>0</v>
      </c>
      <c r="AV229" s="125">
        <f t="shared" si="288"/>
        <v>0</v>
      </c>
      <c r="AW229" s="125">
        <f t="shared" si="288"/>
        <v>0</v>
      </c>
      <c r="AX229" s="125">
        <f t="shared" si="288"/>
        <v>0</v>
      </c>
      <c r="AY229" s="125">
        <f t="shared" si="288"/>
        <v>0</v>
      </c>
      <c r="AZ229" s="125">
        <f t="shared" si="288"/>
        <v>0</v>
      </c>
      <c r="BA229" s="125">
        <f t="shared" si="288"/>
        <v>0</v>
      </c>
      <c r="BB229" s="125">
        <f t="shared" si="288"/>
        <v>0</v>
      </c>
      <c r="BC229" s="125">
        <f t="shared" si="288"/>
        <v>0</v>
      </c>
      <c r="BD229" s="126">
        <f t="shared" si="280"/>
        <v>0</v>
      </c>
      <c r="BE229" s="127">
        <f t="shared" si="185"/>
        <v>1322</v>
      </c>
      <c r="BG229" s="42"/>
    </row>
    <row r="230" spans="1:61" hidden="1" outlineLevel="2" x14ac:dyDescent="0.2">
      <c r="A230" s="370"/>
      <c r="B230" s="363"/>
      <c r="C230" s="51" t="s">
        <v>164</v>
      </c>
      <c r="D230" s="100">
        <f t="shared" ref="D230:P230" si="289">SUM(D226,D228)</f>
        <v>0</v>
      </c>
      <c r="E230" s="80">
        <f t="shared" si="289"/>
        <v>0</v>
      </c>
      <c r="F230" s="81">
        <f t="shared" si="289"/>
        <v>0</v>
      </c>
      <c r="G230" s="81">
        <f t="shared" si="289"/>
        <v>0</v>
      </c>
      <c r="H230" s="81">
        <f t="shared" si="289"/>
        <v>0</v>
      </c>
      <c r="I230" s="81">
        <f t="shared" si="289"/>
        <v>0</v>
      </c>
      <c r="J230" s="81">
        <f t="shared" si="289"/>
        <v>0</v>
      </c>
      <c r="K230" s="81">
        <f t="shared" si="289"/>
        <v>0</v>
      </c>
      <c r="L230" s="81">
        <f t="shared" si="289"/>
        <v>0</v>
      </c>
      <c r="M230" s="81">
        <f t="shared" si="289"/>
        <v>0</v>
      </c>
      <c r="N230" s="81">
        <f t="shared" si="289"/>
        <v>0</v>
      </c>
      <c r="O230" s="81">
        <f t="shared" si="289"/>
        <v>0</v>
      </c>
      <c r="P230" s="81">
        <f t="shared" si="289"/>
        <v>0</v>
      </c>
      <c r="Q230" s="99">
        <f t="shared" si="274"/>
        <v>0</v>
      </c>
      <c r="R230" s="80">
        <f t="shared" ref="R230:AC230" si="290">SUM(R226,R228)</f>
        <v>0</v>
      </c>
      <c r="S230" s="81">
        <f t="shared" si="290"/>
        <v>0</v>
      </c>
      <c r="T230" s="81">
        <f t="shared" si="290"/>
        <v>0</v>
      </c>
      <c r="U230" s="81">
        <f t="shared" si="290"/>
        <v>0</v>
      </c>
      <c r="V230" s="81">
        <f t="shared" si="290"/>
        <v>0</v>
      </c>
      <c r="W230" s="81">
        <f t="shared" si="290"/>
        <v>0</v>
      </c>
      <c r="X230" s="81">
        <f t="shared" si="290"/>
        <v>0</v>
      </c>
      <c r="Y230" s="81">
        <f t="shared" si="290"/>
        <v>0</v>
      </c>
      <c r="Z230" s="81">
        <f t="shared" si="290"/>
        <v>0</v>
      </c>
      <c r="AA230" s="81">
        <f t="shared" si="290"/>
        <v>0</v>
      </c>
      <c r="AB230" s="81">
        <f t="shared" si="290"/>
        <v>0</v>
      </c>
      <c r="AC230" s="81">
        <f t="shared" si="290"/>
        <v>0</v>
      </c>
      <c r="AD230" s="99">
        <f t="shared" si="276"/>
        <v>0</v>
      </c>
      <c r="AE230" s="80">
        <f t="shared" ref="AE230:AP230" si="291">SUM(AE226,AE228)</f>
        <v>0</v>
      </c>
      <c r="AF230" s="81">
        <f t="shared" si="291"/>
        <v>0</v>
      </c>
      <c r="AG230" s="81">
        <f t="shared" si="291"/>
        <v>0</v>
      </c>
      <c r="AH230" s="81">
        <f t="shared" si="291"/>
        <v>0</v>
      </c>
      <c r="AI230" s="81">
        <f t="shared" si="291"/>
        <v>0</v>
      </c>
      <c r="AJ230" s="81">
        <f t="shared" si="291"/>
        <v>0</v>
      </c>
      <c r="AK230" s="81">
        <f t="shared" si="291"/>
        <v>0</v>
      </c>
      <c r="AL230" s="81">
        <f t="shared" si="291"/>
        <v>0</v>
      </c>
      <c r="AM230" s="81">
        <f t="shared" si="291"/>
        <v>0</v>
      </c>
      <c r="AN230" s="81">
        <f t="shared" si="291"/>
        <v>0</v>
      </c>
      <c r="AO230" s="81">
        <f t="shared" si="291"/>
        <v>0</v>
      </c>
      <c r="AP230" s="81">
        <f t="shared" si="291"/>
        <v>0</v>
      </c>
      <c r="AQ230" s="99">
        <f t="shared" si="278"/>
        <v>0</v>
      </c>
      <c r="AR230" s="80">
        <f t="shared" ref="AR230:BC230" si="292">SUM(AR226,AR228)</f>
        <v>0</v>
      </c>
      <c r="AS230" s="81">
        <f t="shared" si="292"/>
        <v>0</v>
      </c>
      <c r="AT230" s="81">
        <f t="shared" si="292"/>
        <v>0</v>
      </c>
      <c r="AU230" s="81">
        <f t="shared" si="292"/>
        <v>0</v>
      </c>
      <c r="AV230" s="81">
        <f t="shared" si="292"/>
        <v>0</v>
      </c>
      <c r="AW230" s="81">
        <f t="shared" si="292"/>
        <v>0</v>
      </c>
      <c r="AX230" s="81">
        <f t="shared" si="292"/>
        <v>0</v>
      </c>
      <c r="AY230" s="81">
        <f t="shared" si="292"/>
        <v>0</v>
      </c>
      <c r="AZ230" s="81">
        <f t="shared" si="292"/>
        <v>0</v>
      </c>
      <c r="BA230" s="81">
        <f t="shared" si="292"/>
        <v>0</v>
      </c>
      <c r="BB230" s="81">
        <f t="shared" si="292"/>
        <v>0</v>
      </c>
      <c r="BC230" s="81">
        <f t="shared" si="292"/>
        <v>0</v>
      </c>
      <c r="BD230" s="99">
        <f t="shared" si="280"/>
        <v>0</v>
      </c>
      <c r="BE230" s="100">
        <f t="shared" si="185"/>
        <v>0</v>
      </c>
      <c r="BG230" s="42"/>
    </row>
    <row r="231" spans="1:61" outlineLevel="1" collapsed="1" x14ac:dyDescent="0.2">
      <c r="A231" s="119"/>
      <c r="B231" s="103" t="s">
        <v>252</v>
      </c>
      <c r="C231" s="104"/>
      <c r="D231" s="106"/>
      <c r="E231" s="105"/>
      <c r="F231" s="105"/>
      <c r="G231" s="105"/>
      <c r="H231" s="105"/>
      <c r="I231" s="105"/>
      <c r="J231" s="105"/>
      <c r="K231" s="105"/>
      <c r="L231" s="105"/>
      <c r="M231" s="105"/>
      <c r="N231" s="105"/>
      <c r="O231" s="105"/>
      <c r="P231" s="105"/>
      <c r="Q231" s="106"/>
      <c r="R231" s="105"/>
      <c r="S231" s="105"/>
      <c r="T231" s="105"/>
      <c r="U231" s="105"/>
      <c r="V231" s="105"/>
      <c r="W231" s="105"/>
      <c r="X231" s="105"/>
      <c r="Y231" s="105"/>
      <c r="Z231" s="105"/>
      <c r="AA231" s="105"/>
      <c r="AB231" s="105"/>
      <c r="AC231" s="105"/>
      <c r="AD231" s="107"/>
      <c r="AE231" s="108"/>
      <c r="AF231" s="105"/>
      <c r="AG231" s="105"/>
      <c r="AH231" s="105"/>
      <c r="AI231" s="105"/>
      <c r="AJ231" s="105"/>
      <c r="AK231" s="105"/>
      <c r="AL231" s="105"/>
      <c r="AM231" s="105"/>
      <c r="AN231" s="105"/>
      <c r="AO231" s="105"/>
      <c r="AP231" s="109"/>
      <c r="AQ231" s="110"/>
      <c r="AR231" s="105"/>
      <c r="AS231" s="105"/>
      <c r="AT231" s="105"/>
      <c r="AU231" s="105"/>
      <c r="AV231" s="105"/>
      <c r="AW231" s="105"/>
      <c r="AX231" s="105"/>
      <c r="AY231" s="105"/>
      <c r="AZ231" s="105"/>
      <c r="BA231" s="105"/>
      <c r="BB231" s="105"/>
      <c r="BC231" s="105"/>
      <c r="BD231" s="106"/>
      <c r="BE231" s="197">
        <f t="shared" si="185"/>
        <v>0</v>
      </c>
      <c r="BF231" s="122"/>
      <c r="BG231" s="42"/>
    </row>
    <row r="232" spans="1:61" hidden="1" outlineLevel="2" x14ac:dyDescent="0.2">
      <c r="A232" s="120"/>
      <c r="B232" s="111" t="s">
        <v>202</v>
      </c>
      <c r="C232" s="112"/>
      <c r="D232" s="114"/>
      <c r="E232" s="113"/>
      <c r="F232" s="113"/>
      <c r="G232" s="113"/>
      <c r="H232" s="113"/>
      <c r="I232" s="113"/>
      <c r="J232" s="113"/>
      <c r="K232" s="113"/>
      <c r="L232" s="113"/>
      <c r="M232" s="113"/>
      <c r="N232" s="113"/>
      <c r="O232" s="113"/>
      <c r="P232" s="113"/>
      <c r="Q232" s="114"/>
      <c r="R232" s="113"/>
      <c r="S232" s="113"/>
      <c r="T232" s="113"/>
      <c r="U232" s="113"/>
      <c r="V232" s="113"/>
      <c r="W232" s="113"/>
      <c r="X232" s="113"/>
      <c r="Y232" s="113"/>
      <c r="Z232" s="113"/>
      <c r="AA232" s="113"/>
      <c r="AB232" s="113"/>
      <c r="AC232" s="113"/>
      <c r="AD232" s="115"/>
      <c r="AE232" s="116"/>
      <c r="AF232" s="113"/>
      <c r="AG232" s="113"/>
      <c r="AH232" s="113"/>
      <c r="AI232" s="113"/>
      <c r="AJ232" s="113"/>
      <c r="AK232" s="113"/>
      <c r="AL232" s="113"/>
      <c r="AM232" s="113"/>
      <c r="AN232" s="113"/>
      <c r="AO232" s="113"/>
      <c r="AP232" s="117"/>
      <c r="AQ232" s="118"/>
      <c r="AR232" s="113"/>
      <c r="AS232" s="113"/>
      <c r="AT232" s="113"/>
      <c r="AU232" s="113"/>
      <c r="AV232" s="113"/>
      <c r="AW232" s="113"/>
      <c r="AX232" s="113"/>
      <c r="AY232" s="113"/>
      <c r="AZ232" s="113"/>
      <c r="BA232" s="113"/>
      <c r="BB232" s="113"/>
      <c r="BC232" s="113"/>
      <c r="BD232" s="114"/>
      <c r="BE232" s="198">
        <f t="shared" si="185"/>
        <v>0</v>
      </c>
      <c r="BG232" s="42"/>
    </row>
    <row r="233" spans="1:61" ht="13.15" hidden="1" customHeight="1" outlineLevel="2" x14ac:dyDescent="0.2">
      <c r="A233" s="373">
        <v>1</v>
      </c>
      <c r="B233" s="371" t="s">
        <v>334</v>
      </c>
      <c r="C233" s="44" t="s">
        <v>159</v>
      </c>
      <c r="D233" s="101"/>
      <c r="E233" s="82"/>
      <c r="F233" s="83"/>
      <c r="G233" s="83"/>
      <c r="H233" s="83"/>
      <c r="I233" s="83"/>
      <c r="J233" s="83"/>
      <c r="K233" s="83"/>
      <c r="L233" s="83"/>
      <c r="M233" s="83"/>
      <c r="N233" s="83"/>
      <c r="O233" s="83"/>
      <c r="P233" s="83"/>
      <c r="Q233" s="101">
        <f>SUM(E233:P233)</f>
        <v>0</v>
      </c>
      <c r="R233" s="82"/>
      <c r="S233" s="83"/>
      <c r="T233" s="83"/>
      <c r="U233" s="83"/>
      <c r="V233" s="83"/>
      <c r="W233" s="83"/>
      <c r="X233" s="83"/>
      <c r="Y233" s="83"/>
      <c r="Z233" s="83"/>
      <c r="AA233" s="83"/>
      <c r="AB233" s="83"/>
      <c r="AC233" s="83"/>
      <c r="AD233" s="101">
        <f>SUM(R233:AC233)</f>
        <v>0</v>
      </c>
      <c r="AE233" s="82"/>
      <c r="AF233" s="83"/>
      <c r="AG233" s="83"/>
      <c r="AH233" s="83"/>
      <c r="AI233" s="83"/>
      <c r="AJ233" s="83"/>
      <c r="AK233" s="83"/>
      <c r="AL233" s="83"/>
      <c r="AM233" s="83"/>
      <c r="AN233" s="83"/>
      <c r="AO233" s="83"/>
      <c r="AP233" s="83"/>
      <c r="AQ233" s="101">
        <f>SUM(AE233:AP233)</f>
        <v>0</v>
      </c>
      <c r="AR233" s="82"/>
      <c r="AS233" s="83"/>
      <c r="AT233" s="83"/>
      <c r="AU233" s="83"/>
      <c r="AV233" s="83"/>
      <c r="AW233" s="83"/>
      <c r="AX233" s="83"/>
      <c r="AY233" s="83"/>
      <c r="AZ233" s="83"/>
      <c r="BA233" s="83"/>
      <c r="BB233" s="83"/>
      <c r="BC233" s="83"/>
      <c r="BD233" s="101">
        <f>SUM(AR233:BC233)</f>
        <v>0</v>
      </c>
      <c r="BE233" s="101">
        <f>SUM(D233,BD233,AQ233,AD233,Q233)</f>
        <v>0</v>
      </c>
      <c r="BG233" s="138"/>
      <c r="BH233" s="140"/>
      <c r="BI233" s="140"/>
    </row>
    <row r="234" spans="1:61" ht="13.15" hidden="1" customHeight="1" outlineLevel="2" x14ac:dyDescent="0.2">
      <c r="A234" s="374"/>
      <c r="B234" s="372"/>
      <c r="C234" s="46" t="s">
        <v>164</v>
      </c>
      <c r="D234" s="92"/>
      <c r="E234" s="56"/>
      <c r="F234" s="57"/>
      <c r="G234" s="57"/>
      <c r="H234" s="57"/>
      <c r="I234" s="57"/>
      <c r="J234" s="57"/>
      <c r="K234" s="57"/>
      <c r="L234" s="57"/>
      <c r="M234" s="57"/>
      <c r="N234" s="57"/>
      <c r="O234" s="57"/>
      <c r="P234" s="57"/>
      <c r="Q234" s="92">
        <f>SUM(E234:P234)</f>
        <v>0</v>
      </c>
      <c r="R234" s="56"/>
      <c r="S234" s="57"/>
      <c r="T234" s="57"/>
      <c r="U234" s="57"/>
      <c r="V234" s="57"/>
      <c r="W234" s="57"/>
      <c r="X234" s="57"/>
      <c r="Y234" s="57"/>
      <c r="Z234" s="57"/>
      <c r="AA234" s="57"/>
      <c r="AB234" s="57"/>
      <c r="AC234" s="57"/>
      <c r="AD234" s="92">
        <f>SUM(R234:AC234)</f>
        <v>0</v>
      </c>
      <c r="AE234" s="56"/>
      <c r="AF234" s="57"/>
      <c r="AG234" s="57"/>
      <c r="AH234" s="57"/>
      <c r="AI234" s="57"/>
      <c r="AJ234" s="57"/>
      <c r="AK234" s="57"/>
      <c r="AL234" s="57"/>
      <c r="AM234" s="57"/>
      <c r="AN234" s="57"/>
      <c r="AO234" s="57"/>
      <c r="AP234" s="57"/>
      <c r="AQ234" s="92">
        <f>SUM(AE234:AP234)</f>
        <v>0</v>
      </c>
      <c r="AR234" s="56"/>
      <c r="AS234" s="57"/>
      <c r="AT234" s="57"/>
      <c r="AU234" s="57"/>
      <c r="AV234" s="57"/>
      <c r="AW234" s="57"/>
      <c r="AX234" s="57"/>
      <c r="AY234" s="57"/>
      <c r="AZ234" s="57"/>
      <c r="BA234" s="57"/>
      <c r="BB234" s="57"/>
      <c r="BC234" s="57"/>
      <c r="BD234" s="92">
        <f>SUM(AR234:BC234)</f>
        <v>0</v>
      </c>
      <c r="BE234" s="92">
        <f>SUM(D234,BD234,AQ234,AD234,Q234)</f>
        <v>0</v>
      </c>
      <c r="BG234" s="136"/>
      <c r="BH234" s="4"/>
      <c r="BI234" s="4"/>
    </row>
    <row r="235" spans="1:61" ht="13.15" hidden="1" customHeight="1" outlineLevel="2" x14ac:dyDescent="0.2">
      <c r="A235" s="373">
        <v>2</v>
      </c>
      <c r="B235" s="371" t="s">
        <v>217</v>
      </c>
      <c r="C235" s="44" t="s">
        <v>159</v>
      </c>
      <c r="D235" s="101"/>
      <c r="E235" s="82"/>
      <c r="F235" s="83"/>
      <c r="G235" s="83"/>
      <c r="H235" s="83"/>
      <c r="I235" s="83"/>
      <c r="J235" s="83"/>
      <c r="K235" s="83"/>
      <c r="L235" s="83"/>
      <c r="M235" s="83"/>
      <c r="N235" s="83"/>
      <c r="O235" s="83"/>
      <c r="P235" s="83"/>
      <c r="Q235" s="101">
        <f t="shared" ref="Q235:Q246" si="293">SUM(E235:P235)</f>
        <v>0</v>
      </c>
      <c r="R235" s="82"/>
      <c r="S235" s="83"/>
      <c r="T235" s="83"/>
      <c r="U235" s="83"/>
      <c r="V235" s="83"/>
      <c r="W235" s="83"/>
      <c r="X235" s="83"/>
      <c r="Y235" s="83"/>
      <c r="Z235" s="83"/>
      <c r="AA235" s="83"/>
      <c r="AB235" s="83"/>
      <c r="AC235" s="83"/>
      <c r="AD235" s="101">
        <f t="shared" ref="AD235:AD250" si="294">SUM(R235:AC235)</f>
        <v>0</v>
      </c>
      <c r="AE235" s="82"/>
      <c r="AF235" s="83"/>
      <c r="AG235" s="83"/>
      <c r="AH235" s="83"/>
      <c r="AI235" s="83"/>
      <c r="AJ235" s="83"/>
      <c r="AK235" s="83"/>
      <c r="AL235" s="83"/>
      <c r="AM235" s="83"/>
      <c r="AN235" s="83"/>
      <c r="AO235" s="83"/>
      <c r="AP235" s="83"/>
      <c r="AQ235" s="101">
        <f t="shared" ref="AQ235:AQ250" si="295">SUM(AE235:AP235)</f>
        <v>0</v>
      </c>
      <c r="AR235" s="82"/>
      <c r="AS235" s="83"/>
      <c r="AT235" s="83"/>
      <c r="AU235" s="83"/>
      <c r="AV235" s="83"/>
      <c r="AW235" s="83"/>
      <c r="AX235" s="83"/>
      <c r="AY235" s="83"/>
      <c r="AZ235" s="83"/>
      <c r="BA235" s="83"/>
      <c r="BB235" s="83"/>
      <c r="BC235" s="83"/>
      <c r="BD235" s="101">
        <f t="shared" ref="BD235:BD250" si="296">SUM(AR235:BC235)</f>
        <v>0</v>
      </c>
      <c r="BE235" s="101">
        <f t="shared" ref="BE235:BE308" si="297">SUM(D235,BD235,AQ235,AD235,Q235)</f>
        <v>0</v>
      </c>
      <c r="BG235" s="138" t="s">
        <v>211</v>
      </c>
      <c r="BH235" s="140" t="s">
        <v>212</v>
      </c>
      <c r="BI235" s="140" t="s">
        <v>213</v>
      </c>
    </row>
    <row r="236" spans="1:61" ht="13.15" hidden="1" customHeight="1" outlineLevel="2" x14ac:dyDescent="0.2">
      <c r="A236" s="374"/>
      <c r="B236" s="372"/>
      <c r="C236" s="46" t="s">
        <v>164</v>
      </c>
      <c r="D236" s="92"/>
      <c r="E236" s="56"/>
      <c r="F236" s="57"/>
      <c r="G236" s="57"/>
      <c r="H236" s="57"/>
      <c r="I236" s="57"/>
      <c r="J236" s="57"/>
      <c r="K236" s="57"/>
      <c r="L236" s="57"/>
      <c r="M236" s="57"/>
      <c r="N236" s="57"/>
      <c r="O236" s="57"/>
      <c r="P236" s="57"/>
      <c r="Q236" s="92">
        <f t="shared" si="293"/>
        <v>0</v>
      </c>
      <c r="R236" s="56"/>
      <c r="S236" s="57"/>
      <c r="T236" s="57"/>
      <c r="U236" s="57"/>
      <c r="V236" s="57"/>
      <c r="W236" s="57"/>
      <c r="X236" s="57"/>
      <c r="Y236" s="57"/>
      <c r="Z236" s="57"/>
      <c r="AA236" s="57"/>
      <c r="AB236" s="57"/>
      <c r="AC236" s="57"/>
      <c r="AD236" s="92">
        <f t="shared" si="294"/>
        <v>0</v>
      </c>
      <c r="AE236" s="56"/>
      <c r="AF236" s="57"/>
      <c r="AG236" s="57"/>
      <c r="AH236" s="57"/>
      <c r="AI236" s="57"/>
      <c r="AJ236" s="57"/>
      <c r="AK236" s="57"/>
      <c r="AL236" s="57"/>
      <c r="AM236" s="57"/>
      <c r="AN236" s="57"/>
      <c r="AO236" s="57"/>
      <c r="AP236" s="57"/>
      <c r="AQ236" s="92">
        <f t="shared" si="295"/>
        <v>0</v>
      </c>
      <c r="AR236" s="56"/>
      <c r="AS236" s="57"/>
      <c r="AT236" s="57"/>
      <c r="AU236" s="57"/>
      <c r="AV236" s="57"/>
      <c r="AW236" s="57"/>
      <c r="AX236" s="57"/>
      <c r="AY236" s="57"/>
      <c r="AZ236" s="57"/>
      <c r="BA236" s="57"/>
      <c r="BB236" s="57"/>
      <c r="BC236" s="57"/>
      <c r="BD236" s="92">
        <f t="shared" si="296"/>
        <v>0</v>
      </c>
      <c r="BE236" s="92">
        <f t="shared" si="297"/>
        <v>0</v>
      </c>
      <c r="BG236" s="136" t="s">
        <v>199</v>
      </c>
      <c r="BH236" s="4">
        <f>BI236/1.25</f>
        <v>0</v>
      </c>
      <c r="BI236" s="4"/>
    </row>
    <row r="237" spans="1:61" ht="13.15" hidden="1" customHeight="1" outlineLevel="2" x14ac:dyDescent="0.2">
      <c r="A237" s="366">
        <v>3</v>
      </c>
      <c r="B237" s="376" t="s">
        <v>345</v>
      </c>
      <c r="C237" s="47" t="s">
        <v>159</v>
      </c>
      <c r="D237" s="91"/>
      <c r="E237" s="52"/>
      <c r="F237" s="53"/>
      <c r="G237" s="53"/>
      <c r="H237" s="53"/>
      <c r="I237" s="53"/>
      <c r="J237" s="53"/>
      <c r="K237" s="53"/>
      <c r="L237" s="53"/>
      <c r="M237" s="53"/>
      <c r="N237" s="53"/>
      <c r="O237" s="53"/>
      <c r="P237" s="53"/>
      <c r="Q237" s="91">
        <f t="shared" si="293"/>
        <v>0</v>
      </c>
      <c r="R237" s="52"/>
      <c r="S237" s="53"/>
      <c r="T237" s="53"/>
      <c r="U237" s="53"/>
      <c r="V237" s="53"/>
      <c r="W237" s="53"/>
      <c r="X237" s="53"/>
      <c r="Y237" s="53"/>
      <c r="Z237" s="53"/>
      <c r="AA237" s="53"/>
      <c r="AB237" s="53"/>
      <c r="AC237" s="53"/>
      <c r="AD237" s="91">
        <f t="shared" si="294"/>
        <v>0</v>
      </c>
      <c r="AE237" s="52"/>
      <c r="AF237" s="53"/>
      <c r="AG237" s="53"/>
      <c r="AH237" s="53"/>
      <c r="AI237" s="53"/>
      <c r="AJ237" s="53"/>
      <c r="AK237" s="53"/>
      <c r="AL237" s="53"/>
      <c r="AM237" s="53"/>
      <c r="AN237" s="53"/>
      <c r="AO237" s="53"/>
      <c r="AP237" s="53"/>
      <c r="AQ237" s="91">
        <f t="shared" si="295"/>
        <v>0</v>
      </c>
      <c r="AR237" s="52"/>
      <c r="AS237" s="53"/>
      <c r="AT237" s="53"/>
      <c r="AU237" s="53"/>
      <c r="AV237" s="53"/>
      <c r="AW237" s="53"/>
      <c r="AX237" s="53"/>
      <c r="AY237" s="53"/>
      <c r="AZ237" s="53"/>
      <c r="BA237" s="53"/>
      <c r="BB237" s="53"/>
      <c r="BC237" s="53"/>
      <c r="BD237" s="91">
        <f t="shared" si="296"/>
        <v>0</v>
      </c>
      <c r="BE237" s="91">
        <f t="shared" si="297"/>
        <v>0</v>
      </c>
      <c r="BG237" s="136" t="s">
        <v>218</v>
      </c>
      <c r="BH237" s="4">
        <f t="shared" ref="BH237:BH243" si="298">BI237/1.25</f>
        <v>0</v>
      </c>
      <c r="BI237" s="4"/>
    </row>
    <row r="238" spans="1:61" ht="13.15" hidden="1" customHeight="1" outlineLevel="2" x14ac:dyDescent="0.2">
      <c r="A238" s="367"/>
      <c r="B238" s="381"/>
      <c r="C238" s="48" t="s">
        <v>164</v>
      </c>
      <c r="D238" s="93"/>
      <c r="E238" s="62"/>
      <c r="F238" s="63"/>
      <c r="G238" s="63"/>
      <c r="H238" s="63"/>
      <c r="I238" s="63"/>
      <c r="J238" s="63"/>
      <c r="K238" s="63"/>
      <c r="L238" s="63"/>
      <c r="M238" s="63"/>
      <c r="N238" s="63"/>
      <c r="O238" s="63"/>
      <c r="P238" s="63"/>
      <c r="Q238" s="93">
        <f t="shared" si="293"/>
        <v>0</v>
      </c>
      <c r="R238" s="62"/>
      <c r="S238" s="63"/>
      <c r="T238" s="63"/>
      <c r="U238" s="63"/>
      <c r="V238" s="63"/>
      <c r="W238" s="63"/>
      <c r="X238" s="63"/>
      <c r="Y238" s="63"/>
      <c r="Z238" s="63"/>
      <c r="AA238" s="63"/>
      <c r="AB238" s="63"/>
      <c r="AC238" s="63"/>
      <c r="AD238" s="93">
        <f t="shared" si="294"/>
        <v>0</v>
      </c>
      <c r="AE238" s="62"/>
      <c r="AF238" s="63"/>
      <c r="AG238" s="63"/>
      <c r="AH238" s="63"/>
      <c r="AI238" s="63"/>
      <c r="AJ238" s="63"/>
      <c r="AK238" s="63"/>
      <c r="AL238" s="63"/>
      <c r="AM238" s="63"/>
      <c r="AN238" s="63"/>
      <c r="AO238" s="63"/>
      <c r="AP238" s="63"/>
      <c r="AQ238" s="93">
        <f t="shared" si="295"/>
        <v>0</v>
      </c>
      <c r="AR238" s="62"/>
      <c r="AS238" s="63"/>
      <c r="AT238" s="63"/>
      <c r="AU238" s="63"/>
      <c r="AV238" s="63"/>
      <c r="AW238" s="63"/>
      <c r="AX238" s="63"/>
      <c r="AY238" s="63"/>
      <c r="AZ238" s="63"/>
      <c r="BA238" s="63"/>
      <c r="BB238" s="63"/>
      <c r="BC238" s="63"/>
      <c r="BD238" s="93">
        <f t="shared" si="296"/>
        <v>0</v>
      </c>
      <c r="BE238" s="93">
        <f t="shared" si="297"/>
        <v>0</v>
      </c>
      <c r="BG238" s="136" t="s">
        <v>222</v>
      </c>
      <c r="BH238" s="4">
        <f t="shared" si="298"/>
        <v>0</v>
      </c>
      <c r="BI238" s="4"/>
    </row>
    <row r="239" spans="1:61" ht="13.15" hidden="1" customHeight="1" outlineLevel="2" x14ac:dyDescent="0.2">
      <c r="A239" s="380">
        <v>4</v>
      </c>
      <c r="B239" s="382" t="s">
        <v>204</v>
      </c>
      <c r="C239" s="49" t="s">
        <v>159</v>
      </c>
      <c r="D239" s="95"/>
      <c r="E239" s="68"/>
      <c r="F239" s="69"/>
      <c r="G239" s="69"/>
      <c r="H239" s="69"/>
      <c r="I239" s="69"/>
      <c r="J239" s="69"/>
      <c r="K239" s="69"/>
      <c r="L239" s="69"/>
      <c r="M239" s="69"/>
      <c r="N239" s="69"/>
      <c r="O239" s="69"/>
      <c r="P239" s="69"/>
      <c r="Q239" s="94">
        <f t="shared" si="293"/>
        <v>0</v>
      </c>
      <c r="R239" s="68"/>
      <c r="S239" s="69"/>
      <c r="T239" s="69"/>
      <c r="U239" s="69"/>
      <c r="V239" s="69"/>
      <c r="W239" s="69"/>
      <c r="X239" s="69"/>
      <c r="Y239" s="69"/>
      <c r="Z239" s="69"/>
      <c r="AA239" s="69"/>
      <c r="AB239" s="69"/>
      <c r="AC239" s="69"/>
      <c r="AD239" s="94">
        <f t="shared" si="294"/>
        <v>0</v>
      </c>
      <c r="AE239" s="68"/>
      <c r="AF239" s="69"/>
      <c r="AG239" s="69"/>
      <c r="AH239" s="69"/>
      <c r="AI239" s="69"/>
      <c r="AJ239" s="69"/>
      <c r="AK239" s="69"/>
      <c r="AL239" s="69"/>
      <c r="AM239" s="69"/>
      <c r="AN239" s="69"/>
      <c r="AO239" s="69"/>
      <c r="AP239" s="69"/>
      <c r="AQ239" s="94">
        <f t="shared" si="295"/>
        <v>0</v>
      </c>
      <c r="AR239" s="68"/>
      <c r="AS239" s="69"/>
      <c r="AT239" s="69"/>
      <c r="AU239" s="69"/>
      <c r="AV239" s="69"/>
      <c r="AW239" s="69"/>
      <c r="AX239" s="69"/>
      <c r="AY239" s="69"/>
      <c r="AZ239" s="69"/>
      <c r="BA239" s="69"/>
      <c r="BB239" s="69"/>
      <c r="BC239" s="69"/>
      <c r="BD239" s="94">
        <f t="shared" si="296"/>
        <v>0</v>
      </c>
      <c r="BE239" s="95">
        <f t="shared" si="297"/>
        <v>0</v>
      </c>
      <c r="BG239" s="136" t="s">
        <v>214</v>
      </c>
      <c r="BH239" s="4">
        <f t="shared" si="298"/>
        <v>0</v>
      </c>
      <c r="BI239" s="4"/>
    </row>
    <row r="240" spans="1:61" ht="13.15" hidden="1" customHeight="1" outlineLevel="2" x14ac:dyDescent="0.2">
      <c r="A240" s="384"/>
      <c r="B240" s="383"/>
      <c r="C240" s="45" t="s">
        <v>164</v>
      </c>
      <c r="D240" s="97"/>
      <c r="E240" s="74"/>
      <c r="F240" s="75"/>
      <c r="G240" s="75"/>
      <c r="H240" s="75"/>
      <c r="I240" s="75"/>
      <c r="J240" s="75"/>
      <c r="K240" s="75"/>
      <c r="L240" s="75"/>
      <c r="M240" s="75"/>
      <c r="N240" s="75"/>
      <c r="O240" s="75"/>
      <c r="P240" s="75"/>
      <c r="Q240" s="96">
        <f t="shared" si="293"/>
        <v>0</v>
      </c>
      <c r="R240" s="74"/>
      <c r="S240" s="75"/>
      <c r="T240" s="75"/>
      <c r="U240" s="75"/>
      <c r="V240" s="75"/>
      <c r="W240" s="75"/>
      <c r="X240" s="75"/>
      <c r="Y240" s="75"/>
      <c r="Z240" s="75"/>
      <c r="AA240" s="75"/>
      <c r="AB240" s="75"/>
      <c r="AC240" s="75"/>
      <c r="AD240" s="96">
        <f t="shared" si="294"/>
        <v>0</v>
      </c>
      <c r="AE240" s="74"/>
      <c r="AF240" s="75"/>
      <c r="AG240" s="75"/>
      <c r="AH240" s="75"/>
      <c r="AI240" s="75"/>
      <c r="AJ240" s="75"/>
      <c r="AK240" s="75"/>
      <c r="AL240" s="75"/>
      <c r="AM240" s="75"/>
      <c r="AN240" s="75"/>
      <c r="AO240" s="75"/>
      <c r="AP240" s="75"/>
      <c r="AQ240" s="96">
        <f t="shared" si="295"/>
        <v>0</v>
      </c>
      <c r="AR240" s="74"/>
      <c r="AS240" s="75"/>
      <c r="AT240" s="75"/>
      <c r="AU240" s="75"/>
      <c r="AV240" s="75"/>
      <c r="AW240" s="75"/>
      <c r="AX240" s="75"/>
      <c r="AY240" s="75"/>
      <c r="AZ240" s="75"/>
      <c r="BA240" s="75"/>
      <c r="BB240" s="75"/>
      <c r="BC240" s="75"/>
      <c r="BD240" s="96">
        <f t="shared" si="296"/>
        <v>0</v>
      </c>
      <c r="BE240" s="97">
        <f t="shared" si="297"/>
        <v>0</v>
      </c>
      <c r="BG240" s="136" t="s">
        <v>223</v>
      </c>
      <c r="BH240" s="4">
        <f t="shared" si="298"/>
        <v>0</v>
      </c>
      <c r="BI240" s="4"/>
    </row>
    <row r="241" spans="1:61" ht="13.15" hidden="1" customHeight="1" outlineLevel="2" x14ac:dyDescent="0.2">
      <c r="A241" s="380">
        <v>5</v>
      </c>
      <c r="B241" s="382" t="s">
        <v>221</v>
      </c>
      <c r="C241" s="49" t="s">
        <v>159</v>
      </c>
      <c r="D241" s="95">
        <f>797.7551-D243</f>
        <v>788.29634999999996</v>
      </c>
      <c r="E241" s="193">
        <v>0</v>
      </c>
      <c r="F241" s="192">
        <v>0</v>
      </c>
      <c r="G241" s="192"/>
      <c r="H241" s="192"/>
      <c r="I241" s="192"/>
      <c r="J241" s="192"/>
      <c r="K241" s="192"/>
      <c r="L241" s="192"/>
      <c r="M241" s="192"/>
      <c r="N241" s="192"/>
      <c r="O241" s="192"/>
      <c r="P241" s="192">
        <v>1470</v>
      </c>
      <c r="Q241" s="94">
        <f t="shared" si="293"/>
        <v>1470</v>
      </c>
      <c r="R241" s="192"/>
      <c r="S241" s="192"/>
      <c r="T241" s="69"/>
      <c r="U241" s="69"/>
      <c r="V241" s="69"/>
      <c r="W241" s="69"/>
      <c r="X241" s="69"/>
      <c r="Y241" s="69"/>
      <c r="Z241" s="69"/>
      <c r="AA241" s="69"/>
      <c r="AB241" s="69"/>
      <c r="AC241" s="69"/>
      <c r="AD241" s="94">
        <f t="shared" si="294"/>
        <v>0</v>
      </c>
      <c r="AE241" s="68"/>
      <c r="AF241" s="69"/>
      <c r="AG241" s="69"/>
      <c r="AH241" s="69"/>
      <c r="AI241" s="69"/>
      <c r="AJ241" s="69"/>
      <c r="AK241" s="69"/>
      <c r="AL241" s="69"/>
      <c r="AM241" s="69"/>
      <c r="AN241" s="69"/>
      <c r="AO241" s="69"/>
      <c r="AP241" s="69"/>
      <c r="AQ241" s="94">
        <f t="shared" si="295"/>
        <v>0</v>
      </c>
      <c r="AR241" s="68"/>
      <c r="AS241" s="69"/>
      <c r="AT241" s="69"/>
      <c r="AU241" s="69"/>
      <c r="AV241" s="69"/>
      <c r="AW241" s="69"/>
      <c r="AX241" s="69"/>
      <c r="AY241" s="69"/>
      <c r="AZ241" s="69"/>
      <c r="BA241" s="69"/>
      <c r="BB241" s="69"/>
      <c r="BC241" s="69"/>
      <c r="BD241" s="94">
        <f t="shared" si="296"/>
        <v>0</v>
      </c>
      <c r="BE241" s="95">
        <f t="shared" si="297"/>
        <v>2258.2963500000001</v>
      </c>
      <c r="BG241" t="s">
        <v>224</v>
      </c>
      <c r="BH241" s="4">
        <f t="shared" si="298"/>
        <v>2000000</v>
      </c>
      <c r="BI241" s="4">
        <v>2500000</v>
      </c>
    </row>
    <row r="242" spans="1:61" ht="13.15" hidden="1" customHeight="1" outlineLevel="2" x14ac:dyDescent="0.2">
      <c r="A242" s="384"/>
      <c r="B242" s="383"/>
      <c r="C242" s="45" t="s">
        <v>164</v>
      </c>
      <c r="D242" s="97"/>
      <c r="E242" s="74"/>
      <c r="F242" s="75"/>
      <c r="G242" s="75"/>
      <c r="H242" s="75"/>
      <c r="I242" s="75"/>
      <c r="J242" s="75"/>
      <c r="K242" s="75"/>
      <c r="L242" s="75">
        <v>4.5</v>
      </c>
      <c r="M242" s="75">
        <v>191.2</v>
      </c>
      <c r="N242" s="75">
        <v>401</v>
      </c>
      <c r="O242" s="75">
        <v>99</v>
      </c>
      <c r="P242" s="75"/>
      <c r="Q242" s="96">
        <f t="shared" si="293"/>
        <v>695.7</v>
      </c>
      <c r="R242" s="75"/>
      <c r="S242" s="75"/>
      <c r="T242" s="75"/>
      <c r="U242" s="75"/>
      <c r="V242" s="75"/>
      <c r="W242" s="75"/>
      <c r="X242" s="75"/>
      <c r="Y242" s="75"/>
      <c r="Z242" s="75"/>
      <c r="AA242" s="75"/>
      <c r="AB242" s="75"/>
      <c r="AC242" s="75"/>
      <c r="AD242" s="96">
        <f t="shared" si="294"/>
        <v>0</v>
      </c>
      <c r="AE242" s="74"/>
      <c r="AF242" s="75"/>
      <c r="AG242" s="75"/>
      <c r="AH242" s="75"/>
      <c r="AI242" s="75"/>
      <c r="AJ242" s="75"/>
      <c r="AK242" s="75"/>
      <c r="AL242" s="75"/>
      <c r="AM242" s="75"/>
      <c r="AN242" s="75"/>
      <c r="AO242" s="75"/>
      <c r="AP242" s="75"/>
      <c r="AQ242" s="96">
        <f t="shared" si="295"/>
        <v>0</v>
      </c>
      <c r="AR242" s="74"/>
      <c r="AS242" s="75"/>
      <c r="AT242" s="75"/>
      <c r="AU242" s="75"/>
      <c r="AV242" s="75"/>
      <c r="AW242" s="75"/>
      <c r="AX242" s="75"/>
      <c r="AY242" s="75"/>
      <c r="AZ242" s="75"/>
      <c r="BA242" s="75"/>
      <c r="BB242" s="75"/>
      <c r="BC242" s="75"/>
      <c r="BD242" s="96">
        <f t="shared" si="296"/>
        <v>0</v>
      </c>
      <c r="BE242" s="97">
        <f t="shared" si="297"/>
        <v>695.7</v>
      </c>
      <c r="BG242" t="s">
        <v>210</v>
      </c>
      <c r="BH242" s="4">
        <f t="shared" si="298"/>
        <v>0</v>
      </c>
      <c r="BI242" s="4"/>
    </row>
    <row r="243" spans="1:61" ht="13.15" hidden="1" customHeight="1" outlineLevel="2" x14ac:dyDescent="0.2">
      <c r="A243" s="373">
        <v>6</v>
      </c>
      <c r="B243" s="364" t="s">
        <v>209</v>
      </c>
      <c r="C243" s="49" t="s">
        <v>159</v>
      </c>
      <c r="D243" s="95">
        <v>9.4587500000000002</v>
      </c>
      <c r="E243" s="193">
        <f>ROUND(E241*1.5%,0)</f>
        <v>0</v>
      </c>
      <c r="F243" s="192">
        <f t="shared" ref="F243:O243" si="299">ROUND(F241*1.5%,0)</f>
        <v>0</v>
      </c>
      <c r="G243" s="192">
        <f t="shared" si="299"/>
        <v>0</v>
      </c>
      <c r="H243" s="192"/>
      <c r="I243" s="192"/>
      <c r="J243" s="192">
        <f t="shared" si="299"/>
        <v>0</v>
      </c>
      <c r="K243" s="192">
        <f t="shared" si="299"/>
        <v>0</v>
      </c>
      <c r="L243" s="192">
        <f t="shared" si="299"/>
        <v>0</v>
      </c>
      <c r="M243" s="192">
        <f t="shared" si="299"/>
        <v>0</v>
      </c>
      <c r="N243" s="192">
        <f t="shared" si="299"/>
        <v>0</v>
      </c>
      <c r="O243" s="192">
        <f t="shared" si="299"/>
        <v>0</v>
      </c>
      <c r="P243" s="192"/>
      <c r="Q243" s="94">
        <f t="shared" si="293"/>
        <v>0</v>
      </c>
      <c r="R243" s="192"/>
      <c r="S243" s="192"/>
      <c r="T243" s="69"/>
      <c r="U243" s="69"/>
      <c r="V243" s="69"/>
      <c r="W243" s="69"/>
      <c r="X243" s="69"/>
      <c r="Y243" s="69"/>
      <c r="Z243" s="69"/>
      <c r="AA243" s="69"/>
      <c r="AB243" s="69"/>
      <c r="AC243" s="69"/>
      <c r="AD243" s="94">
        <f t="shared" si="294"/>
        <v>0</v>
      </c>
      <c r="AE243" s="68"/>
      <c r="AF243" s="69"/>
      <c r="AG243" s="69"/>
      <c r="AH243" s="69"/>
      <c r="AI243" s="69"/>
      <c r="AJ243" s="69"/>
      <c r="AK243" s="69"/>
      <c r="AL243" s="69"/>
      <c r="AM243" s="69"/>
      <c r="AN243" s="69"/>
      <c r="AO243" s="69"/>
      <c r="AP243" s="69"/>
      <c r="AQ243" s="94">
        <f t="shared" si="295"/>
        <v>0</v>
      </c>
      <c r="AR243" s="68"/>
      <c r="AS243" s="69"/>
      <c r="AT243" s="69"/>
      <c r="AU243" s="69"/>
      <c r="AV243" s="69"/>
      <c r="AW243" s="69"/>
      <c r="AX243" s="69"/>
      <c r="AY243" s="69"/>
      <c r="AZ243" s="69"/>
      <c r="BA243" s="69"/>
      <c r="BB243" s="69"/>
      <c r="BC243" s="69"/>
      <c r="BD243" s="94">
        <f t="shared" si="296"/>
        <v>0</v>
      </c>
      <c r="BE243" s="95">
        <f t="shared" si="297"/>
        <v>9.4587500000000002</v>
      </c>
      <c r="BG243" s="136" t="s">
        <v>215</v>
      </c>
      <c r="BH243" s="4">
        <f t="shared" si="298"/>
        <v>0</v>
      </c>
      <c r="BI243" s="4"/>
    </row>
    <row r="244" spans="1:61" ht="13.15" hidden="1" customHeight="1" outlineLevel="2" x14ac:dyDescent="0.2">
      <c r="A244" s="374"/>
      <c r="B244" s="365"/>
      <c r="C244" s="48" t="s">
        <v>164</v>
      </c>
      <c r="D244" s="98"/>
      <c r="E244" s="62"/>
      <c r="F244" s="63"/>
      <c r="G244" s="63"/>
      <c r="H244" s="63"/>
      <c r="I244" s="63"/>
      <c r="J244" s="63"/>
      <c r="K244" s="63"/>
      <c r="L244" s="63"/>
      <c r="M244" s="63"/>
      <c r="N244" s="63"/>
      <c r="O244" s="63"/>
      <c r="P244" s="63"/>
      <c r="Q244" s="93">
        <f t="shared" si="293"/>
        <v>0</v>
      </c>
      <c r="R244" s="63"/>
      <c r="S244" s="63"/>
      <c r="T244" s="63"/>
      <c r="U244" s="63"/>
      <c r="V244" s="63"/>
      <c r="W244" s="63"/>
      <c r="X244" s="63"/>
      <c r="Y244" s="63"/>
      <c r="Z244" s="63"/>
      <c r="AA244" s="63"/>
      <c r="AB244" s="63"/>
      <c r="AC244" s="63"/>
      <c r="AD244" s="93">
        <f t="shared" si="294"/>
        <v>0</v>
      </c>
      <c r="AE244" s="62"/>
      <c r="AF244" s="63"/>
      <c r="AG244" s="63"/>
      <c r="AH244" s="63"/>
      <c r="AI244" s="63"/>
      <c r="AJ244" s="63"/>
      <c r="AK244" s="63"/>
      <c r="AL244" s="63"/>
      <c r="AM244" s="63"/>
      <c r="AN244" s="63"/>
      <c r="AO244" s="63"/>
      <c r="AP244" s="63"/>
      <c r="AQ244" s="93">
        <f t="shared" si="295"/>
        <v>0</v>
      </c>
      <c r="AR244" s="62"/>
      <c r="AS244" s="63"/>
      <c r="AT244" s="63"/>
      <c r="AU244" s="63"/>
      <c r="AV244" s="63"/>
      <c r="AW244" s="63"/>
      <c r="AX244" s="63"/>
      <c r="AY244" s="63"/>
      <c r="AZ244" s="63"/>
      <c r="BA244" s="63"/>
      <c r="BB244" s="63"/>
      <c r="BC244" s="63"/>
      <c r="BD244" s="93">
        <f t="shared" si="296"/>
        <v>0</v>
      </c>
      <c r="BE244" s="98">
        <f t="shared" si="297"/>
        <v>0</v>
      </c>
      <c r="BF244" s="122"/>
      <c r="BG244" s="138" t="s">
        <v>216</v>
      </c>
      <c r="BH244" s="139">
        <f>SUM(BH242:BH243)</f>
        <v>0</v>
      </c>
      <c r="BI244" s="139">
        <f>SUM(BI241:BI243)</f>
        <v>2500000</v>
      </c>
    </row>
    <row r="245" spans="1:61" ht="13.15" hidden="1" customHeight="1" outlineLevel="2" x14ac:dyDescent="0.2">
      <c r="A245" s="366">
        <v>7</v>
      </c>
      <c r="B245" s="364" t="s">
        <v>6</v>
      </c>
      <c r="C245" s="49" t="s">
        <v>159</v>
      </c>
      <c r="D245" s="95"/>
      <c r="E245" s="191"/>
      <c r="F245" s="190"/>
      <c r="G245" s="190"/>
      <c r="H245" s="190"/>
      <c r="I245" s="190"/>
      <c r="J245" s="190"/>
      <c r="K245" s="190"/>
      <c r="L245" s="190"/>
      <c r="M245" s="190"/>
      <c r="N245" s="190"/>
      <c r="O245" s="190"/>
      <c r="P245" s="190"/>
      <c r="Q245" s="94">
        <f t="shared" si="293"/>
        <v>0</v>
      </c>
      <c r="R245" s="190"/>
      <c r="S245" s="190"/>
      <c r="T245" s="69"/>
      <c r="U245" s="69"/>
      <c r="V245" s="69"/>
      <c r="W245" s="69"/>
      <c r="X245" s="69"/>
      <c r="Y245" s="69"/>
      <c r="Z245" s="69"/>
      <c r="AA245" s="69"/>
      <c r="AB245" s="69"/>
      <c r="AC245" s="69"/>
      <c r="AD245" s="94">
        <f t="shared" si="294"/>
        <v>0</v>
      </c>
      <c r="AE245" s="68"/>
      <c r="AF245" s="69"/>
      <c r="AG245" s="69"/>
      <c r="AH245" s="69"/>
      <c r="AI245" s="69"/>
      <c r="AJ245" s="69"/>
      <c r="AK245" s="69"/>
      <c r="AL245" s="69"/>
      <c r="AM245" s="69"/>
      <c r="AN245" s="69"/>
      <c r="AO245" s="69"/>
      <c r="AP245" s="69"/>
      <c r="AQ245" s="94">
        <f t="shared" si="295"/>
        <v>0</v>
      </c>
      <c r="AR245" s="68"/>
      <c r="AS245" s="69"/>
      <c r="AT245" s="69"/>
      <c r="AU245" s="69"/>
      <c r="AV245" s="69"/>
      <c r="AW245" s="69"/>
      <c r="AX245" s="69"/>
      <c r="AY245" s="69"/>
      <c r="AZ245" s="69"/>
      <c r="BA245" s="69"/>
      <c r="BB245" s="69"/>
      <c r="BC245" s="69"/>
      <c r="BD245" s="94">
        <f t="shared" si="296"/>
        <v>0</v>
      </c>
      <c r="BE245" s="95">
        <f t="shared" si="297"/>
        <v>0</v>
      </c>
      <c r="BH245" s="4"/>
      <c r="BI245" s="4"/>
    </row>
    <row r="246" spans="1:61" ht="13.15" hidden="1" customHeight="1" outlineLevel="2" x14ac:dyDescent="0.2">
      <c r="A246" s="367"/>
      <c r="B246" s="368"/>
      <c r="C246" s="48" t="s">
        <v>164</v>
      </c>
      <c r="D246" s="98"/>
      <c r="E246" s="66"/>
      <c r="F246" s="63"/>
      <c r="G246" s="63"/>
      <c r="H246" s="63"/>
      <c r="I246" s="63"/>
      <c r="J246" s="63"/>
      <c r="K246" s="63"/>
      <c r="L246" s="63"/>
      <c r="M246" s="63"/>
      <c r="N246" s="63"/>
      <c r="O246" s="63"/>
      <c r="P246" s="63"/>
      <c r="Q246" s="93">
        <f t="shared" si="293"/>
        <v>0</v>
      </c>
      <c r="R246" s="63"/>
      <c r="S246" s="63"/>
      <c r="T246" s="63"/>
      <c r="U246" s="63"/>
      <c r="V246" s="63"/>
      <c r="W246" s="63"/>
      <c r="X246" s="63"/>
      <c r="Y246" s="63"/>
      <c r="Z246" s="63"/>
      <c r="AA246" s="63"/>
      <c r="AB246" s="63"/>
      <c r="AC246" s="63"/>
      <c r="AD246" s="93">
        <f t="shared" si="294"/>
        <v>0</v>
      </c>
      <c r="AE246" s="66"/>
      <c r="AF246" s="63"/>
      <c r="AG246" s="63"/>
      <c r="AH246" s="63"/>
      <c r="AI246" s="63"/>
      <c r="AJ246" s="63"/>
      <c r="AK246" s="63"/>
      <c r="AL246" s="63"/>
      <c r="AM246" s="63"/>
      <c r="AN246" s="63"/>
      <c r="AO246" s="63"/>
      <c r="AP246" s="63"/>
      <c r="AQ246" s="93">
        <f t="shared" si="295"/>
        <v>0</v>
      </c>
      <c r="AR246" s="66"/>
      <c r="AS246" s="63"/>
      <c r="AT246" s="63"/>
      <c r="AU246" s="63"/>
      <c r="AV246" s="63"/>
      <c r="AW246" s="63"/>
      <c r="AX246" s="63"/>
      <c r="AY246" s="63"/>
      <c r="AZ246" s="63"/>
      <c r="BA246" s="63"/>
      <c r="BB246" s="63"/>
      <c r="BC246" s="63"/>
      <c r="BD246" s="93">
        <f t="shared" si="296"/>
        <v>0</v>
      </c>
      <c r="BE246" s="98">
        <f t="shared" si="297"/>
        <v>0</v>
      </c>
      <c r="BG246" s="138"/>
      <c r="BH246" s="139"/>
      <c r="BI246" s="139"/>
    </row>
    <row r="247" spans="1:61" ht="13.15" hidden="1" customHeight="1" outlineLevel="2" x14ac:dyDescent="0.2">
      <c r="A247" s="380">
        <v>8</v>
      </c>
      <c r="B247" s="364" t="s">
        <v>335</v>
      </c>
      <c r="C247" s="49" t="s">
        <v>159</v>
      </c>
      <c r="D247" s="95"/>
      <c r="E247" s="68"/>
      <c r="F247" s="69"/>
      <c r="G247" s="69"/>
      <c r="H247" s="69"/>
      <c r="I247" s="69"/>
      <c r="J247" s="69"/>
      <c r="K247" s="69"/>
      <c r="L247" s="69"/>
      <c r="M247" s="69"/>
      <c r="N247" s="69"/>
      <c r="O247" s="69"/>
      <c r="P247" s="69"/>
      <c r="Q247" s="94">
        <f>SUM(E247:P247)</f>
        <v>0</v>
      </c>
      <c r="R247" s="68"/>
      <c r="S247" s="69"/>
      <c r="T247" s="69"/>
      <c r="U247" s="69"/>
      <c r="V247" s="69"/>
      <c r="W247" s="69"/>
      <c r="X247" s="69"/>
      <c r="Y247" s="69"/>
      <c r="Z247" s="69"/>
      <c r="AA247" s="69"/>
      <c r="AB247" s="69"/>
      <c r="AC247" s="69"/>
      <c r="AD247" s="94">
        <f t="shared" si="294"/>
        <v>0</v>
      </c>
      <c r="AE247" s="68"/>
      <c r="AF247" s="69"/>
      <c r="AG247" s="69"/>
      <c r="AH247" s="69"/>
      <c r="AI247" s="69"/>
      <c r="AJ247" s="69"/>
      <c r="AK247" s="69"/>
      <c r="AL247" s="69"/>
      <c r="AM247" s="69"/>
      <c r="AN247" s="69"/>
      <c r="AO247" s="69"/>
      <c r="AP247" s="69"/>
      <c r="AQ247" s="94">
        <f t="shared" si="295"/>
        <v>0</v>
      </c>
      <c r="AR247" s="68"/>
      <c r="AS247" s="69"/>
      <c r="AT247" s="69"/>
      <c r="AU247" s="69"/>
      <c r="AV247" s="69"/>
      <c r="AW247" s="69"/>
      <c r="AX247" s="69"/>
      <c r="AY247" s="69"/>
      <c r="AZ247" s="69"/>
      <c r="BA247" s="69"/>
      <c r="BB247" s="69"/>
      <c r="BC247" s="69"/>
      <c r="BD247" s="94">
        <f t="shared" si="296"/>
        <v>0</v>
      </c>
      <c r="BE247" s="95">
        <f t="shared" si="297"/>
        <v>0</v>
      </c>
      <c r="BH247" s="4"/>
      <c r="BI247" s="4"/>
    </row>
    <row r="248" spans="1:61" ht="13.15" hidden="1" customHeight="1" outlineLevel="2" thickBot="1" x14ac:dyDescent="0.25">
      <c r="A248" s="377"/>
      <c r="B248" s="379"/>
      <c r="C248" s="128" t="s">
        <v>164</v>
      </c>
      <c r="D248" s="133"/>
      <c r="E248" s="132"/>
      <c r="F248" s="130"/>
      <c r="G248" s="130"/>
      <c r="H248" s="130"/>
      <c r="I248" s="130"/>
      <c r="J248" s="130"/>
      <c r="K248" s="130"/>
      <c r="L248" s="130"/>
      <c r="M248" s="130"/>
      <c r="N248" s="130"/>
      <c r="O248" s="130"/>
      <c r="P248" s="130"/>
      <c r="Q248" s="131">
        <f>SUM(E248:P248)</f>
        <v>0</v>
      </c>
      <c r="R248" s="132"/>
      <c r="S248" s="130"/>
      <c r="T248" s="130"/>
      <c r="U248" s="130"/>
      <c r="V248" s="130"/>
      <c r="W248" s="130"/>
      <c r="X248" s="130"/>
      <c r="Y248" s="130"/>
      <c r="Z248" s="130"/>
      <c r="AA248" s="130"/>
      <c r="AB248" s="130"/>
      <c r="AC248" s="130"/>
      <c r="AD248" s="131">
        <f t="shared" si="294"/>
        <v>0</v>
      </c>
      <c r="AE248" s="132"/>
      <c r="AF248" s="130"/>
      <c r="AG248" s="130"/>
      <c r="AH248" s="130"/>
      <c r="AI248" s="130"/>
      <c r="AJ248" s="130"/>
      <c r="AK248" s="130"/>
      <c r="AL248" s="130"/>
      <c r="AM248" s="130"/>
      <c r="AN248" s="130"/>
      <c r="AO248" s="130"/>
      <c r="AP248" s="130"/>
      <c r="AQ248" s="131">
        <f t="shared" si="295"/>
        <v>0</v>
      </c>
      <c r="AR248" s="132"/>
      <c r="AS248" s="130"/>
      <c r="AT248" s="130"/>
      <c r="AU248" s="130"/>
      <c r="AV248" s="130"/>
      <c r="AW248" s="130"/>
      <c r="AX248" s="130"/>
      <c r="AY248" s="130"/>
      <c r="AZ248" s="130"/>
      <c r="BA248" s="130"/>
      <c r="BB248" s="130"/>
      <c r="BC248" s="130"/>
      <c r="BD248" s="131">
        <f t="shared" si="296"/>
        <v>0</v>
      </c>
      <c r="BE248" s="133">
        <f t="shared" si="297"/>
        <v>0</v>
      </c>
      <c r="BG248" s="138"/>
      <c r="BH248" s="139"/>
      <c r="BI248" s="139"/>
    </row>
    <row r="249" spans="1:61" outlineLevel="1" collapsed="1" x14ac:dyDescent="0.2">
      <c r="A249" s="369"/>
      <c r="B249" s="362" t="s">
        <v>198</v>
      </c>
      <c r="C249" s="50" t="s">
        <v>159</v>
      </c>
      <c r="D249" s="127">
        <f>SUM(D233,D235,D237,D239,D241,D243,D245,D247)</f>
        <v>797.75509999999997</v>
      </c>
      <c r="E249" s="124">
        <f t="shared" ref="E249:P249" si="300">SUM(E233,E235,E237,E239,E241,E243,E245,E247)</f>
        <v>0</v>
      </c>
      <c r="F249" s="125">
        <f t="shared" si="300"/>
        <v>0</v>
      </c>
      <c r="G249" s="125">
        <f t="shared" si="300"/>
        <v>0</v>
      </c>
      <c r="H249" s="125">
        <f t="shared" si="300"/>
        <v>0</v>
      </c>
      <c r="I249" s="125">
        <f t="shared" si="300"/>
        <v>0</v>
      </c>
      <c r="J249" s="125">
        <f t="shared" si="300"/>
        <v>0</v>
      </c>
      <c r="K249" s="125">
        <f t="shared" si="300"/>
        <v>0</v>
      </c>
      <c r="L249" s="125">
        <f t="shared" si="300"/>
        <v>0</v>
      </c>
      <c r="M249" s="125">
        <f t="shared" si="300"/>
        <v>0</v>
      </c>
      <c r="N249" s="125">
        <f t="shared" si="300"/>
        <v>0</v>
      </c>
      <c r="O249" s="125">
        <f t="shared" si="300"/>
        <v>0</v>
      </c>
      <c r="P249" s="125">
        <f t="shared" si="300"/>
        <v>1470</v>
      </c>
      <c r="Q249" s="126">
        <f>SUM(E249:P249)</f>
        <v>1470</v>
      </c>
      <c r="R249" s="124">
        <f t="shared" ref="R249:AC249" si="301">SUM(R233,R235,R237,R239,R241,R243,R245,R247)</f>
        <v>0</v>
      </c>
      <c r="S249" s="125">
        <f t="shared" si="301"/>
        <v>0</v>
      </c>
      <c r="T249" s="125">
        <f t="shared" si="301"/>
        <v>0</v>
      </c>
      <c r="U249" s="125">
        <f t="shared" si="301"/>
        <v>0</v>
      </c>
      <c r="V249" s="125">
        <f t="shared" si="301"/>
        <v>0</v>
      </c>
      <c r="W249" s="125">
        <f t="shared" si="301"/>
        <v>0</v>
      </c>
      <c r="X249" s="125">
        <f t="shared" si="301"/>
        <v>0</v>
      </c>
      <c r="Y249" s="125">
        <f t="shared" si="301"/>
        <v>0</v>
      </c>
      <c r="Z249" s="125">
        <f t="shared" si="301"/>
        <v>0</v>
      </c>
      <c r="AA249" s="125">
        <f t="shared" si="301"/>
        <v>0</v>
      </c>
      <c r="AB249" s="125">
        <f t="shared" si="301"/>
        <v>0</v>
      </c>
      <c r="AC249" s="125">
        <f t="shared" si="301"/>
        <v>0</v>
      </c>
      <c r="AD249" s="126">
        <f t="shared" si="294"/>
        <v>0</v>
      </c>
      <c r="AE249" s="124">
        <f t="shared" ref="AE249:AP249" si="302">SUM(AE233,AE235,AE237,AE239,AE241,AE243,AE245,AE247)</f>
        <v>0</v>
      </c>
      <c r="AF249" s="125">
        <f t="shared" si="302"/>
        <v>0</v>
      </c>
      <c r="AG249" s="125">
        <f t="shared" si="302"/>
        <v>0</v>
      </c>
      <c r="AH249" s="125">
        <f t="shared" si="302"/>
        <v>0</v>
      </c>
      <c r="AI249" s="125">
        <f t="shared" si="302"/>
        <v>0</v>
      </c>
      <c r="AJ249" s="125">
        <f t="shared" si="302"/>
        <v>0</v>
      </c>
      <c r="AK249" s="125">
        <f t="shared" si="302"/>
        <v>0</v>
      </c>
      <c r="AL249" s="125">
        <f t="shared" si="302"/>
        <v>0</v>
      </c>
      <c r="AM249" s="125">
        <f t="shared" si="302"/>
        <v>0</v>
      </c>
      <c r="AN249" s="125">
        <f t="shared" si="302"/>
        <v>0</v>
      </c>
      <c r="AO249" s="125">
        <f t="shared" si="302"/>
        <v>0</v>
      </c>
      <c r="AP249" s="125">
        <f t="shared" si="302"/>
        <v>0</v>
      </c>
      <c r="AQ249" s="126">
        <f t="shared" si="295"/>
        <v>0</v>
      </c>
      <c r="AR249" s="124">
        <f t="shared" ref="AR249:BC249" si="303">SUM(AR233,AR235,AR237,AR239,AR241,AR243,AR245,AR247)</f>
        <v>0</v>
      </c>
      <c r="AS249" s="125">
        <f t="shared" si="303"/>
        <v>0</v>
      </c>
      <c r="AT249" s="125">
        <f t="shared" si="303"/>
        <v>0</v>
      </c>
      <c r="AU249" s="125">
        <f t="shared" si="303"/>
        <v>0</v>
      </c>
      <c r="AV249" s="125">
        <f t="shared" si="303"/>
        <v>0</v>
      </c>
      <c r="AW249" s="125">
        <f t="shared" si="303"/>
        <v>0</v>
      </c>
      <c r="AX249" s="125">
        <f t="shared" si="303"/>
        <v>0</v>
      </c>
      <c r="AY249" s="125">
        <f t="shared" si="303"/>
        <v>0</v>
      </c>
      <c r="AZ249" s="125">
        <f t="shared" si="303"/>
        <v>0</v>
      </c>
      <c r="BA249" s="125">
        <f t="shared" si="303"/>
        <v>0</v>
      </c>
      <c r="BB249" s="125">
        <f t="shared" si="303"/>
        <v>0</v>
      </c>
      <c r="BC249" s="125">
        <f t="shared" si="303"/>
        <v>0</v>
      </c>
      <c r="BD249" s="126">
        <f t="shared" si="296"/>
        <v>0</v>
      </c>
      <c r="BE249" s="127">
        <f t="shared" si="297"/>
        <v>2267.7550999999999</v>
      </c>
    </row>
    <row r="250" spans="1:61" outlineLevel="1" x14ac:dyDescent="0.2">
      <c r="A250" s="370"/>
      <c r="B250" s="363"/>
      <c r="C250" s="51" t="s">
        <v>164</v>
      </c>
      <c r="D250" s="100">
        <f t="shared" ref="D250:P250" si="304">SUM(D234,D236,D238,D240,D242,D244,D246,D248)</f>
        <v>0</v>
      </c>
      <c r="E250" s="80">
        <f t="shared" si="304"/>
        <v>0</v>
      </c>
      <c r="F250" s="81">
        <f t="shared" si="304"/>
        <v>0</v>
      </c>
      <c r="G250" s="81">
        <f t="shared" si="304"/>
        <v>0</v>
      </c>
      <c r="H250" s="81">
        <f t="shared" si="304"/>
        <v>0</v>
      </c>
      <c r="I250" s="81">
        <f t="shared" si="304"/>
        <v>0</v>
      </c>
      <c r="J250" s="81">
        <f t="shared" si="304"/>
        <v>0</v>
      </c>
      <c r="K250" s="81">
        <f t="shared" si="304"/>
        <v>0</v>
      </c>
      <c r="L250" s="81">
        <f t="shared" si="304"/>
        <v>4.5</v>
      </c>
      <c r="M250" s="81">
        <f t="shared" si="304"/>
        <v>191.2</v>
      </c>
      <c r="N250" s="81">
        <f t="shared" si="304"/>
        <v>401</v>
      </c>
      <c r="O250" s="81">
        <f t="shared" si="304"/>
        <v>99</v>
      </c>
      <c r="P250" s="81">
        <f t="shared" si="304"/>
        <v>0</v>
      </c>
      <c r="Q250" s="99">
        <f>SUM(E250:P250)</f>
        <v>695.7</v>
      </c>
      <c r="R250" s="80">
        <f t="shared" ref="R250:AC250" si="305">SUM(R234,R236,R238,R240,R242,R244,R246,R248)</f>
        <v>0</v>
      </c>
      <c r="S250" s="81">
        <f t="shared" si="305"/>
        <v>0</v>
      </c>
      <c r="T250" s="81">
        <f t="shared" si="305"/>
        <v>0</v>
      </c>
      <c r="U250" s="81">
        <f t="shared" si="305"/>
        <v>0</v>
      </c>
      <c r="V250" s="81">
        <f t="shared" si="305"/>
        <v>0</v>
      </c>
      <c r="W250" s="81">
        <f t="shared" si="305"/>
        <v>0</v>
      </c>
      <c r="X250" s="81">
        <f t="shared" si="305"/>
        <v>0</v>
      </c>
      <c r="Y250" s="81">
        <f t="shared" si="305"/>
        <v>0</v>
      </c>
      <c r="Z250" s="81">
        <f t="shared" si="305"/>
        <v>0</v>
      </c>
      <c r="AA250" s="81">
        <f t="shared" si="305"/>
        <v>0</v>
      </c>
      <c r="AB250" s="81">
        <f t="shared" si="305"/>
        <v>0</v>
      </c>
      <c r="AC250" s="81">
        <f t="shared" si="305"/>
        <v>0</v>
      </c>
      <c r="AD250" s="99">
        <f t="shared" si="294"/>
        <v>0</v>
      </c>
      <c r="AE250" s="80">
        <f t="shared" ref="AE250:AP250" si="306">SUM(AE234,AE236,AE238,AE240,AE242,AE244,AE246,AE248)</f>
        <v>0</v>
      </c>
      <c r="AF250" s="81">
        <f t="shared" si="306"/>
        <v>0</v>
      </c>
      <c r="AG250" s="81">
        <f t="shared" si="306"/>
        <v>0</v>
      </c>
      <c r="AH250" s="81">
        <f t="shared" si="306"/>
        <v>0</v>
      </c>
      <c r="AI250" s="81">
        <f t="shared" si="306"/>
        <v>0</v>
      </c>
      <c r="AJ250" s="81">
        <f t="shared" si="306"/>
        <v>0</v>
      </c>
      <c r="AK250" s="81">
        <f t="shared" si="306"/>
        <v>0</v>
      </c>
      <c r="AL250" s="81">
        <f t="shared" si="306"/>
        <v>0</v>
      </c>
      <c r="AM250" s="81">
        <f t="shared" si="306"/>
        <v>0</v>
      </c>
      <c r="AN250" s="81">
        <f t="shared" si="306"/>
        <v>0</v>
      </c>
      <c r="AO250" s="81">
        <f t="shared" si="306"/>
        <v>0</v>
      </c>
      <c r="AP250" s="81">
        <f t="shared" si="306"/>
        <v>0</v>
      </c>
      <c r="AQ250" s="99">
        <f t="shared" si="295"/>
        <v>0</v>
      </c>
      <c r="AR250" s="80">
        <f t="shared" ref="AR250:BC250" si="307">SUM(AR234,AR236,AR238,AR240,AR242,AR244,AR246,AR248)</f>
        <v>0</v>
      </c>
      <c r="AS250" s="81">
        <f t="shared" si="307"/>
        <v>0</v>
      </c>
      <c r="AT250" s="81">
        <f t="shared" si="307"/>
        <v>0</v>
      </c>
      <c r="AU250" s="81">
        <f t="shared" si="307"/>
        <v>0</v>
      </c>
      <c r="AV250" s="81">
        <f t="shared" si="307"/>
        <v>0</v>
      </c>
      <c r="AW250" s="81">
        <f t="shared" si="307"/>
        <v>0</v>
      </c>
      <c r="AX250" s="81">
        <f t="shared" si="307"/>
        <v>0</v>
      </c>
      <c r="AY250" s="81">
        <f t="shared" si="307"/>
        <v>0</v>
      </c>
      <c r="AZ250" s="81">
        <f t="shared" si="307"/>
        <v>0</v>
      </c>
      <c r="BA250" s="81">
        <f t="shared" si="307"/>
        <v>0</v>
      </c>
      <c r="BB250" s="81">
        <f t="shared" si="307"/>
        <v>0</v>
      </c>
      <c r="BC250" s="81">
        <f t="shared" si="307"/>
        <v>0</v>
      </c>
      <c r="BD250" s="99">
        <f t="shared" si="296"/>
        <v>0</v>
      </c>
      <c r="BE250" s="100">
        <f t="shared" si="297"/>
        <v>695.7</v>
      </c>
    </row>
    <row r="251" spans="1:61" hidden="1" outlineLevel="2" x14ac:dyDescent="0.2">
      <c r="A251" s="120"/>
      <c r="B251" s="111" t="s">
        <v>203</v>
      </c>
      <c r="C251" s="112"/>
      <c r="D251" s="114"/>
      <c r="E251" s="113"/>
      <c r="F251" s="113"/>
      <c r="G251" s="113"/>
      <c r="H251" s="113"/>
      <c r="I251" s="113"/>
      <c r="J251" s="113"/>
      <c r="K251" s="113"/>
      <c r="L251" s="113"/>
      <c r="M251" s="113"/>
      <c r="N251" s="113"/>
      <c r="O251" s="113"/>
      <c r="P251" s="113"/>
      <c r="Q251" s="114"/>
      <c r="R251" s="113"/>
      <c r="S251" s="113"/>
      <c r="T251" s="113"/>
      <c r="U251" s="113"/>
      <c r="V251" s="113"/>
      <c r="W251" s="113"/>
      <c r="X251" s="113"/>
      <c r="Y251" s="113"/>
      <c r="Z251" s="113"/>
      <c r="AA251" s="113"/>
      <c r="AB251" s="113"/>
      <c r="AC251" s="113"/>
      <c r="AD251" s="114"/>
      <c r="AE251" s="113"/>
      <c r="AF251" s="113"/>
      <c r="AG251" s="113"/>
      <c r="AH251" s="113"/>
      <c r="AI251" s="113"/>
      <c r="AJ251" s="113"/>
      <c r="AK251" s="113"/>
      <c r="AL251" s="113"/>
      <c r="AM251" s="113"/>
      <c r="AN251" s="113"/>
      <c r="AO251" s="113"/>
      <c r="AP251" s="113"/>
      <c r="AQ251" s="114"/>
      <c r="AR251" s="113"/>
      <c r="AS251" s="113"/>
      <c r="AT251" s="113"/>
      <c r="AU251" s="113"/>
      <c r="AV251" s="113"/>
      <c r="AW251" s="113"/>
      <c r="AX251" s="113"/>
      <c r="AY251" s="113"/>
      <c r="AZ251" s="113"/>
      <c r="BA251" s="113"/>
      <c r="BB251" s="113"/>
      <c r="BC251" s="113"/>
      <c r="BD251" s="114"/>
      <c r="BE251" s="198">
        <f t="shared" si="297"/>
        <v>0</v>
      </c>
      <c r="BG251" s="42"/>
    </row>
    <row r="252" spans="1:61" hidden="1" outlineLevel="2" x14ac:dyDescent="0.2">
      <c r="A252" s="375">
        <v>1</v>
      </c>
      <c r="B252" s="376" t="s">
        <v>208</v>
      </c>
      <c r="C252" s="47" t="s">
        <v>159</v>
      </c>
      <c r="D252" s="91">
        <f>D249-D254</f>
        <v>797.75509999999997</v>
      </c>
      <c r="E252" s="52">
        <f>E249-E254</f>
        <v>0</v>
      </c>
      <c r="F252" s="53">
        <f t="shared" ref="F252:P252" si="308">F249-F254</f>
        <v>0</v>
      </c>
      <c r="G252" s="53">
        <f t="shared" si="308"/>
        <v>0</v>
      </c>
      <c r="H252" s="53">
        <f t="shared" si="308"/>
        <v>0</v>
      </c>
      <c r="I252" s="53">
        <f t="shared" si="308"/>
        <v>0</v>
      </c>
      <c r="J252" s="53">
        <f t="shared" si="308"/>
        <v>0</v>
      </c>
      <c r="K252" s="53">
        <f t="shared" si="308"/>
        <v>0</v>
      </c>
      <c r="L252" s="53">
        <f t="shared" si="308"/>
        <v>0</v>
      </c>
      <c r="M252" s="53">
        <f t="shared" si="308"/>
        <v>0</v>
      </c>
      <c r="N252" s="53">
        <f t="shared" si="308"/>
        <v>0</v>
      </c>
      <c r="O252" s="53">
        <f t="shared" si="308"/>
        <v>0</v>
      </c>
      <c r="P252" s="53">
        <f t="shared" si="308"/>
        <v>220</v>
      </c>
      <c r="Q252" s="91">
        <f t="shared" ref="Q252:Q257" si="309">SUM(E252:P252)</f>
        <v>220</v>
      </c>
      <c r="R252" s="52">
        <f>R249-R254</f>
        <v>0</v>
      </c>
      <c r="S252" s="53">
        <f t="shared" ref="S252:AC252" si="310">S249-S254</f>
        <v>0</v>
      </c>
      <c r="T252" s="53">
        <f t="shared" si="310"/>
        <v>0</v>
      </c>
      <c r="U252" s="53">
        <f t="shared" si="310"/>
        <v>0</v>
      </c>
      <c r="V252" s="53">
        <f t="shared" si="310"/>
        <v>0</v>
      </c>
      <c r="W252" s="53">
        <f t="shared" si="310"/>
        <v>0</v>
      </c>
      <c r="X252" s="53">
        <f t="shared" si="310"/>
        <v>0</v>
      </c>
      <c r="Y252" s="53">
        <f t="shared" si="310"/>
        <v>0</v>
      </c>
      <c r="Z252" s="53">
        <f t="shared" si="310"/>
        <v>0</v>
      </c>
      <c r="AA252" s="53">
        <f t="shared" si="310"/>
        <v>0</v>
      </c>
      <c r="AB252" s="53">
        <f t="shared" si="310"/>
        <v>0</v>
      </c>
      <c r="AC252" s="53">
        <f t="shared" si="310"/>
        <v>0</v>
      </c>
      <c r="AD252" s="91">
        <f t="shared" ref="AD252:AD257" si="311">SUM(R252:AC252)</f>
        <v>0</v>
      </c>
      <c r="AE252" s="52">
        <f>AE249-AE254</f>
        <v>0</v>
      </c>
      <c r="AF252" s="53">
        <f t="shared" ref="AF252:AP252" si="312">AF249-AF254</f>
        <v>0</v>
      </c>
      <c r="AG252" s="53">
        <f t="shared" si="312"/>
        <v>0</v>
      </c>
      <c r="AH252" s="53">
        <f t="shared" si="312"/>
        <v>0</v>
      </c>
      <c r="AI252" s="53">
        <f t="shared" si="312"/>
        <v>0</v>
      </c>
      <c r="AJ252" s="53">
        <f t="shared" si="312"/>
        <v>0</v>
      </c>
      <c r="AK252" s="53">
        <f t="shared" si="312"/>
        <v>0</v>
      </c>
      <c r="AL252" s="53">
        <f t="shared" si="312"/>
        <v>0</v>
      </c>
      <c r="AM252" s="53">
        <f t="shared" si="312"/>
        <v>0</v>
      </c>
      <c r="AN252" s="53">
        <f t="shared" si="312"/>
        <v>0</v>
      </c>
      <c r="AO252" s="53">
        <f t="shared" si="312"/>
        <v>0</v>
      </c>
      <c r="AP252" s="53">
        <f t="shared" si="312"/>
        <v>0</v>
      </c>
      <c r="AQ252" s="91">
        <f t="shared" ref="AQ252:AQ257" si="313">SUM(AE252:AP252)</f>
        <v>0</v>
      </c>
      <c r="AR252" s="52">
        <f>AR249-AR254</f>
        <v>0</v>
      </c>
      <c r="AS252" s="53">
        <f t="shared" ref="AS252:BC252" si="314">AS249-AS254</f>
        <v>0</v>
      </c>
      <c r="AT252" s="53">
        <f t="shared" si="314"/>
        <v>0</v>
      </c>
      <c r="AU252" s="53">
        <f t="shared" si="314"/>
        <v>0</v>
      </c>
      <c r="AV252" s="53">
        <f t="shared" si="314"/>
        <v>0</v>
      </c>
      <c r="AW252" s="53">
        <f t="shared" si="314"/>
        <v>0</v>
      </c>
      <c r="AX252" s="53">
        <f t="shared" si="314"/>
        <v>0</v>
      </c>
      <c r="AY252" s="53">
        <f t="shared" si="314"/>
        <v>0</v>
      </c>
      <c r="AZ252" s="53">
        <f t="shared" si="314"/>
        <v>0</v>
      </c>
      <c r="BA252" s="53">
        <f t="shared" si="314"/>
        <v>0</v>
      </c>
      <c r="BB252" s="53">
        <f t="shared" si="314"/>
        <v>0</v>
      </c>
      <c r="BC252" s="53">
        <f t="shared" si="314"/>
        <v>0</v>
      </c>
      <c r="BD252" s="91">
        <f t="shared" ref="BD252:BD257" si="315">SUM(AR252:BC252)</f>
        <v>0</v>
      </c>
      <c r="BE252" s="91">
        <f t="shared" si="297"/>
        <v>1017.7551</v>
      </c>
      <c r="BG252" s="42"/>
    </row>
    <row r="253" spans="1:61" hidden="1" outlineLevel="2" x14ac:dyDescent="0.2">
      <c r="A253" s="374"/>
      <c r="B253" s="372"/>
      <c r="C253" s="46" t="s">
        <v>164</v>
      </c>
      <c r="D253" s="92">
        <f t="shared" ref="D253:P253" si="316">D250-D255</f>
        <v>0</v>
      </c>
      <c r="E253" s="56">
        <f t="shared" si="316"/>
        <v>0</v>
      </c>
      <c r="F253" s="57">
        <f t="shared" si="316"/>
        <v>0</v>
      </c>
      <c r="G253" s="57">
        <f t="shared" si="316"/>
        <v>0</v>
      </c>
      <c r="H253" s="57">
        <f t="shared" si="316"/>
        <v>0</v>
      </c>
      <c r="I253" s="57">
        <f t="shared" si="316"/>
        <v>0</v>
      </c>
      <c r="J253" s="57">
        <f t="shared" si="316"/>
        <v>0</v>
      </c>
      <c r="K253" s="57">
        <f t="shared" si="316"/>
        <v>0</v>
      </c>
      <c r="L253" s="57">
        <f t="shared" si="316"/>
        <v>0.5</v>
      </c>
      <c r="M253" s="57">
        <f t="shared" si="316"/>
        <v>28.199999999999989</v>
      </c>
      <c r="N253" s="57">
        <f t="shared" si="316"/>
        <v>60</v>
      </c>
      <c r="O253" s="57">
        <f t="shared" si="316"/>
        <v>15</v>
      </c>
      <c r="P253" s="57">
        <f t="shared" si="316"/>
        <v>0</v>
      </c>
      <c r="Q253" s="92">
        <f t="shared" si="309"/>
        <v>103.69999999999999</v>
      </c>
      <c r="R253" s="56">
        <f t="shared" ref="R253:AC253" si="317">R250-R255</f>
        <v>0</v>
      </c>
      <c r="S253" s="57">
        <f t="shared" si="317"/>
        <v>0</v>
      </c>
      <c r="T253" s="57">
        <f t="shared" si="317"/>
        <v>0</v>
      </c>
      <c r="U253" s="57">
        <f t="shared" si="317"/>
        <v>0</v>
      </c>
      <c r="V253" s="57">
        <f t="shared" si="317"/>
        <v>0</v>
      </c>
      <c r="W253" s="57">
        <f t="shared" si="317"/>
        <v>0</v>
      </c>
      <c r="X253" s="57">
        <f t="shared" si="317"/>
        <v>0</v>
      </c>
      <c r="Y253" s="57">
        <f t="shared" si="317"/>
        <v>0</v>
      </c>
      <c r="Z253" s="57">
        <f t="shared" si="317"/>
        <v>0</v>
      </c>
      <c r="AA253" s="57">
        <f t="shared" si="317"/>
        <v>0</v>
      </c>
      <c r="AB253" s="57">
        <f t="shared" si="317"/>
        <v>0</v>
      </c>
      <c r="AC253" s="57">
        <f t="shared" si="317"/>
        <v>0</v>
      </c>
      <c r="AD253" s="92">
        <f t="shared" si="311"/>
        <v>0</v>
      </c>
      <c r="AE253" s="56">
        <f t="shared" ref="AE253:AP253" si="318">AE250-AE255</f>
        <v>0</v>
      </c>
      <c r="AF253" s="57">
        <f t="shared" si="318"/>
        <v>0</v>
      </c>
      <c r="AG253" s="57">
        <f t="shared" si="318"/>
        <v>0</v>
      </c>
      <c r="AH253" s="57">
        <f t="shared" si="318"/>
        <v>0</v>
      </c>
      <c r="AI253" s="57">
        <f t="shared" si="318"/>
        <v>0</v>
      </c>
      <c r="AJ253" s="57">
        <f t="shared" si="318"/>
        <v>0</v>
      </c>
      <c r="AK253" s="57">
        <f t="shared" si="318"/>
        <v>0</v>
      </c>
      <c r="AL253" s="57">
        <f t="shared" si="318"/>
        <v>0</v>
      </c>
      <c r="AM253" s="57">
        <f t="shared" si="318"/>
        <v>0</v>
      </c>
      <c r="AN253" s="57">
        <f t="shared" si="318"/>
        <v>0</v>
      </c>
      <c r="AO253" s="57">
        <f t="shared" si="318"/>
        <v>0</v>
      </c>
      <c r="AP253" s="57">
        <f t="shared" si="318"/>
        <v>0</v>
      </c>
      <c r="AQ253" s="92">
        <f t="shared" si="313"/>
        <v>0</v>
      </c>
      <c r="AR253" s="56">
        <f t="shared" ref="AR253:BC253" si="319">AR250-AR255</f>
        <v>0</v>
      </c>
      <c r="AS253" s="57">
        <f t="shared" si="319"/>
        <v>0</v>
      </c>
      <c r="AT253" s="57">
        <f t="shared" si="319"/>
        <v>0</v>
      </c>
      <c r="AU253" s="57">
        <f t="shared" si="319"/>
        <v>0</v>
      </c>
      <c r="AV253" s="57">
        <f t="shared" si="319"/>
        <v>0</v>
      </c>
      <c r="AW253" s="57">
        <f t="shared" si="319"/>
        <v>0</v>
      </c>
      <c r="AX253" s="57">
        <f t="shared" si="319"/>
        <v>0</v>
      </c>
      <c r="AY253" s="57">
        <f t="shared" si="319"/>
        <v>0</v>
      </c>
      <c r="AZ253" s="57">
        <f t="shared" si="319"/>
        <v>0</v>
      </c>
      <c r="BA253" s="57">
        <f t="shared" si="319"/>
        <v>0</v>
      </c>
      <c r="BB253" s="57">
        <f t="shared" si="319"/>
        <v>0</v>
      </c>
      <c r="BC253" s="57">
        <f t="shared" si="319"/>
        <v>0</v>
      </c>
      <c r="BD253" s="92">
        <f t="shared" si="315"/>
        <v>0</v>
      </c>
      <c r="BE253" s="92">
        <f t="shared" si="297"/>
        <v>103.69999999999999</v>
      </c>
      <c r="BF253" s="122"/>
      <c r="BG253" s="42"/>
    </row>
    <row r="254" spans="1:61" hidden="1" outlineLevel="2" x14ac:dyDescent="0.2">
      <c r="A254" s="373">
        <v>2</v>
      </c>
      <c r="B254" s="371" t="s">
        <v>307</v>
      </c>
      <c r="C254" s="44" t="s">
        <v>159</v>
      </c>
      <c r="D254" s="101"/>
      <c r="E254" s="82">
        <f>ROUND(SUM(E235,E237,E239,E241,E243,E245,E247)*0.85,0)</f>
        <v>0</v>
      </c>
      <c r="F254" s="83">
        <f t="shared" ref="F254:P254" si="320">ROUND(SUM(F235,F237,F239,F241,F243,F245,F247)*0.85,0)</f>
        <v>0</v>
      </c>
      <c r="G254" s="83">
        <f t="shared" si="320"/>
        <v>0</v>
      </c>
      <c r="H254" s="83">
        <f t="shared" si="320"/>
        <v>0</v>
      </c>
      <c r="I254" s="83">
        <f t="shared" si="320"/>
        <v>0</v>
      </c>
      <c r="J254" s="83">
        <f t="shared" si="320"/>
        <v>0</v>
      </c>
      <c r="K254" s="83">
        <f t="shared" si="320"/>
        <v>0</v>
      </c>
      <c r="L254" s="83">
        <f t="shared" si="320"/>
        <v>0</v>
      </c>
      <c r="M254" s="83">
        <f t="shared" si="320"/>
        <v>0</v>
      </c>
      <c r="N254" s="83">
        <f t="shared" si="320"/>
        <v>0</v>
      </c>
      <c r="O254" s="83">
        <f t="shared" si="320"/>
        <v>0</v>
      </c>
      <c r="P254" s="84">
        <f t="shared" si="320"/>
        <v>1250</v>
      </c>
      <c r="Q254" s="101">
        <f t="shared" si="309"/>
        <v>1250</v>
      </c>
      <c r="R254" s="82">
        <f t="shared" ref="R254:AC254" si="321">ROUND(SUM(R235,R237,R239,R241,R243,R245,R247)*0.85,0)</f>
        <v>0</v>
      </c>
      <c r="S254" s="83">
        <f t="shared" si="321"/>
        <v>0</v>
      </c>
      <c r="T254" s="83">
        <f t="shared" si="321"/>
        <v>0</v>
      </c>
      <c r="U254" s="83">
        <f t="shared" si="321"/>
        <v>0</v>
      </c>
      <c r="V254" s="83">
        <f t="shared" si="321"/>
        <v>0</v>
      </c>
      <c r="W254" s="83">
        <f t="shared" si="321"/>
        <v>0</v>
      </c>
      <c r="X254" s="83">
        <f t="shared" si="321"/>
        <v>0</v>
      </c>
      <c r="Y254" s="83">
        <f t="shared" si="321"/>
        <v>0</v>
      </c>
      <c r="Z254" s="83">
        <f t="shared" si="321"/>
        <v>0</v>
      </c>
      <c r="AA254" s="83">
        <f t="shared" si="321"/>
        <v>0</v>
      </c>
      <c r="AB254" s="83">
        <f t="shared" si="321"/>
        <v>0</v>
      </c>
      <c r="AC254" s="84">
        <f t="shared" si="321"/>
        <v>0</v>
      </c>
      <c r="AD254" s="101">
        <f t="shared" si="311"/>
        <v>0</v>
      </c>
      <c r="AE254" s="82">
        <f t="shared" ref="AE254:AP254" si="322">ROUND(SUM(AE235,AE237,AE239,AE241,AE243,AE245,AE247)*0.85,0)</f>
        <v>0</v>
      </c>
      <c r="AF254" s="83">
        <f t="shared" si="322"/>
        <v>0</v>
      </c>
      <c r="AG254" s="83">
        <f t="shared" si="322"/>
        <v>0</v>
      </c>
      <c r="AH254" s="83">
        <f t="shared" si="322"/>
        <v>0</v>
      </c>
      <c r="AI254" s="83">
        <f t="shared" si="322"/>
        <v>0</v>
      </c>
      <c r="AJ254" s="83">
        <f t="shared" si="322"/>
        <v>0</v>
      </c>
      <c r="AK254" s="83">
        <f t="shared" si="322"/>
        <v>0</v>
      </c>
      <c r="AL254" s="83">
        <f t="shared" si="322"/>
        <v>0</v>
      </c>
      <c r="AM254" s="83">
        <f t="shared" si="322"/>
        <v>0</v>
      </c>
      <c r="AN254" s="83">
        <f t="shared" si="322"/>
        <v>0</v>
      </c>
      <c r="AO254" s="83">
        <f t="shared" si="322"/>
        <v>0</v>
      </c>
      <c r="AP254" s="84">
        <f t="shared" si="322"/>
        <v>0</v>
      </c>
      <c r="AQ254" s="101">
        <f t="shared" si="313"/>
        <v>0</v>
      </c>
      <c r="AR254" s="82">
        <f t="shared" ref="AR254:BC254" si="323">ROUND(SUM(AR235,AR237,AR239,AR241,AR243,AR245,AR247)*0.85,0)</f>
        <v>0</v>
      </c>
      <c r="AS254" s="83">
        <f t="shared" si="323"/>
        <v>0</v>
      </c>
      <c r="AT254" s="83">
        <f t="shared" si="323"/>
        <v>0</v>
      </c>
      <c r="AU254" s="83">
        <f t="shared" si="323"/>
        <v>0</v>
      </c>
      <c r="AV254" s="83">
        <f t="shared" si="323"/>
        <v>0</v>
      </c>
      <c r="AW254" s="83">
        <f t="shared" si="323"/>
        <v>0</v>
      </c>
      <c r="AX254" s="83">
        <f t="shared" si="323"/>
        <v>0</v>
      </c>
      <c r="AY254" s="83">
        <f t="shared" si="323"/>
        <v>0</v>
      </c>
      <c r="AZ254" s="83">
        <f t="shared" si="323"/>
        <v>0</v>
      </c>
      <c r="BA254" s="83">
        <f t="shared" si="323"/>
        <v>0</v>
      </c>
      <c r="BB254" s="83">
        <f t="shared" si="323"/>
        <v>0</v>
      </c>
      <c r="BC254" s="84">
        <f t="shared" si="323"/>
        <v>0</v>
      </c>
      <c r="BD254" s="101">
        <f t="shared" si="315"/>
        <v>0</v>
      </c>
      <c r="BE254" s="101">
        <f t="shared" si="297"/>
        <v>1250</v>
      </c>
      <c r="BG254" s="42"/>
    </row>
    <row r="255" spans="1:61" ht="13.5" hidden="1" outlineLevel="2" thickBot="1" x14ac:dyDescent="0.25">
      <c r="A255" s="377"/>
      <c r="B255" s="378"/>
      <c r="C255" s="128" t="s">
        <v>164</v>
      </c>
      <c r="D255" s="131"/>
      <c r="E255" s="129">
        <f t="shared" ref="E255:P255" si="324">ROUND(SUM(E236,E238,E240,E242,E244,E246,E248)*0.85,0)</f>
        <v>0</v>
      </c>
      <c r="F255" s="130">
        <f t="shared" si="324"/>
        <v>0</v>
      </c>
      <c r="G255" s="130">
        <f t="shared" si="324"/>
        <v>0</v>
      </c>
      <c r="H255" s="130">
        <f t="shared" si="324"/>
        <v>0</v>
      </c>
      <c r="I255" s="130">
        <f t="shared" si="324"/>
        <v>0</v>
      </c>
      <c r="J255" s="130">
        <f t="shared" si="324"/>
        <v>0</v>
      </c>
      <c r="K255" s="130">
        <f t="shared" si="324"/>
        <v>0</v>
      </c>
      <c r="L255" s="130">
        <f t="shared" si="324"/>
        <v>4</v>
      </c>
      <c r="M255" s="130">
        <f t="shared" si="324"/>
        <v>163</v>
      </c>
      <c r="N255" s="130">
        <f t="shared" si="324"/>
        <v>341</v>
      </c>
      <c r="O255" s="130">
        <f t="shared" si="324"/>
        <v>84</v>
      </c>
      <c r="P255" s="130">
        <f t="shared" si="324"/>
        <v>0</v>
      </c>
      <c r="Q255" s="131">
        <f t="shared" si="309"/>
        <v>592</v>
      </c>
      <c r="R255" s="129">
        <f t="shared" ref="R255:AC255" si="325">ROUND(SUM(R236,R238,R240,R242,R244,R246,R248)*0.85,0)</f>
        <v>0</v>
      </c>
      <c r="S255" s="130">
        <f t="shared" si="325"/>
        <v>0</v>
      </c>
      <c r="T255" s="130">
        <f t="shared" si="325"/>
        <v>0</v>
      </c>
      <c r="U255" s="130">
        <f t="shared" si="325"/>
        <v>0</v>
      </c>
      <c r="V255" s="130">
        <f t="shared" si="325"/>
        <v>0</v>
      </c>
      <c r="W255" s="130">
        <f t="shared" si="325"/>
        <v>0</v>
      </c>
      <c r="X255" s="130">
        <f t="shared" si="325"/>
        <v>0</v>
      </c>
      <c r="Y255" s="130">
        <f t="shared" si="325"/>
        <v>0</v>
      </c>
      <c r="Z255" s="130">
        <f t="shared" si="325"/>
        <v>0</v>
      </c>
      <c r="AA255" s="130">
        <f t="shared" si="325"/>
        <v>0</v>
      </c>
      <c r="AB255" s="130">
        <f t="shared" si="325"/>
        <v>0</v>
      </c>
      <c r="AC255" s="130">
        <f t="shared" si="325"/>
        <v>0</v>
      </c>
      <c r="AD255" s="131">
        <f t="shared" si="311"/>
        <v>0</v>
      </c>
      <c r="AE255" s="129">
        <f t="shared" ref="AE255:AP255" si="326">ROUND(SUM(AE236,AE238,AE240,AE242,AE244,AE246,AE248)*0.85,0)</f>
        <v>0</v>
      </c>
      <c r="AF255" s="130">
        <f t="shared" si="326"/>
        <v>0</v>
      </c>
      <c r="AG255" s="130">
        <f t="shared" si="326"/>
        <v>0</v>
      </c>
      <c r="AH255" s="130">
        <f t="shared" si="326"/>
        <v>0</v>
      </c>
      <c r="AI255" s="130">
        <f t="shared" si="326"/>
        <v>0</v>
      </c>
      <c r="AJ255" s="130">
        <f t="shared" si="326"/>
        <v>0</v>
      </c>
      <c r="AK255" s="130">
        <f t="shared" si="326"/>
        <v>0</v>
      </c>
      <c r="AL255" s="130">
        <f t="shared" si="326"/>
        <v>0</v>
      </c>
      <c r="AM255" s="130">
        <f t="shared" si="326"/>
        <v>0</v>
      </c>
      <c r="AN255" s="130">
        <f t="shared" si="326"/>
        <v>0</v>
      </c>
      <c r="AO255" s="130">
        <f t="shared" si="326"/>
        <v>0</v>
      </c>
      <c r="AP255" s="130">
        <f t="shared" si="326"/>
        <v>0</v>
      </c>
      <c r="AQ255" s="131">
        <f t="shared" si="313"/>
        <v>0</v>
      </c>
      <c r="AR255" s="129">
        <f t="shared" ref="AR255:BC255" si="327">ROUND(SUM(AR236,AR238,AR240,AR242,AR244,AR246,AR248)*0.85,0)</f>
        <v>0</v>
      </c>
      <c r="AS255" s="130">
        <f t="shared" si="327"/>
        <v>0</v>
      </c>
      <c r="AT255" s="130">
        <f t="shared" si="327"/>
        <v>0</v>
      </c>
      <c r="AU255" s="130">
        <f t="shared" si="327"/>
        <v>0</v>
      </c>
      <c r="AV255" s="130">
        <f t="shared" si="327"/>
        <v>0</v>
      </c>
      <c r="AW255" s="130">
        <f t="shared" si="327"/>
        <v>0</v>
      </c>
      <c r="AX255" s="130">
        <f t="shared" si="327"/>
        <v>0</v>
      </c>
      <c r="AY255" s="130">
        <f t="shared" si="327"/>
        <v>0</v>
      </c>
      <c r="AZ255" s="130">
        <f t="shared" si="327"/>
        <v>0</v>
      </c>
      <c r="BA255" s="130">
        <f t="shared" si="327"/>
        <v>0</v>
      </c>
      <c r="BB255" s="130">
        <f t="shared" si="327"/>
        <v>0</v>
      </c>
      <c r="BC255" s="130">
        <f t="shared" si="327"/>
        <v>0</v>
      </c>
      <c r="BD255" s="131">
        <f t="shared" si="315"/>
        <v>0</v>
      </c>
      <c r="BE255" s="131">
        <f t="shared" si="297"/>
        <v>592</v>
      </c>
      <c r="BG255" s="42"/>
    </row>
    <row r="256" spans="1:61" hidden="1" outlineLevel="2" x14ac:dyDescent="0.2">
      <c r="A256" s="369"/>
      <c r="B256" s="362" t="s">
        <v>198</v>
      </c>
      <c r="C256" s="50" t="s">
        <v>159</v>
      </c>
      <c r="D256" s="127">
        <f>SUM(D252,D254)</f>
        <v>797.75509999999997</v>
      </c>
      <c r="E256" s="124">
        <f>SUM(E252,E254)</f>
        <v>0</v>
      </c>
      <c r="F256" s="125">
        <f t="shared" ref="F256:P256" si="328">SUM(F252,F254)</f>
        <v>0</v>
      </c>
      <c r="G256" s="125">
        <f t="shared" si="328"/>
        <v>0</v>
      </c>
      <c r="H256" s="125">
        <f t="shared" si="328"/>
        <v>0</v>
      </c>
      <c r="I256" s="125">
        <f t="shared" si="328"/>
        <v>0</v>
      </c>
      <c r="J256" s="125">
        <f t="shared" si="328"/>
        <v>0</v>
      </c>
      <c r="K256" s="125">
        <f t="shared" si="328"/>
        <v>0</v>
      </c>
      <c r="L256" s="125">
        <f t="shared" si="328"/>
        <v>0</v>
      </c>
      <c r="M256" s="125">
        <f t="shared" si="328"/>
        <v>0</v>
      </c>
      <c r="N256" s="125">
        <f t="shared" si="328"/>
        <v>0</v>
      </c>
      <c r="O256" s="125">
        <f t="shared" si="328"/>
        <v>0</v>
      </c>
      <c r="P256" s="125">
        <f t="shared" si="328"/>
        <v>1470</v>
      </c>
      <c r="Q256" s="126">
        <f t="shared" si="309"/>
        <v>1470</v>
      </c>
      <c r="R256" s="124">
        <f>SUM(R252,R254)</f>
        <v>0</v>
      </c>
      <c r="S256" s="125">
        <f t="shared" ref="S256:AC256" si="329">SUM(S252,S254)</f>
        <v>0</v>
      </c>
      <c r="T256" s="125">
        <f t="shared" si="329"/>
        <v>0</v>
      </c>
      <c r="U256" s="125">
        <f t="shared" si="329"/>
        <v>0</v>
      </c>
      <c r="V256" s="125">
        <f t="shared" si="329"/>
        <v>0</v>
      </c>
      <c r="W256" s="125">
        <f t="shared" si="329"/>
        <v>0</v>
      </c>
      <c r="X256" s="125">
        <f t="shared" si="329"/>
        <v>0</v>
      </c>
      <c r="Y256" s="125">
        <f t="shared" si="329"/>
        <v>0</v>
      </c>
      <c r="Z256" s="125">
        <f t="shared" si="329"/>
        <v>0</v>
      </c>
      <c r="AA256" s="125">
        <f t="shared" si="329"/>
        <v>0</v>
      </c>
      <c r="AB256" s="125">
        <f t="shared" si="329"/>
        <v>0</v>
      </c>
      <c r="AC256" s="125">
        <f t="shared" si="329"/>
        <v>0</v>
      </c>
      <c r="AD256" s="126">
        <f t="shared" si="311"/>
        <v>0</v>
      </c>
      <c r="AE256" s="124">
        <f>SUM(AE252,AE254)</f>
        <v>0</v>
      </c>
      <c r="AF256" s="125">
        <f t="shared" ref="AF256:AP256" si="330">SUM(AF252,AF254)</f>
        <v>0</v>
      </c>
      <c r="AG256" s="125">
        <f t="shared" si="330"/>
        <v>0</v>
      </c>
      <c r="AH256" s="125">
        <f t="shared" si="330"/>
        <v>0</v>
      </c>
      <c r="AI256" s="125">
        <f t="shared" si="330"/>
        <v>0</v>
      </c>
      <c r="AJ256" s="125">
        <f t="shared" si="330"/>
        <v>0</v>
      </c>
      <c r="AK256" s="125">
        <f t="shared" si="330"/>
        <v>0</v>
      </c>
      <c r="AL256" s="125">
        <f t="shared" si="330"/>
        <v>0</v>
      </c>
      <c r="AM256" s="125">
        <f t="shared" si="330"/>
        <v>0</v>
      </c>
      <c r="AN256" s="125">
        <f t="shared" si="330"/>
        <v>0</v>
      </c>
      <c r="AO256" s="125">
        <f t="shared" si="330"/>
        <v>0</v>
      </c>
      <c r="AP256" s="125">
        <f t="shared" si="330"/>
        <v>0</v>
      </c>
      <c r="AQ256" s="126">
        <f t="shared" si="313"/>
        <v>0</v>
      </c>
      <c r="AR256" s="124">
        <f>SUM(AR252,AR254)</f>
        <v>0</v>
      </c>
      <c r="AS256" s="125">
        <f t="shared" ref="AS256:BC256" si="331">SUM(AS252,AS254)</f>
        <v>0</v>
      </c>
      <c r="AT256" s="125">
        <f t="shared" si="331"/>
        <v>0</v>
      </c>
      <c r="AU256" s="125">
        <f t="shared" si="331"/>
        <v>0</v>
      </c>
      <c r="AV256" s="125">
        <f t="shared" si="331"/>
        <v>0</v>
      </c>
      <c r="AW256" s="125">
        <f t="shared" si="331"/>
        <v>0</v>
      </c>
      <c r="AX256" s="125">
        <f t="shared" si="331"/>
        <v>0</v>
      </c>
      <c r="AY256" s="125">
        <f t="shared" si="331"/>
        <v>0</v>
      </c>
      <c r="AZ256" s="125">
        <f t="shared" si="331"/>
        <v>0</v>
      </c>
      <c r="BA256" s="125">
        <f t="shared" si="331"/>
        <v>0</v>
      </c>
      <c r="BB256" s="125">
        <f t="shared" si="331"/>
        <v>0</v>
      </c>
      <c r="BC256" s="125">
        <f t="shared" si="331"/>
        <v>0</v>
      </c>
      <c r="BD256" s="126">
        <f t="shared" si="315"/>
        <v>0</v>
      </c>
      <c r="BE256" s="127">
        <f t="shared" si="297"/>
        <v>2267.7550999999999</v>
      </c>
      <c r="BG256" s="42"/>
    </row>
    <row r="257" spans="1:61" hidden="1" outlineLevel="2" x14ac:dyDescent="0.2">
      <c r="A257" s="370"/>
      <c r="B257" s="363"/>
      <c r="C257" s="51" t="s">
        <v>164</v>
      </c>
      <c r="D257" s="100">
        <f t="shared" ref="D257:P257" si="332">SUM(D253,D255)</f>
        <v>0</v>
      </c>
      <c r="E257" s="80">
        <f t="shared" si="332"/>
        <v>0</v>
      </c>
      <c r="F257" s="81">
        <f t="shared" si="332"/>
        <v>0</v>
      </c>
      <c r="G257" s="81">
        <f t="shared" si="332"/>
        <v>0</v>
      </c>
      <c r="H257" s="81">
        <f t="shared" si="332"/>
        <v>0</v>
      </c>
      <c r="I257" s="81">
        <f t="shared" si="332"/>
        <v>0</v>
      </c>
      <c r="J257" s="81">
        <f t="shared" si="332"/>
        <v>0</v>
      </c>
      <c r="K257" s="81">
        <f t="shared" si="332"/>
        <v>0</v>
      </c>
      <c r="L257" s="81">
        <f t="shared" si="332"/>
        <v>4.5</v>
      </c>
      <c r="M257" s="81">
        <f t="shared" si="332"/>
        <v>191.2</v>
      </c>
      <c r="N257" s="81">
        <f t="shared" si="332"/>
        <v>401</v>
      </c>
      <c r="O257" s="81">
        <f t="shared" si="332"/>
        <v>99</v>
      </c>
      <c r="P257" s="81">
        <f t="shared" si="332"/>
        <v>0</v>
      </c>
      <c r="Q257" s="99">
        <f t="shared" si="309"/>
        <v>695.7</v>
      </c>
      <c r="R257" s="80">
        <f t="shared" ref="R257:AC257" si="333">SUM(R253,R255)</f>
        <v>0</v>
      </c>
      <c r="S257" s="81">
        <f t="shared" si="333"/>
        <v>0</v>
      </c>
      <c r="T257" s="81">
        <f t="shared" si="333"/>
        <v>0</v>
      </c>
      <c r="U257" s="81">
        <f t="shared" si="333"/>
        <v>0</v>
      </c>
      <c r="V257" s="81">
        <f t="shared" si="333"/>
        <v>0</v>
      </c>
      <c r="W257" s="81">
        <f t="shared" si="333"/>
        <v>0</v>
      </c>
      <c r="X257" s="81">
        <f t="shared" si="333"/>
        <v>0</v>
      </c>
      <c r="Y257" s="81">
        <f t="shared" si="333"/>
        <v>0</v>
      </c>
      <c r="Z257" s="81">
        <f t="shared" si="333"/>
        <v>0</v>
      </c>
      <c r="AA257" s="81">
        <f t="shared" si="333"/>
        <v>0</v>
      </c>
      <c r="AB257" s="81">
        <f t="shared" si="333"/>
        <v>0</v>
      </c>
      <c r="AC257" s="81">
        <f t="shared" si="333"/>
        <v>0</v>
      </c>
      <c r="AD257" s="99">
        <f t="shared" si="311"/>
        <v>0</v>
      </c>
      <c r="AE257" s="80">
        <f t="shared" ref="AE257:AP257" si="334">SUM(AE253,AE255)</f>
        <v>0</v>
      </c>
      <c r="AF257" s="81">
        <f t="shared" si="334"/>
        <v>0</v>
      </c>
      <c r="AG257" s="81">
        <f t="shared" si="334"/>
        <v>0</v>
      </c>
      <c r="AH257" s="81">
        <f t="shared" si="334"/>
        <v>0</v>
      </c>
      <c r="AI257" s="81">
        <f t="shared" si="334"/>
        <v>0</v>
      </c>
      <c r="AJ257" s="81">
        <f t="shared" si="334"/>
        <v>0</v>
      </c>
      <c r="AK257" s="81">
        <f t="shared" si="334"/>
        <v>0</v>
      </c>
      <c r="AL257" s="81">
        <f t="shared" si="334"/>
        <v>0</v>
      </c>
      <c r="AM257" s="81">
        <f t="shared" si="334"/>
        <v>0</v>
      </c>
      <c r="AN257" s="81">
        <f t="shared" si="334"/>
        <v>0</v>
      </c>
      <c r="AO257" s="81">
        <f t="shared" si="334"/>
        <v>0</v>
      </c>
      <c r="AP257" s="81">
        <f t="shared" si="334"/>
        <v>0</v>
      </c>
      <c r="AQ257" s="99">
        <f t="shared" si="313"/>
        <v>0</v>
      </c>
      <c r="AR257" s="80">
        <f t="shared" ref="AR257:BC257" si="335">SUM(AR253,AR255)</f>
        <v>0</v>
      </c>
      <c r="AS257" s="81">
        <f t="shared" si="335"/>
        <v>0</v>
      </c>
      <c r="AT257" s="81">
        <f t="shared" si="335"/>
        <v>0</v>
      </c>
      <c r="AU257" s="81">
        <f t="shared" si="335"/>
        <v>0</v>
      </c>
      <c r="AV257" s="81">
        <f t="shared" si="335"/>
        <v>0</v>
      </c>
      <c r="AW257" s="81">
        <f t="shared" si="335"/>
        <v>0</v>
      </c>
      <c r="AX257" s="81">
        <f t="shared" si="335"/>
        <v>0</v>
      </c>
      <c r="AY257" s="81">
        <f t="shared" si="335"/>
        <v>0</v>
      </c>
      <c r="AZ257" s="81">
        <f t="shared" si="335"/>
        <v>0</v>
      </c>
      <c r="BA257" s="81">
        <f t="shared" si="335"/>
        <v>0</v>
      </c>
      <c r="BB257" s="81">
        <f t="shared" si="335"/>
        <v>0</v>
      </c>
      <c r="BC257" s="81">
        <f t="shared" si="335"/>
        <v>0</v>
      </c>
      <c r="BD257" s="99">
        <f t="shared" si="315"/>
        <v>0</v>
      </c>
      <c r="BE257" s="100">
        <f t="shared" si="297"/>
        <v>695.7</v>
      </c>
      <c r="BG257" s="42"/>
    </row>
    <row r="258" spans="1:61" outlineLevel="1" collapsed="1" x14ac:dyDescent="0.2">
      <c r="A258" s="119"/>
      <c r="B258" s="103" t="s">
        <v>354</v>
      </c>
      <c r="C258" s="104"/>
      <c r="D258" s="106"/>
      <c r="E258" s="105"/>
      <c r="F258" s="105"/>
      <c r="G258" s="105"/>
      <c r="H258" s="105"/>
      <c r="I258" s="105"/>
      <c r="J258" s="105"/>
      <c r="K258" s="105"/>
      <c r="L258" s="105"/>
      <c r="M258" s="105"/>
      <c r="N258" s="105"/>
      <c r="O258" s="105"/>
      <c r="P258" s="105"/>
      <c r="Q258" s="106"/>
      <c r="R258" s="105"/>
      <c r="S258" s="105"/>
      <c r="T258" s="105"/>
      <c r="U258" s="105"/>
      <c r="V258" s="105"/>
      <c r="W258" s="105"/>
      <c r="X258" s="105"/>
      <c r="Y258" s="105"/>
      <c r="Z258" s="105"/>
      <c r="AA258" s="105"/>
      <c r="AB258" s="105"/>
      <c r="AC258" s="105"/>
      <c r="AD258" s="107"/>
      <c r="AE258" s="108"/>
      <c r="AF258" s="105"/>
      <c r="AG258" s="105"/>
      <c r="AH258" s="105"/>
      <c r="AI258" s="105"/>
      <c r="AJ258" s="105"/>
      <c r="AK258" s="105"/>
      <c r="AL258" s="105"/>
      <c r="AM258" s="105"/>
      <c r="AN258" s="105"/>
      <c r="AO258" s="105"/>
      <c r="AP258" s="109"/>
      <c r="AQ258" s="110"/>
      <c r="AR258" s="105"/>
      <c r="AS258" s="105"/>
      <c r="AT258" s="105"/>
      <c r="AU258" s="105"/>
      <c r="AV258" s="105"/>
      <c r="AW258" s="105"/>
      <c r="AX258" s="105"/>
      <c r="AY258" s="105"/>
      <c r="AZ258" s="105"/>
      <c r="BA258" s="105"/>
      <c r="BB258" s="105"/>
      <c r="BC258" s="105"/>
      <c r="BD258" s="106"/>
      <c r="BE258" s="197">
        <f t="shared" si="297"/>
        <v>0</v>
      </c>
      <c r="BF258" s="122"/>
      <c r="BG258" s="42"/>
    </row>
    <row r="259" spans="1:61" hidden="1" outlineLevel="2" x14ac:dyDescent="0.2">
      <c r="A259" s="120"/>
      <c r="B259" s="111" t="s">
        <v>202</v>
      </c>
      <c r="C259" s="112"/>
      <c r="D259" s="114"/>
      <c r="E259" s="113"/>
      <c r="F259" s="113"/>
      <c r="G259" s="113"/>
      <c r="H259" s="113"/>
      <c r="I259" s="113"/>
      <c r="J259" s="113"/>
      <c r="K259" s="113"/>
      <c r="L259" s="113"/>
      <c r="M259" s="113"/>
      <c r="N259" s="113"/>
      <c r="O259" s="113"/>
      <c r="P259" s="113"/>
      <c r="Q259" s="114"/>
      <c r="R259" s="113"/>
      <c r="S259" s="113"/>
      <c r="T259" s="113"/>
      <c r="U259" s="113"/>
      <c r="V259" s="113"/>
      <c r="W259" s="113"/>
      <c r="X259" s="113"/>
      <c r="Y259" s="113"/>
      <c r="Z259" s="113"/>
      <c r="AA259" s="113"/>
      <c r="AB259" s="113"/>
      <c r="AC259" s="113"/>
      <c r="AD259" s="115"/>
      <c r="AE259" s="116"/>
      <c r="AF259" s="113"/>
      <c r="AG259" s="113"/>
      <c r="AH259" s="113"/>
      <c r="AI259" s="113"/>
      <c r="AJ259" s="113"/>
      <c r="AK259" s="113"/>
      <c r="AL259" s="113"/>
      <c r="AM259" s="113"/>
      <c r="AN259" s="113"/>
      <c r="AO259" s="113"/>
      <c r="AP259" s="117"/>
      <c r="AQ259" s="118"/>
      <c r="AR259" s="113"/>
      <c r="AS259" s="113"/>
      <c r="AT259" s="113"/>
      <c r="AU259" s="113"/>
      <c r="AV259" s="113"/>
      <c r="AW259" s="113"/>
      <c r="AX259" s="113"/>
      <c r="AY259" s="113"/>
      <c r="AZ259" s="113"/>
      <c r="BA259" s="113"/>
      <c r="BB259" s="113"/>
      <c r="BC259" s="113"/>
      <c r="BD259" s="114"/>
      <c r="BE259" s="198">
        <f t="shared" si="297"/>
        <v>0</v>
      </c>
      <c r="BG259" s="42"/>
    </row>
    <row r="260" spans="1:61" ht="13.15" hidden="1" customHeight="1" outlineLevel="2" x14ac:dyDescent="0.2">
      <c r="A260" s="373">
        <v>1</v>
      </c>
      <c r="B260" s="371" t="s">
        <v>334</v>
      </c>
      <c r="C260" s="44" t="s">
        <v>159</v>
      </c>
      <c r="D260" s="101"/>
      <c r="E260" s="82"/>
      <c r="F260" s="83"/>
      <c r="G260" s="83"/>
      <c r="H260" s="83"/>
      <c r="I260" s="83"/>
      <c r="J260" s="83"/>
      <c r="K260" s="83"/>
      <c r="L260" s="83"/>
      <c r="M260" s="83"/>
      <c r="N260" s="83"/>
      <c r="O260" s="83"/>
      <c r="P260" s="83"/>
      <c r="Q260" s="101">
        <f>SUM(E260:P260)</f>
        <v>0</v>
      </c>
      <c r="R260" s="82"/>
      <c r="S260" s="83"/>
      <c r="T260" s="83"/>
      <c r="U260" s="83"/>
      <c r="V260" s="83"/>
      <c r="W260" s="83"/>
      <c r="X260" s="83"/>
      <c r="Y260" s="83"/>
      <c r="Z260" s="83"/>
      <c r="AA260" s="83"/>
      <c r="AB260" s="83"/>
      <c r="AC260" s="83"/>
      <c r="AD260" s="101">
        <f>SUM(R260:AC260)</f>
        <v>0</v>
      </c>
      <c r="AE260" s="82"/>
      <c r="AF260" s="83"/>
      <c r="AG260" s="83"/>
      <c r="AH260" s="83"/>
      <c r="AI260" s="83"/>
      <c r="AJ260" s="83"/>
      <c r="AK260" s="83"/>
      <c r="AL260" s="83"/>
      <c r="AM260" s="83"/>
      <c r="AN260" s="83"/>
      <c r="AO260" s="83"/>
      <c r="AP260" s="83"/>
      <c r="AQ260" s="101">
        <f>SUM(AE260:AP260)</f>
        <v>0</v>
      </c>
      <c r="AR260" s="82"/>
      <c r="AS260" s="83"/>
      <c r="AT260" s="83"/>
      <c r="AU260" s="83"/>
      <c r="AV260" s="83"/>
      <c r="AW260" s="83"/>
      <c r="AX260" s="83"/>
      <c r="AY260" s="83"/>
      <c r="AZ260" s="83"/>
      <c r="BA260" s="83"/>
      <c r="BB260" s="83"/>
      <c r="BC260" s="83"/>
      <c r="BD260" s="101">
        <f>SUM(AR260:BC260)</f>
        <v>0</v>
      </c>
      <c r="BE260" s="101">
        <f t="shared" si="297"/>
        <v>0</v>
      </c>
      <c r="BG260" s="138"/>
      <c r="BH260" s="140"/>
      <c r="BI260" s="140"/>
    </row>
    <row r="261" spans="1:61" ht="13.15" hidden="1" customHeight="1" outlineLevel="2" x14ac:dyDescent="0.2">
      <c r="A261" s="374"/>
      <c r="B261" s="372"/>
      <c r="C261" s="46" t="s">
        <v>164</v>
      </c>
      <c r="D261" s="92"/>
      <c r="E261" s="56"/>
      <c r="F261" s="57"/>
      <c r="G261" s="57"/>
      <c r="H261" s="57"/>
      <c r="I261" s="57"/>
      <c r="J261" s="57"/>
      <c r="K261" s="57"/>
      <c r="L261" s="57"/>
      <c r="M261" s="57"/>
      <c r="N261" s="57"/>
      <c r="O261" s="57"/>
      <c r="P261" s="57"/>
      <c r="Q261" s="92">
        <f>SUM(E261:P261)</f>
        <v>0</v>
      </c>
      <c r="R261" s="56"/>
      <c r="S261" s="57"/>
      <c r="T261" s="57"/>
      <c r="U261" s="57"/>
      <c r="V261" s="57"/>
      <c r="W261" s="57"/>
      <c r="X261" s="57"/>
      <c r="Y261" s="57"/>
      <c r="Z261" s="57"/>
      <c r="AA261" s="57"/>
      <c r="AB261" s="57"/>
      <c r="AC261" s="57"/>
      <c r="AD261" s="92">
        <f>SUM(R261:AC261)</f>
        <v>0</v>
      </c>
      <c r="AE261" s="56"/>
      <c r="AF261" s="57"/>
      <c r="AG261" s="57"/>
      <c r="AH261" s="57"/>
      <c r="AI261" s="57"/>
      <c r="AJ261" s="57"/>
      <c r="AK261" s="57"/>
      <c r="AL261" s="57"/>
      <c r="AM261" s="57"/>
      <c r="AN261" s="57"/>
      <c r="AO261" s="57"/>
      <c r="AP261" s="57"/>
      <c r="AQ261" s="92">
        <f>SUM(AE261:AP261)</f>
        <v>0</v>
      </c>
      <c r="AR261" s="56"/>
      <c r="AS261" s="57"/>
      <c r="AT261" s="57"/>
      <c r="AU261" s="57"/>
      <c r="AV261" s="57"/>
      <c r="AW261" s="57"/>
      <c r="AX261" s="57"/>
      <c r="AY261" s="57"/>
      <c r="AZ261" s="57"/>
      <c r="BA261" s="57"/>
      <c r="BB261" s="57"/>
      <c r="BC261" s="57"/>
      <c r="BD261" s="92">
        <f>SUM(AR261:BC261)</f>
        <v>0</v>
      </c>
      <c r="BE261" s="92">
        <f t="shared" si="297"/>
        <v>0</v>
      </c>
      <c r="BG261" s="136"/>
      <c r="BH261" s="4"/>
      <c r="BI261" s="4"/>
    </row>
    <row r="262" spans="1:61" ht="13.15" hidden="1" customHeight="1" outlineLevel="2" x14ac:dyDescent="0.2">
      <c r="A262" s="373">
        <v>2</v>
      </c>
      <c r="B262" s="371" t="s">
        <v>217</v>
      </c>
      <c r="C262" s="44" t="s">
        <v>159</v>
      </c>
      <c r="D262" s="101"/>
      <c r="E262" s="82"/>
      <c r="F262" s="83"/>
      <c r="G262" s="83"/>
      <c r="H262" s="83"/>
      <c r="I262" s="83"/>
      <c r="J262" s="83"/>
      <c r="K262" s="83"/>
      <c r="L262" s="83"/>
      <c r="M262" s="83"/>
      <c r="N262" s="83"/>
      <c r="O262" s="83"/>
      <c r="P262" s="83"/>
      <c r="Q262" s="101">
        <f t="shared" ref="Q262:Q273" si="336">SUM(E262:P262)</f>
        <v>0</v>
      </c>
      <c r="R262" s="82"/>
      <c r="S262" s="83"/>
      <c r="T262" s="83"/>
      <c r="U262" s="83"/>
      <c r="V262" s="83"/>
      <c r="W262" s="83"/>
      <c r="X262" s="83"/>
      <c r="Y262" s="83"/>
      <c r="Z262" s="83"/>
      <c r="AA262" s="83"/>
      <c r="AB262" s="83"/>
      <c r="AC262" s="83"/>
      <c r="AD262" s="101">
        <f t="shared" ref="AD262:AD277" si="337">SUM(R262:AC262)</f>
        <v>0</v>
      </c>
      <c r="AE262" s="82"/>
      <c r="AF262" s="83"/>
      <c r="AG262" s="83"/>
      <c r="AH262" s="83"/>
      <c r="AI262" s="83"/>
      <c r="AJ262" s="83"/>
      <c r="AK262" s="83"/>
      <c r="AL262" s="83"/>
      <c r="AM262" s="83"/>
      <c r="AN262" s="83"/>
      <c r="AO262" s="83"/>
      <c r="AP262" s="83"/>
      <c r="AQ262" s="101">
        <f t="shared" ref="AQ262:AQ277" si="338">SUM(AE262:AP262)</f>
        <v>0</v>
      </c>
      <c r="AR262" s="82"/>
      <c r="AS262" s="83"/>
      <c r="AT262" s="83"/>
      <c r="AU262" s="83"/>
      <c r="AV262" s="83"/>
      <c r="AW262" s="83"/>
      <c r="AX262" s="83"/>
      <c r="AY262" s="83"/>
      <c r="AZ262" s="83"/>
      <c r="BA262" s="83"/>
      <c r="BB262" s="83"/>
      <c r="BC262" s="83"/>
      <c r="BD262" s="101">
        <f t="shared" ref="BD262:BD277" si="339">SUM(AR262:BC262)</f>
        <v>0</v>
      </c>
      <c r="BE262" s="101">
        <f t="shared" si="297"/>
        <v>0</v>
      </c>
      <c r="BG262" s="138" t="s">
        <v>211</v>
      </c>
      <c r="BH262" s="140" t="s">
        <v>212</v>
      </c>
      <c r="BI262" s="140" t="s">
        <v>213</v>
      </c>
    </row>
    <row r="263" spans="1:61" ht="13.15" hidden="1" customHeight="1" outlineLevel="2" x14ac:dyDescent="0.2">
      <c r="A263" s="374"/>
      <c r="B263" s="372"/>
      <c r="C263" s="46" t="s">
        <v>164</v>
      </c>
      <c r="D263" s="92"/>
      <c r="E263" s="56"/>
      <c r="F263" s="57"/>
      <c r="G263" s="57"/>
      <c r="H263" s="57"/>
      <c r="I263" s="57"/>
      <c r="J263" s="57"/>
      <c r="K263" s="57"/>
      <c r="L263" s="57"/>
      <c r="M263" s="57"/>
      <c r="N263" s="57"/>
      <c r="O263" s="57"/>
      <c r="P263" s="57"/>
      <c r="Q263" s="92">
        <f t="shared" si="336"/>
        <v>0</v>
      </c>
      <c r="R263" s="56"/>
      <c r="S263" s="57"/>
      <c r="T263" s="57"/>
      <c r="U263" s="57"/>
      <c r="V263" s="57"/>
      <c r="W263" s="57"/>
      <c r="X263" s="57"/>
      <c r="Y263" s="57"/>
      <c r="Z263" s="57"/>
      <c r="AA263" s="57"/>
      <c r="AB263" s="57"/>
      <c r="AC263" s="57"/>
      <c r="AD263" s="92">
        <f t="shared" si="337"/>
        <v>0</v>
      </c>
      <c r="AE263" s="56"/>
      <c r="AF263" s="57"/>
      <c r="AG263" s="57"/>
      <c r="AH263" s="57"/>
      <c r="AI263" s="57"/>
      <c r="AJ263" s="57"/>
      <c r="AK263" s="57"/>
      <c r="AL263" s="57"/>
      <c r="AM263" s="57"/>
      <c r="AN263" s="57"/>
      <c r="AO263" s="57"/>
      <c r="AP263" s="57"/>
      <c r="AQ263" s="92">
        <f t="shared" si="338"/>
        <v>0</v>
      </c>
      <c r="AR263" s="56"/>
      <c r="AS263" s="57"/>
      <c r="AT263" s="57"/>
      <c r="AU263" s="57"/>
      <c r="AV263" s="57"/>
      <c r="AW263" s="57"/>
      <c r="AX263" s="57"/>
      <c r="AY263" s="57"/>
      <c r="AZ263" s="57"/>
      <c r="BA263" s="57"/>
      <c r="BB263" s="57"/>
      <c r="BC263" s="57"/>
      <c r="BD263" s="92">
        <f t="shared" si="339"/>
        <v>0</v>
      </c>
      <c r="BE263" s="92">
        <f t="shared" si="297"/>
        <v>0</v>
      </c>
      <c r="BG263" s="136" t="s">
        <v>199</v>
      </c>
      <c r="BH263" s="4"/>
      <c r="BI263" s="4"/>
    </row>
    <row r="264" spans="1:61" ht="13.15" hidden="1" customHeight="1" outlineLevel="2" x14ac:dyDescent="0.2">
      <c r="A264" s="366">
        <v>3</v>
      </c>
      <c r="B264" s="376" t="s">
        <v>345</v>
      </c>
      <c r="C264" s="47" t="s">
        <v>159</v>
      </c>
      <c r="D264" s="91"/>
      <c r="E264" s="52"/>
      <c r="F264" s="53"/>
      <c r="G264" s="53"/>
      <c r="H264" s="53"/>
      <c r="I264" s="53"/>
      <c r="J264" s="53"/>
      <c r="K264" s="53"/>
      <c r="L264" s="53"/>
      <c r="M264" s="53"/>
      <c r="N264" s="53"/>
      <c r="O264" s="53"/>
      <c r="P264" s="53"/>
      <c r="Q264" s="91">
        <f t="shared" si="336"/>
        <v>0</v>
      </c>
      <c r="R264" s="52"/>
      <c r="S264" s="53"/>
      <c r="T264" s="53"/>
      <c r="U264" s="232"/>
      <c r="V264" s="232"/>
      <c r="W264" s="232"/>
      <c r="X264" s="203">
        <v>20</v>
      </c>
      <c r="Y264" s="203">
        <v>20</v>
      </c>
      <c r="Z264" s="203">
        <v>30</v>
      </c>
      <c r="AA264" s="203">
        <v>30</v>
      </c>
      <c r="AB264" s="203">
        <v>30</v>
      </c>
      <c r="AC264" s="203">
        <v>30</v>
      </c>
      <c r="AD264" s="91">
        <f t="shared" si="337"/>
        <v>160</v>
      </c>
      <c r="AE264" s="204">
        <v>35</v>
      </c>
      <c r="AF264" s="203">
        <v>35</v>
      </c>
      <c r="AG264" s="203">
        <v>35</v>
      </c>
      <c r="AH264" s="203">
        <v>35</v>
      </c>
      <c r="AI264" s="203">
        <v>35</v>
      </c>
      <c r="AJ264" s="203">
        <v>35</v>
      </c>
      <c r="AK264" s="203">
        <v>35</v>
      </c>
      <c r="AL264" s="203">
        <v>35</v>
      </c>
      <c r="AM264" s="203">
        <v>35</v>
      </c>
      <c r="AN264" s="203">
        <v>35</v>
      </c>
      <c r="AO264" s="203">
        <v>35</v>
      </c>
      <c r="AP264" s="203">
        <v>35</v>
      </c>
      <c r="AQ264" s="91">
        <f t="shared" si="338"/>
        <v>420</v>
      </c>
      <c r="AR264" s="204">
        <v>35</v>
      </c>
      <c r="AS264" s="203">
        <v>35</v>
      </c>
      <c r="AT264" s="203">
        <v>35</v>
      </c>
      <c r="AU264" s="203">
        <v>35</v>
      </c>
      <c r="AV264" s="203">
        <v>35</v>
      </c>
      <c r="AW264" s="203">
        <v>35</v>
      </c>
      <c r="AX264" s="203">
        <v>35</v>
      </c>
      <c r="AY264" s="203">
        <v>35</v>
      </c>
      <c r="AZ264" s="203">
        <v>35</v>
      </c>
      <c r="BA264" s="203">
        <v>20</v>
      </c>
      <c r="BB264" s="203">
        <f>(BI268/1000)-SUM(AQ264:BA264,AD264)</f>
        <v>11.380989999999997</v>
      </c>
      <c r="BC264" s="63"/>
      <c r="BD264" s="91">
        <f t="shared" si="339"/>
        <v>346.38099</v>
      </c>
      <c r="BE264" s="91">
        <f t="shared" si="297"/>
        <v>926.38099</v>
      </c>
      <c r="BG264" s="136" t="s">
        <v>218</v>
      </c>
      <c r="BH264" s="4"/>
      <c r="BI264" s="4"/>
    </row>
    <row r="265" spans="1:61" ht="13.15" hidden="1" customHeight="1" outlineLevel="2" x14ac:dyDescent="0.2">
      <c r="A265" s="367"/>
      <c r="B265" s="381"/>
      <c r="C265" s="48" t="s">
        <v>164</v>
      </c>
      <c r="D265" s="93"/>
      <c r="E265" s="62"/>
      <c r="F265" s="63"/>
      <c r="G265" s="63"/>
      <c r="H265" s="63"/>
      <c r="I265" s="63"/>
      <c r="J265" s="63"/>
      <c r="K265" s="63"/>
      <c r="L265" s="63"/>
      <c r="M265" s="63"/>
      <c r="N265" s="63"/>
      <c r="O265" s="63"/>
      <c r="P265" s="63"/>
      <c r="Q265" s="93">
        <f t="shared" si="336"/>
        <v>0</v>
      </c>
      <c r="R265" s="62"/>
      <c r="S265" s="63"/>
      <c r="T265" s="63"/>
      <c r="U265" s="63"/>
      <c r="V265" s="63"/>
      <c r="W265" s="63"/>
      <c r="X265" s="63"/>
      <c r="Y265" s="63"/>
      <c r="Z265" s="63"/>
      <c r="AA265" s="63"/>
      <c r="AB265" s="63"/>
      <c r="AC265" s="63"/>
      <c r="AD265" s="93">
        <f t="shared" si="337"/>
        <v>0</v>
      </c>
      <c r="AE265" s="62"/>
      <c r="AF265" s="63"/>
      <c r="AG265" s="63"/>
      <c r="AH265" s="63"/>
      <c r="AI265" s="63"/>
      <c r="AJ265" s="63"/>
      <c r="AK265" s="63"/>
      <c r="AL265" s="63"/>
      <c r="AM265" s="63"/>
      <c r="AN265" s="63"/>
      <c r="AO265" s="63"/>
      <c r="AP265" s="63"/>
      <c r="AQ265" s="93">
        <f t="shared" si="338"/>
        <v>0</v>
      </c>
      <c r="AR265" s="62"/>
      <c r="AS265" s="63"/>
      <c r="AT265" s="63"/>
      <c r="AU265" s="63"/>
      <c r="AV265" s="63"/>
      <c r="AW265" s="63"/>
      <c r="AX265" s="63"/>
      <c r="AY265" s="63"/>
      <c r="AZ265" s="63"/>
      <c r="BA265" s="63"/>
      <c r="BB265" s="63"/>
      <c r="BC265" s="63"/>
      <c r="BD265" s="93">
        <f t="shared" si="339"/>
        <v>0</v>
      </c>
      <c r="BE265" s="93">
        <f t="shared" si="297"/>
        <v>0</v>
      </c>
      <c r="BG265" s="136" t="s">
        <v>222</v>
      </c>
      <c r="BH265" s="4"/>
      <c r="BI265" s="4"/>
    </row>
    <row r="266" spans="1:61" ht="13.15" hidden="1" customHeight="1" outlineLevel="2" x14ac:dyDescent="0.2">
      <c r="A266" s="380">
        <v>4</v>
      </c>
      <c r="B266" s="382" t="s">
        <v>204</v>
      </c>
      <c r="C266" s="49" t="s">
        <v>159</v>
      </c>
      <c r="D266" s="95"/>
      <c r="E266" s="68"/>
      <c r="F266" s="69"/>
      <c r="G266" s="69"/>
      <c r="H266" s="69"/>
      <c r="I266" s="69"/>
      <c r="J266" s="69"/>
      <c r="K266" s="69"/>
      <c r="L266" s="69"/>
      <c r="M266" s="69"/>
      <c r="N266" s="69"/>
      <c r="O266" s="69"/>
      <c r="P266" s="69"/>
      <c r="Q266" s="94">
        <f t="shared" si="336"/>
        <v>0</v>
      </c>
      <c r="R266" s="68"/>
      <c r="S266" s="69"/>
      <c r="T266" s="69"/>
      <c r="U266" s="69"/>
      <c r="V266" s="69"/>
      <c r="W266" s="69"/>
      <c r="X266" s="69"/>
      <c r="Y266" s="69"/>
      <c r="Z266" s="69"/>
      <c r="AA266" s="69"/>
      <c r="AB266" s="69"/>
      <c r="AC266" s="69"/>
      <c r="AD266" s="94">
        <f t="shared" si="337"/>
        <v>0</v>
      </c>
      <c r="AE266" s="68"/>
      <c r="AF266" s="69"/>
      <c r="AG266" s="69"/>
      <c r="AH266" s="69"/>
      <c r="AI266" s="69"/>
      <c r="AJ266" s="69"/>
      <c r="AK266" s="69"/>
      <c r="AL266" s="69"/>
      <c r="AM266" s="69"/>
      <c r="AN266" s="69"/>
      <c r="AO266" s="69"/>
      <c r="AP266" s="69"/>
      <c r="AQ266" s="94">
        <f t="shared" si="338"/>
        <v>0</v>
      </c>
      <c r="AR266" s="68"/>
      <c r="AS266" s="69"/>
      <c r="AT266" s="69"/>
      <c r="AU266" s="69"/>
      <c r="AV266" s="69"/>
      <c r="AW266" s="69"/>
      <c r="AX266" s="69"/>
      <c r="AY266" s="69"/>
      <c r="AZ266" s="69"/>
      <c r="BA266" s="69"/>
      <c r="BB266" s="69"/>
      <c r="BC266" s="69"/>
      <c r="BD266" s="94">
        <f t="shared" si="339"/>
        <v>0</v>
      </c>
      <c r="BE266" s="95">
        <f t="shared" si="297"/>
        <v>0</v>
      </c>
      <c r="BG266" s="136" t="s">
        <v>214</v>
      </c>
      <c r="BH266" s="4"/>
      <c r="BI266" s="4"/>
    </row>
    <row r="267" spans="1:61" ht="13.15" hidden="1" customHeight="1" outlineLevel="2" x14ac:dyDescent="0.2">
      <c r="A267" s="384"/>
      <c r="B267" s="383"/>
      <c r="C267" s="45" t="s">
        <v>164</v>
      </c>
      <c r="D267" s="97"/>
      <c r="E267" s="74"/>
      <c r="F267" s="75"/>
      <c r="G267" s="75"/>
      <c r="H267" s="75"/>
      <c r="I267" s="75"/>
      <c r="J267" s="75"/>
      <c r="K267" s="75"/>
      <c r="L267" s="75"/>
      <c r="M267" s="75"/>
      <c r="N267" s="75"/>
      <c r="O267" s="75"/>
      <c r="P267" s="75"/>
      <c r="Q267" s="96">
        <f t="shared" si="336"/>
        <v>0</v>
      </c>
      <c r="R267" s="74"/>
      <c r="S267" s="75"/>
      <c r="T267" s="75"/>
      <c r="U267" s="75"/>
      <c r="V267" s="75"/>
      <c r="W267" s="75"/>
      <c r="X267" s="75"/>
      <c r="Y267" s="75"/>
      <c r="Z267" s="75"/>
      <c r="AA267" s="75"/>
      <c r="AB267" s="75"/>
      <c r="AC267" s="75"/>
      <c r="AD267" s="96">
        <f t="shared" si="337"/>
        <v>0</v>
      </c>
      <c r="AE267" s="74"/>
      <c r="AF267" s="75"/>
      <c r="AG267" s="75"/>
      <c r="AH267" s="75"/>
      <c r="AI267" s="75"/>
      <c r="AJ267" s="75"/>
      <c r="AK267" s="75"/>
      <c r="AL267" s="75"/>
      <c r="AM267" s="75"/>
      <c r="AN267" s="75"/>
      <c r="AO267" s="75"/>
      <c r="AP267" s="75"/>
      <c r="AQ267" s="96">
        <f t="shared" si="338"/>
        <v>0</v>
      </c>
      <c r="AR267" s="74"/>
      <c r="AS267" s="75"/>
      <c r="AT267" s="75"/>
      <c r="AU267" s="75"/>
      <c r="AV267" s="75"/>
      <c r="AW267" s="75"/>
      <c r="AX267" s="75"/>
      <c r="AY267" s="75"/>
      <c r="AZ267" s="75"/>
      <c r="BA267" s="75"/>
      <c r="BB267" s="75"/>
      <c r="BC267" s="75"/>
      <c r="BD267" s="96">
        <f t="shared" si="339"/>
        <v>0</v>
      </c>
      <c r="BE267" s="97">
        <f t="shared" si="297"/>
        <v>0</v>
      </c>
      <c r="BG267" s="136" t="s">
        <v>223</v>
      </c>
      <c r="BH267" s="4"/>
      <c r="BI267" s="4"/>
    </row>
    <row r="268" spans="1:61" ht="13.15" hidden="1" customHeight="1" outlineLevel="2" x14ac:dyDescent="0.2">
      <c r="A268" s="380">
        <v>5</v>
      </c>
      <c r="B268" s="382" t="s">
        <v>221</v>
      </c>
      <c r="C268" s="49" t="s">
        <v>159</v>
      </c>
      <c r="D268" s="95"/>
      <c r="E268" s="68"/>
      <c r="F268" s="69"/>
      <c r="G268" s="69"/>
      <c r="H268" s="69"/>
      <c r="I268" s="69"/>
      <c r="J268" s="69"/>
      <c r="K268" s="69"/>
      <c r="L268" s="69"/>
      <c r="M268" s="69"/>
      <c r="N268" s="69"/>
      <c r="O268" s="69"/>
      <c r="P268" s="69"/>
      <c r="Q268" s="94">
        <f t="shared" si="336"/>
        <v>0</v>
      </c>
      <c r="R268" s="68"/>
      <c r="S268" s="69"/>
      <c r="T268" s="69"/>
      <c r="U268" s="69"/>
      <c r="V268" s="69"/>
      <c r="W268" s="69"/>
      <c r="X268" s="69"/>
      <c r="Y268" s="69"/>
      <c r="Z268" s="69"/>
      <c r="AA268" s="69"/>
      <c r="AB268" s="69"/>
      <c r="AC268" s="69"/>
      <c r="AD268" s="94">
        <f t="shared" si="337"/>
        <v>0</v>
      </c>
      <c r="AE268" s="68"/>
      <c r="AF268" s="69"/>
      <c r="AG268" s="69"/>
      <c r="AH268" s="69"/>
      <c r="AI268" s="69"/>
      <c r="AJ268" s="69"/>
      <c r="AK268" s="69"/>
      <c r="AL268" s="69"/>
      <c r="AM268" s="69"/>
      <c r="AN268" s="69"/>
      <c r="AO268" s="69"/>
      <c r="AP268" s="69"/>
      <c r="AQ268" s="94">
        <f t="shared" si="338"/>
        <v>0</v>
      </c>
      <c r="AR268" s="68"/>
      <c r="AS268" s="69"/>
      <c r="AT268" s="69"/>
      <c r="AU268" s="69"/>
      <c r="AV268" s="69"/>
      <c r="AW268" s="69"/>
      <c r="AX268" s="69"/>
      <c r="AY268" s="69"/>
      <c r="AZ268" s="69"/>
      <c r="BA268" s="69"/>
      <c r="BB268" s="69"/>
      <c r="BC268" s="69"/>
      <c r="BD268" s="94">
        <f t="shared" si="339"/>
        <v>0</v>
      </c>
      <c r="BE268" s="95">
        <f t="shared" si="297"/>
        <v>0</v>
      </c>
      <c r="BG268" t="s">
        <v>224</v>
      </c>
      <c r="BH268" s="4"/>
      <c r="BI268" s="4">
        <v>926380.99</v>
      </c>
    </row>
    <row r="269" spans="1:61" ht="13.15" hidden="1" customHeight="1" outlineLevel="2" x14ac:dyDescent="0.2">
      <c r="A269" s="384"/>
      <c r="B269" s="383"/>
      <c r="C269" s="45" t="s">
        <v>164</v>
      </c>
      <c r="D269" s="97"/>
      <c r="E269" s="74"/>
      <c r="F269" s="75"/>
      <c r="G269" s="75"/>
      <c r="H269" s="75"/>
      <c r="I269" s="75"/>
      <c r="J269" s="75"/>
      <c r="K269" s="75"/>
      <c r="L269" s="75"/>
      <c r="M269" s="75"/>
      <c r="N269" s="75"/>
      <c r="O269" s="75"/>
      <c r="P269" s="75"/>
      <c r="Q269" s="96">
        <f t="shared" si="336"/>
        <v>0</v>
      </c>
      <c r="R269" s="74"/>
      <c r="S269" s="75"/>
      <c r="T269" s="75"/>
      <c r="U269" s="75"/>
      <c r="V269" s="75"/>
      <c r="W269" s="75"/>
      <c r="X269" s="75"/>
      <c r="Y269" s="75"/>
      <c r="Z269" s="75"/>
      <c r="AA269" s="75"/>
      <c r="AB269" s="75"/>
      <c r="AC269" s="75"/>
      <c r="AD269" s="96">
        <f t="shared" si="337"/>
        <v>0</v>
      </c>
      <c r="AE269" s="74"/>
      <c r="AF269" s="75"/>
      <c r="AG269" s="75"/>
      <c r="AH269" s="75"/>
      <c r="AI269" s="75"/>
      <c r="AJ269" s="75"/>
      <c r="AK269" s="75"/>
      <c r="AL269" s="75"/>
      <c r="AM269" s="75"/>
      <c r="AN269" s="75"/>
      <c r="AO269" s="75"/>
      <c r="AP269" s="75"/>
      <c r="AQ269" s="96">
        <f t="shared" si="338"/>
        <v>0</v>
      </c>
      <c r="AR269" s="74"/>
      <c r="AS269" s="75"/>
      <c r="AT269" s="75"/>
      <c r="AU269" s="75"/>
      <c r="AV269" s="75"/>
      <c r="AW269" s="75"/>
      <c r="AX269" s="75"/>
      <c r="AY269" s="75"/>
      <c r="AZ269" s="75"/>
      <c r="BA269" s="75"/>
      <c r="BB269" s="75"/>
      <c r="BC269" s="75"/>
      <c r="BD269" s="96">
        <f t="shared" si="339"/>
        <v>0</v>
      </c>
      <c r="BE269" s="97">
        <f t="shared" si="297"/>
        <v>0</v>
      </c>
      <c r="BG269" t="s">
        <v>210</v>
      </c>
      <c r="BH269" s="4"/>
      <c r="BI269" s="4"/>
    </row>
    <row r="270" spans="1:61" ht="13.15" hidden="1" customHeight="1" outlineLevel="2" x14ac:dyDescent="0.2">
      <c r="A270" s="373">
        <v>6</v>
      </c>
      <c r="B270" s="364" t="s">
        <v>209</v>
      </c>
      <c r="C270" s="49" t="s">
        <v>159</v>
      </c>
      <c r="D270" s="95"/>
      <c r="E270" s="68"/>
      <c r="F270" s="69"/>
      <c r="G270" s="69"/>
      <c r="H270" s="69"/>
      <c r="I270" s="69"/>
      <c r="J270" s="69"/>
      <c r="K270" s="69"/>
      <c r="L270" s="69"/>
      <c r="M270" s="69"/>
      <c r="N270" s="69"/>
      <c r="O270" s="69"/>
      <c r="P270" s="69"/>
      <c r="Q270" s="94">
        <f t="shared" si="336"/>
        <v>0</v>
      </c>
      <c r="R270" s="68"/>
      <c r="S270" s="69"/>
      <c r="T270" s="69"/>
      <c r="U270" s="69"/>
      <c r="V270" s="69"/>
      <c r="W270" s="69"/>
      <c r="X270" s="69"/>
      <c r="Y270" s="69"/>
      <c r="Z270" s="69"/>
      <c r="AA270" s="69"/>
      <c r="AB270" s="69"/>
      <c r="AC270" s="69"/>
      <c r="AD270" s="94">
        <f t="shared" si="337"/>
        <v>0</v>
      </c>
      <c r="AE270" s="68"/>
      <c r="AF270" s="69"/>
      <c r="AG270" s="69"/>
      <c r="AH270" s="69"/>
      <c r="AI270" s="69"/>
      <c r="AJ270" s="69"/>
      <c r="AK270" s="69"/>
      <c r="AL270" s="69"/>
      <c r="AM270" s="69"/>
      <c r="AN270" s="69"/>
      <c r="AO270" s="69"/>
      <c r="AP270" s="69"/>
      <c r="AQ270" s="94">
        <f t="shared" si="338"/>
        <v>0</v>
      </c>
      <c r="AR270" s="68"/>
      <c r="AS270" s="69"/>
      <c r="AT270" s="69"/>
      <c r="AU270" s="69"/>
      <c r="AV270" s="69"/>
      <c r="AW270" s="69"/>
      <c r="AX270" s="69"/>
      <c r="AY270" s="69"/>
      <c r="AZ270" s="69"/>
      <c r="BA270" s="69"/>
      <c r="BB270" s="69"/>
      <c r="BC270" s="69"/>
      <c r="BD270" s="94">
        <f t="shared" si="339"/>
        <v>0</v>
      </c>
      <c r="BE270" s="95">
        <f t="shared" si="297"/>
        <v>0</v>
      </c>
      <c r="BG270" s="136" t="s">
        <v>215</v>
      </c>
      <c r="BH270" s="4"/>
      <c r="BI270" s="4"/>
    </row>
    <row r="271" spans="1:61" ht="13.15" hidden="1" customHeight="1" outlineLevel="2" x14ac:dyDescent="0.2">
      <c r="A271" s="374"/>
      <c r="B271" s="365"/>
      <c r="C271" s="48" t="s">
        <v>164</v>
      </c>
      <c r="D271" s="98"/>
      <c r="E271" s="62"/>
      <c r="F271" s="63"/>
      <c r="G271" s="63"/>
      <c r="H271" s="63"/>
      <c r="I271" s="63"/>
      <c r="J271" s="63"/>
      <c r="K271" s="63"/>
      <c r="L271" s="63"/>
      <c r="M271" s="63"/>
      <c r="N271" s="63"/>
      <c r="O271" s="63"/>
      <c r="P271" s="63"/>
      <c r="Q271" s="93">
        <f t="shared" si="336"/>
        <v>0</v>
      </c>
      <c r="R271" s="62"/>
      <c r="S271" s="63"/>
      <c r="T271" s="63"/>
      <c r="U271" s="63"/>
      <c r="V271" s="63"/>
      <c r="W271" s="63"/>
      <c r="X271" s="63"/>
      <c r="Y271" s="63"/>
      <c r="Z271" s="63"/>
      <c r="AA271" s="63"/>
      <c r="AB271" s="63"/>
      <c r="AC271" s="63"/>
      <c r="AD271" s="93">
        <f t="shared" si="337"/>
        <v>0</v>
      </c>
      <c r="AE271" s="62"/>
      <c r="AF271" s="63"/>
      <c r="AG271" s="63"/>
      <c r="AH271" s="63"/>
      <c r="AI271" s="63"/>
      <c r="AJ271" s="63"/>
      <c r="AK271" s="63"/>
      <c r="AL271" s="63"/>
      <c r="AM271" s="63"/>
      <c r="AN271" s="63"/>
      <c r="AO271" s="63"/>
      <c r="AP271" s="63"/>
      <c r="AQ271" s="93">
        <f t="shared" si="338"/>
        <v>0</v>
      </c>
      <c r="AR271" s="62"/>
      <c r="AS271" s="63"/>
      <c r="AT271" s="63"/>
      <c r="AU271" s="63"/>
      <c r="AV271" s="63"/>
      <c r="AW271" s="63"/>
      <c r="AX271" s="63"/>
      <c r="AY271" s="63"/>
      <c r="AZ271" s="63"/>
      <c r="BA271" s="63"/>
      <c r="BB271" s="63"/>
      <c r="BC271" s="63"/>
      <c r="BD271" s="93">
        <f t="shared" si="339"/>
        <v>0</v>
      </c>
      <c r="BE271" s="98">
        <f t="shared" si="297"/>
        <v>0</v>
      </c>
      <c r="BF271" s="122"/>
      <c r="BG271" s="138" t="s">
        <v>216</v>
      </c>
      <c r="BH271" s="139">
        <f>SUM(BH269:BH270)</f>
        <v>0</v>
      </c>
      <c r="BI271" s="139">
        <f>SUM(BI268:BI270)</f>
        <v>926380.99</v>
      </c>
    </row>
    <row r="272" spans="1:61" ht="13.15" hidden="1" customHeight="1" outlineLevel="2" x14ac:dyDescent="0.2">
      <c r="A272" s="366">
        <v>7</v>
      </c>
      <c r="B272" s="364" t="s">
        <v>6</v>
      </c>
      <c r="C272" s="49" t="s">
        <v>159</v>
      </c>
      <c r="D272" s="95"/>
      <c r="E272" s="68"/>
      <c r="F272" s="69"/>
      <c r="G272" s="69"/>
      <c r="H272" s="69"/>
      <c r="I272" s="69"/>
      <c r="J272" s="69"/>
      <c r="K272" s="69"/>
      <c r="L272" s="69"/>
      <c r="M272" s="69"/>
      <c r="N272" s="69"/>
      <c r="O272" s="69"/>
      <c r="P272" s="69"/>
      <c r="Q272" s="94">
        <f t="shared" si="336"/>
        <v>0</v>
      </c>
      <c r="R272" s="68"/>
      <c r="S272" s="69"/>
      <c r="T272" s="69"/>
      <c r="U272" s="69"/>
      <c r="V272" s="69"/>
      <c r="W272" s="69"/>
      <c r="X272" s="69"/>
      <c r="Y272" s="69"/>
      <c r="Z272" s="69"/>
      <c r="AA272" s="69"/>
      <c r="AB272" s="69"/>
      <c r="AC272" s="69"/>
      <c r="AD272" s="94">
        <f t="shared" si="337"/>
        <v>0</v>
      </c>
      <c r="AE272" s="68"/>
      <c r="AF272" s="69"/>
      <c r="AG272" s="69"/>
      <c r="AH272" s="69"/>
      <c r="AI272" s="69"/>
      <c r="AJ272" s="69"/>
      <c r="AK272" s="69"/>
      <c r="AL272" s="69"/>
      <c r="AM272" s="69"/>
      <c r="AN272" s="69"/>
      <c r="AO272" s="69"/>
      <c r="AP272" s="69"/>
      <c r="AQ272" s="94">
        <f t="shared" si="338"/>
        <v>0</v>
      </c>
      <c r="AR272" s="68"/>
      <c r="AS272" s="69"/>
      <c r="AT272" s="69"/>
      <c r="AU272" s="69"/>
      <c r="AV272" s="69"/>
      <c r="AW272" s="69"/>
      <c r="AX272" s="69"/>
      <c r="AY272" s="69"/>
      <c r="AZ272" s="69"/>
      <c r="BA272" s="69"/>
      <c r="BB272" s="69"/>
      <c r="BC272" s="69"/>
      <c r="BD272" s="94">
        <f t="shared" si="339"/>
        <v>0</v>
      </c>
      <c r="BE272" s="95">
        <f t="shared" si="297"/>
        <v>0</v>
      </c>
      <c r="BH272" s="4"/>
      <c r="BI272" s="4"/>
    </row>
    <row r="273" spans="1:61" ht="13.15" hidden="1" customHeight="1" outlineLevel="2" x14ac:dyDescent="0.2">
      <c r="A273" s="367"/>
      <c r="B273" s="368"/>
      <c r="C273" s="48" t="s">
        <v>164</v>
      </c>
      <c r="D273" s="98"/>
      <c r="E273" s="66"/>
      <c r="F273" s="63"/>
      <c r="G273" s="63"/>
      <c r="H273" s="63"/>
      <c r="I273" s="63"/>
      <c r="J273" s="63"/>
      <c r="K273" s="63"/>
      <c r="L273" s="63"/>
      <c r="M273" s="63"/>
      <c r="N273" s="63"/>
      <c r="O273" s="63"/>
      <c r="P273" s="63"/>
      <c r="Q273" s="93">
        <f t="shared" si="336"/>
        <v>0</v>
      </c>
      <c r="R273" s="66"/>
      <c r="S273" s="63"/>
      <c r="T273" s="63"/>
      <c r="U273" s="63"/>
      <c r="V273" s="63"/>
      <c r="W273" s="63"/>
      <c r="X273" s="63"/>
      <c r="Y273" s="63"/>
      <c r="Z273" s="63"/>
      <c r="AA273" s="63"/>
      <c r="AB273" s="63"/>
      <c r="AC273" s="63"/>
      <c r="AD273" s="93">
        <f t="shared" si="337"/>
        <v>0</v>
      </c>
      <c r="AE273" s="66"/>
      <c r="AF273" s="63"/>
      <c r="AG273" s="63"/>
      <c r="AH273" s="63"/>
      <c r="AI273" s="63"/>
      <c r="AJ273" s="63"/>
      <c r="AK273" s="63"/>
      <c r="AL273" s="63"/>
      <c r="AM273" s="63"/>
      <c r="AN273" s="63"/>
      <c r="AO273" s="63"/>
      <c r="AP273" s="63"/>
      <c r="AQ273" s="93">
        <f t="shared" si="338"/>
        <v>0</v>
      </c>
      <c r="AR273" s="66"/>
      <c r="AS273" s="63"/>
      <c r="AT273" s="63"/>
      <c r="AU273" s="63"/>
      <c r="AV273" s="63"/>
      <c r="AW273" s="63"/>
      <c r="AX273" s="63"/>
      <c r="AY273" s="63"/>
      <c r="AZ273" s="63"/>
      <c r="BA273" s="63"/>
      <c r="BB273" s="63"/>
      <c r="BC273" s="63"/>
      <c r="BD273" s="93">
        <f t="shared" si="339"/>
        <v>0</v>
      </c>
      <c r="BE273" s="98">
        <f t="shared" si="297"/>
        <v>0</v>
      </c>
      <c r="BG273" s="138"/>
      <c r="BH273" s="139">
        <f>29/12</f>
        <v>2.4166666666666665</v>
      </c>
      <c r="BI273" s="139"/>
    </row>
    <row r="274" spans="1:61" ht="13.15" hidden="1" customHeight="1" outlineLevel="2" x14ac:dyDescent="0.2">
      <c r="A274" s="380">
        <v>8</v>
      </c>
      <c r="B274" s="364" t="s">
        <v>335</v>
      </c>
      <c r="C274" s="49" t="s">
        <v>159</v>
      </c>
      <c r="D274" s="95"/>
      <c r="E274" s="68"/>
      <c r="F274" s="69"/>
      <c r="G274" s="69"/>
      <c r="H274" s="69"/>
      <c r="I274" s="69"/>
      <c r="J274" s="69"/>
      <c r="K274" s="69"/>
      <c r="L274" s="69"/>
      <c r="M274" s="69"/>
      <c r="N274" s="69"/>
      <c r="O274" s="69"/>
      <c r="P274" s="69"/>
      <c r="Q274" s="94">
        <f>SUM(E274:P274)</f>
        <v>0</v>
      </c>
      <c r="R274" s="68"/>
      <c r="S274" s="69"/>
      <c r="T274" s="69"/>
      <c r="U274" s="69"/>
      <c r="V274" s="69"/>
      <c r="W274" s="69"/>
      <c r="X274" s="69"/>
      <c r="Y274" s="69"/>
      <c r="Z274" s="69"/>
      <c r="AA274" s="69"/>
      <c r="AB274" s="69"/>
      <c r="AC274" s="69"/>
      <c r="AD274" s="94">
        <f t="shared" si="337"/>
        <v>0</v>
      </c>
      <c r="AE274" s="68"/>
      <c r="AF274" s="69"/>
      <c r="AG274" s="69"/>
      <c r="AH274" s="69"/>
      <c r="AI274" s="69"/>
      <c r="AJ274" s="69"/>
      <c r="AK274" s="69"/>
      <c r="AL274" s="69"/>
      <c r="AM274" s="69"/>
      <c r="AN274" s="69"/>
      <c r="AO274" s="69"/>
      <c r="AP274" s="69"/>
      <c r="AQ274" s="94">
        <f t="shared" si="338"/>
        <v>0</v>
      </c>
      <c r="AR274" s="68"/>
      <c r="AS274" s="69"/>
      <c r="AT274" s="69"/>
      <c r="AU274" s="69"/>
      <c r="AV274" s="69"/>
      <c r="AW274" s="69"/>
      <c r="AX274" s="69"/>
      <c r="AY274" s="69"/>
      <c r="AZ274" s="69"/>
      <c r="BA274" s="69"/>
      <c r="BB274" s="69"/>
      <c r="BC274" s="69"/>
      <c r="BD274" s="94">
        <f t="shared" si="339"/>
        <v>0</v>
      </c>
      <c r="BE274" s="95">
        <f t="shared" ref="BE274:BE284" si="340">SUM(D274,BD274,AQ274,AD274,Q274)</f>
        <v>0</v>
      </c>
      <c r="BH274" s="4"/>
      <c r="BI274" s="4"/>
    </row>
    <row r="275" spans="1:61" ht="13.15" hidden="1" customHeight="1" outlineLevel="2" thickBot="1" x14ac:dyDescent="0.25">
      <c r="A275" s="377"/>
      <c r="B275" s="379"/>
      <c r="C275" s="128" t="s">
        <v>164</v>
      </c>
      <c r="D275" s="133"/>
      <c r="E275" s="132"/>
      <c r="F275" s="130"/>
      <c r="G275" s="130"/>
      <c r="H275" s="130"/>
      <c r="I275" s="130"/>
      <c r="J275" s="130"/>
      <c r="K275" s="130"/>
      <c r="L275" s="130"/>
      <c r="M275" s="130"/>
      <c r="N275" s="130"/>
      <c r="O275" s="130"/>
      <c r="P275" s="130"/>
      <c r="Q275" s="131">
        <f>SUM(E275:P275)</f>
        <v>0</v>
      </c>
      <c r="R275" s="132"/>
      <c r="S275" s="130"/>
      <c r="T275" s="130"/>
      <c r="U275" s="130"/>
      <c r="V275" s="130"/>
      <c r="W275" s="130"/>
      <c r="X275" s="130"/>
      <c r="Y275" s="130"/>
      <c r="Z275" s="130"/>
      <c r="AA275" s="130"/>
      <c r="AB275" s="130"/>
      <c r="AC275" s="130"/>
      <c r="AD275" s="131">
        <f t="shared" si="337"/>
        <v>0</v>
      </c>
      <c r="AE275" s="132"/>
      <c r="AF275" s="130"/>
      <c r="AG275" s="130"/>
      <c r="AH275" s="130"/>
      <c r="AI275" s="130"/>
      <c r="AJ275" s="130"/>
      <c r="AK275" s="130"/>
      <c r="AL275" s="130"/>
      <c r="AM275" s="130"/>
      <c r="AN275" s="130"/>
      <c r="AO275" s="130"/>
      <c r="AP275" s="130"/>
      <c r="AQ275" s="131">
        <f t="shared" si="338"/>
        <v>0</v>
      </c>
      <c r="AR275" s="132"/>
      <c r="AS275" s="130"/>
      <c r="AT275" s="130"/>
      <c r="AU275" s="130"/>
      <c r="AV275" s="130"/>
      <c r="AW275" s="130"/>
      <c r="AX275" s="130"/>
      <c r="AY275" s="130"/>
      <c r="AZ275" s="130"/>
      <c r="BA275" s="130"/>
      <c r="BB275" s="130"/>
      <c r="BC275" s="130"/>
      <c r="BD275" s="131">
        <f t="shared" si="339"/>
        <v>0</v>
      </c>
      <c r="BE275" s="133">
        <f t="shared" si="340"/>
        <v>0</v>
      </c>
      <c r="BG275" s="138"/>
      <c r="BH275" s="139"/>
      <c r="BI275" s="139"/>
    </row>
    <row r="276" spans="1:61" outlineLevel="1" collapsed="1" x14ac:dyDescent="0.2">
      <c r="A276" s="369"/>
      <c r="B276" s="362" t="s">
        <v>198</v>
      </c>
      <c r="C276" s="50" t="s">
        <v>159</v>
      </c>
      <c r="D276" s="127">
        <f>SUM(D260,D262,D264,D266,D268,D270,D272,D274)</f>
        <v>0</v>
      </c>
      <c r="E276" s="124">
        <f t="shared" ref="E276:P276" si="341">SUM(E260,E262,E264,E266,E268,E270,E272,E274)</f>
        <v>0</v>
      </c>
      <c r="F276" s="125">
        <f t="shared" si="341"/>
        <v>0</v>
      </c>
      <c r="G276" s="125">
        <f t="shared" si="341"/>
        <v>0</v>
      </c>
      <c r="H276" s="125">
        <f t="shared" si="341"/>
        <v>0</v>
      </c>
      <c r="I276" s="125">
        <f t="shared" si="341"/>
        <v>0</v>
      </c>
      <c r="J276" s="125">
        <f t="shared" si="341"/>
        <v>0</v>
      </c>
      <c r="K276" s="125">
        <f t="shared" si="341"/>
        <v>0</v>
      </c>
      <c r="L276" s="125">
        <f t="shared" si="341"/>
        <v>0</v>
      </c>
      <c r="M276" s="125">
        <f t="shared" si="341"/>
        <v>0</v>
      </c>
      <c r="N276" s="125">
        <f t="shared" si="341"/>
        <v>0</v>
      </c>
      <c r="O276" s="125">
        <f t="shared" si="341"/>
        <v>0</v>
      </c>
      <c r="P276" s="125">
        <f t="shared" si="341"/>
        <v>0</v>
      </c>
      <c r="Q276" s="126">
        <f>SUM(E276:P276)</f>
        <v>0</v>
      </c>
      <c r="R276" s="124">
        <f t="shared" ref="R276:AC276" si="342">SUM(R260,R262,R264,R266,R268,R270,R272,R274)</f>
        <v>0</v>
      </c>
      <c r="S276" s="125">
        <f t="shared" si="342"/>
        <v>0</v>
      </c>
      <c r="T276" s="125">
        <f t="shared" si="342"/>
        <v>0</v>
      </c>
      <c r="U276" s="125">
        <f t="shared" si="342"/>
        <v>0</v>
      </c>
      <c r="V276" s="125">
        <f t="shared" si="342"/>
        <v>0</v>
      </c>
      <c r="W276" s="125">
        <f t="shared" si="342"/>
        <v>0</v>
      </c>
      <c r="X276" s="125">
        <f t="shared" si="342"/>
        <v>20</v>
      </c>
      <c r="Y276" s="125">
        <f t="shared" si="342"/>
        <v>20</v>
      </c>
      <c r="Z276" s="125">
        <f t="shared" si="342"/>
        <v>30</v>
      </c>
      <c r="AA276" s="125">
        <f t="shared" si="342"/>
        <v>30</v>
      </c>
      <c r="AB276" s="125">
        <f t="shared" si="342"/>
        <v>30</v>
      </c>
      <c r="AC276" s="125">
        <f t="shared" si="342"/>
        <v>30</v>
      </c>
      <c r="AD276" s="126">
        <f t="shared" si="337"/>
        <v>160</v>
      </c>
      <c r="AE276" s="124">
        <f t="shared" ref="AE276:AP276" si="343">SUM(AE260,AE262,AE264,AE266,AE268,AE270,AE272,AE274)</f>
        <v>35</v>
      </c>
      <c r="AF276" s="125">
        <f t="shared" si="343"/>
        <v>35</v>
      </c>
      <c r="AG276" s="125">
        <f t="shared" si="343"/>
        <v>35</v>
      </c>
      <c r="AH276" s="125">
        <f t="shared" si="343"/>
        <v>35</v>
      </c>
      <c r="AI276" s="125">
        <f t="shared" si="343"/>
        <v>35</v>
      </c>
      <c r="AJ276" s="125">
        <f t="shared" si="343"/>
        <v>35</v>
      </c>
      <c r="AK276" s="125">
        <f t="shared" si="343"/>
        <v>35</v>
      </c>
      <c r="AL276" s="125">
        <f t="shared" si="343"/>
        <v>35</v>
      </c>
      <c r="AM276" s="125">
        <f t="shared" si="343"/>
        <v>35</v>
      </c>
      <c r="AN276" s="125">
        <f t="shared" si="343"/>
        <v>35</v>
      </c>
      <c r="AO276" s="125">
        <f t="shared" si="343"/>
        <v>35</v>
      </c>
      <c r="AP276" s="125">
        <f t="shared" si="343"/>
        <v>35</v>
      </c>
      <c r="AQ276" s="126">
        <f t="shared" si="338"/>
        <v>420</v>
      </c>
      <c r="AR276" s="124">
        <f t="shared" ref="AR276:BC276" si="344">SUM(AR260,AR262,AR264,AR266,AR268,AR270,AR272,AR274)</f>
        <v>35</v>
      </c>
      <c r="AS276" s="125">
        <f t="shared" si="344"/>
        <v>35</v>
      </c>
      <c r="AT276" s="125">
        <f t="shared" si="344"/>
        <v>35</v>
      </c>
      <c r="AU276" s="125">
        <f t="shared" si="344"/>
        <v>35</v>
      </c>
      <c r="AV276" s="125">
        <f t="shared" si="344"/>
        <v>35</v>
      </c>
      <c r="AW276" s="125">
        <f t="shared" si="344"/>
        <v>35</v>
      </c>
      <c r="AX276" s="125">
        <f t="shared" si="344"/>
        <v>35</v>
      </c>
      <c r="AY276" s="125">
        <f t="shared" si="344"/>
        <v>35</v>
      </c>
      <c r="AZ276" s="125">
        <f t="shared" si="344"/>
        <v>35</v>
      </c>
      <c r="BA276" s="125">
        <f t="shared" si="344"/>
        <v>20</v>
      </c>
      <c r="BB276" s="125">
        <f t="shared" si="344"/>
        <v>11.380989999999997</v>
      </c>
      <c r="BC276" s="125">
        <f t="shared" si="344"/>
        <v>0</v>
      </c>
      <c r="BD276" s="126">
        <f t="shared" si="339"/>
        <v>346.38099</v>
      </c>
      <c r="BE276" s="127">
        <f t="shared" si="340"/>
        <v>926.38099</v>
      </c>
    </row>
    <row r="277" spans="1:61" outlineLevel="1" x14ac:dyDescent="0.2">
      <c r="A277" s="370"/>
      <c r="B277" s="363"/>
      <c r="C277" s="51" t="s">
        <v>164</v>
      </c>
      <c r="D277" s="100">
        <f t="shared" ref="D277:P277" si="345">SUM(D261,D263,D265,D267,D269,D271,D273,D275)</f>
        <v>0</v>
      </c>
      <c r="E277" s="80">
        <f t="shared" si="345"/>
        <v>0</v>
      </c>
      <c r="F277" s="81">
        <f t="shared" si="345"/>
        <v>0</v>
      </c>
      <c r="G277" s="81">
        <f t="shared" si="345"/>
        <v>0</v>
      </c>
      <c r="H277" s="81">
        <f t="shared" si="345"/>
        <v>0</v>
      </c>
      <c r="I277" s="81">
        <f t="shared" si="345"/>
        <v>0</v>
      </c>
      <c r="J277" s="81">
        <f t="shared" si="345"/>
        <v>0</v>
      </c>
      <c r="K277" s="81">
        <f t="shared" si="345"/>
        <v>0</v>
      </c>
      <c r="L277" s="81">
        <f t="shared" si="345"/>
        <v>0</v>
      </c>
      <c r="M277" s="81">
        <f t="shared" si="345"/>
        <v>0</v>
      </c>
      <c r="N277" s="81">
        <f t="shared" si="345"/>
        <v>0</v>
      </c>
      <c r="O277" s="81">
        <f t="shared" si="345"/>
        <v>0</v>
      </c>
      <c r="P277" s="81">
        <f t="shared" si="345"/>
        <v>0</v>
      </c>
      <c r="Q277" s="99">
        <f>SUM(E277:P277)</f>
        <v>0</v>
      </c>
      <c r="R277" s="80">
        <f t="shared" ref="R277:AC277" si="346">SUM(R261,R263,R265,R267,R269,R271,R273,R275)</f>
        <v>0</v>
      </c>
      <c r="S277" s="81">
        <f t="shared" si="346"/>
        <v>0</v>
      </c>
      <c r="T277" s="81">
        <f t="shared" si="346"/>
        <v>0</v>
      </c>
      <c r="U277" s="81">
        <f t="shared" si="346"/>
        <v>0</v>
      </c>
      <c r="V277" s="81">
        <f t="shared" si="346"/>
        <v>0</v>
      </c>
      <c r="W277" s="81">
        <f t="shared" si="346"/>
        <v>0</v>
      </c>
      <c r="X277" s="81">
        <f t="shared" si="346"/>
        <v>0</v>
      </c>
      <c r="Y277" s="81">
        <f t="shared" si="346"/>
        <v>0</v>
      </c>
      <c r="Z277" s="81">
        <f t="shared" si="346"/>
        <v>0</v>
      </c>
      <c r="AA277" s="81">
        <f t="shared" si="346"/>
        <v>0</v>
      </c>
      <c r="AB277" s="81">
        <f t="shared" si="346"/>
        <v>0</v>
      </c>
      <c r="AC277" s="81">
        <f t="shared" si="346"/>
        <v>0</v>
      </c>
      <c r="AD277" s="99">
        <f t="shared" si="337"/>
        <v>0</v>
      </c>
      <c r="AE277" s="80">
        <f t="shared" ref="AE277:AP277" si="347">SUM(AE261,AE263,AE265,AE267,AE269,AE271,AE273,AE275)</f>
        <v>0</v>
      </c>
      <c r="AF277" s="81">
        <f t="shared" si="347"/>
        <v>0</v>
      </c>
      <c r="AG277" s="81">
        <f t="shared" si="347"/>
        <v>0</v>
      </c>
      <c r="AH277" s="81">
        <f t="shared" si="347"/>
        <v>0</v>
      </c>
      <c r="AI277" s="81">
        <f t="shared" si="347"/>
        <v>0</v>
      </c>
      <c r="AJ277" s="81">
        <f t="shared" si="347"/>
        <v>0</v>
      </c>
      <c r="AK277" s="81">
        <f t="shared" si="347"/>
        <v>0</v>
      </c>
      <c r="AL277" s="81">
        <f t="shared" si="347"/>
        <v>0</v>
      </c>
      <c r="AM277" s="81">
        <f t="shared" si="347"/>
        <v>0</v>
      </c>
      <c r="AN277" s="81">
        <f t="shared" si="347"/>
        <v>0</v>
      </c>
      <c r="AO277" s="81">
        <f t="shared" si="347"/>
        <v>0</v>
      </c>
      <c r="AP277" s="81">
        <f t="shared" si="347"/>
        <v>0</v>
      </c>
      <c r="AQ277" s="99">
        <f t="shared" si="338"/>
        <v>0</v>
      </c>
      <c r="AR277" s="80">
        <f t="shared" ref="AR277:BC277" si="348">SUM(AR261,AR263,AR265,AR267,AR269,AR271,AR273,AR275)</f>
        <v>0</v>
      </c>
      <c r="AS277" s="81">
        <f t="shared" si="348"/>
        <v>0</v>
      </c>
      <c r="AT277" s="81">
        <f t="shared" si="348"/>
        <v>0</v>
      </c>
      <c r="AU277" s="81">
        <f t="shared" si="348"/>
        <v>0</v>
      </c>
      <c r="AV277" s="81">
        <f t="shared" si="348"/>
        <v>0</v>
      </c>
      <c r="AW277" s="81">
        <f t="shared" si="348"/>
        <v>0</v>
      </c>
      <c r="AX277" s="81">
        <f t="shared" si="348"/>
        <v>0</v>
      </c>
      <c r="AY277" s="81">
        <f t="shared" si="348"/>
        <v>0</v>
      </c>
      <c r="AZ277" s="81">
        <f t="shared" si="348"/>
        <v>0</v>
      </c>
      <c r="BA277" s="81">
        <f t="shared" si="348"/>
        <v>0</v>
      </c>
      <c r="BB277" s="81">
        <f t="shared" si="348"/>
        <v>0</v>
      </c>
      <c r="BC277" s="81">
        <f t="shared" si="348"/>
        <v>0</v>
      </c>
      <c r="BD277" s="99">
        <f t="shared" si="339"/>
        <v>0</v>
      </c>
      <c r="BE277" s="100">
        <f t="shared" si="340"/>
        <v>0</v>
      </c>
    </row>
    <row r="278" spans="1:61" hidden="1" outlineLevel="2" x14ac:dyDescent="0.2">
      <c r="A278" s="120"/>
      <c r="B278" s="111" t="s">
        <v>203</v>
      </c>
      <c r="C278" s="112"/>
      <c r="D278" s="114"/>
      <c r="E278" s="113"/>
      <c r="F278" s="113"/>
      <c r="G278" s="113"/>
      <c r="H278" s="113"/>
      <c r="I278" s="113"/>
      <c r="J278" s="113"/>
      <c r="K278" s="113"/>
      <c r="L278" s="113"/>
      <c r="M278" s="113"/>
      <c r="N278" s="113"/>
      <c r="O278" s="113"/>
      <c r="P278" s="113"/>
      <c r="Q278" s="114"/>
      <c r="R278" s="113"/>
      <c r="S278" s="113"/>
      <c r="T278" s="113"/>
      <c r="U278" s="113"/>
      <c r="V278" s="113"/>
      <c r="W278" s="113"/>
      <c r="X278" s="113"/>
      <c r="Y278" s="113"/>
      <c r="Z278" s="113"/>
      <c r="AA278" s="113"/>
      <c r="AB278" s="113"/>
      <c r="AC278" s="113"/>
      <c r="AD278" s="114"/>
      <c r="AE278" s="113"/>
      <c r="AF278" s="113"/>
      <c r="AG278" s="113"/>
      <c r="AH278" s="113"/>
      <c r="AI278" s="113"/>
      <c r="AJ278" s="113"/>
      <c r="AK278" s="113"/>
      <c r="AL278" s="113"/>
      <c r="AM278" s="113"/>
      <c r="AN278" s="113"/>
      <c r="AO278" s="113"/>
      <c r="AP278" s="113"/>
      <c r="AQ278" s="114"/>
      <c r="AR278" s="113"/>
      <c r="AS278" s="113"/>
      <c r="AT278" s="113"/>
      <c r="AU278" s="113"/>
      <c r="AV278" s="113"/>
      <c r="AW278" s="113"/>
      <c r="AX278" s="113"/>
      <c r="AY278" s="113"/>
      <c r="AZ278" s="113"/>
      <c r="BA278" s="113"/>
      <c r="BB278" s="113"/>
      <c r="BC278" s="113"/>
      <c r="BD278" s="114"/>
      <c r="BE278" s="198">
        <f t="shared" si="340"/>
        <v>0</v>
      </c>
      <c r="BG278" s="42"/>
    </row>
    <row r="279" spans="1:61" hidden="1" outlineLevel="2" x14ac:dyDescent="0.2">
      <c r="A279" s="375">
        <v>1</v>
      </c>
      <c r="B279" s="376" t="s">
        <v>208</v>
      </c>
      <c r="C279" s="47" t="s">
        <v>159</v>
      </c>
      <c r="D279" s="91">
        <f>D276-D281</f>
        <v>0</v>
      </c>
      <c r="E279" s="52">
        <f>E276-E281</f>
        <v>0</v>
      </c>
      <c r="F279" s="53">
        <f t="shared" ref="F279:P279" si="349">F276-F281</f>
        <v>0</v>
      </c>
      <c r="G279" s="53">
        <f t="shared" si="349"/>
        <v>0</v>
      </c>
      <c r="H279" s="53">
        <f t="shared" si="349"/>
        <v>0</v>
      </c>
      <c r="I279" s="53">
        <f t="shared" si="349"/>
        <v>0</v>
      </c>
      <c r="J279" s="53">
        <f t="shared" si="349"/>
        <v>0</v>
      </c>
      <c r="K279" s="53">
        <f t="shared" si="349"/>
        <v>0</v>
      </c>
      <c r="L279" s="53">
        <f t="shared" si="349"/>
        <v>0</v>
      </c>
      <c r="M279" s="53">
        <f t="shared" si="349"/>
        <v>0</v>
      </c>
      <c r="N279" s="53">
        <f t="shared" si="349"/>
        <v>0</v>
      </c>
      <c r="O279" s="53">
        <f t="shared" si="349"/>
        <v>0</v>
      </c>
      <c r="P279" s="53">
        <f t="shared" si="349"/>
        <v>0</v>
      </c>
      <c r="Q279" s="91">
        <f t="shared" ref="Q279:Q284" si="350">SUM(E279:P279)</f>
        <v>0</v>
      </c>
      <c r="R279" s="52">
        <f>R276-R281</f>
        <v>0</v>
      </c>
      <c r="S279" s="53">
        <f t="shared" ref="S279:AC279" si="351">S276-S281</f>
        <v>0</v>
      </c>
      <c r="T279" s="53">
        <f t="shared" si="351"/>
        <v>0</v>
      </c>
      <c r="U279" s="53">
        <f t="shared" si="351"/>
        <v>0</v>
      </c>
      <c r="V279" s="53">
        <f t="shared" si="351"/>
        <v>0</v>
      </c>
      <c r="W279" s="53">
        <f t="shared" si="351"/>
        <v>0</v>
      </c>
      <c r="X279" s="53">
        <f t="shared" si="351"/>
        <v>3</v>
      </c>
      <c r="Y279" s="53">
        <f t="shared" si="351"/>
        <v>3</v>
      </c>
      <c r="Z279" s="53">
        <f t="shared" si="351"/>
        <v>4</v>
      </c>
      <c r="AA279" s="53">
        <f t="shared" si="351"/>
        <v>4</v>
      </c>
      <c r="AB279" s="53">
        <f t="shared" si="351"/>
        <v>4</v>
      </c>
      <c r="AC279" s="53">
        <f t="shared" si="351"/>
        <v>4</v>
      </c>
      <c r="AD279" s="91">
        <f t="shared" ref="AD279:AD284" si="352">SUM(R279:AC279)</f>
        <v>22</v>
      </c>
      <c r="AE279" s="52">
        <f>AE276-AE281</f>
        <v>5</v>
      </c>
      <c r="AF279" s="53">
        <f t="shared" ref="AF279:AP279" si="353">AF276-AF281</f>
        <v>5</v>
      </c>
      <c r="AG279" s="53">
        <f t="shared" si="353"/>
        <v>5</v>
      </c>
      <c r="AH279" s="53">
        <f t="shared" si="353"/>
        <v>5</v>
      </c>
      <c r="AI279" s="53">
        <f t="shared" si="353"/>
        <v>5</v>
      </c>
      <c r="AJ279" s="53">
        <f t="shared" si="353"/>
        <v>5</v>
      </c>
      <c r="AK279" s="53">
        <f t="shared" si="353"/>
        <v>5</v>
      </c>
      <c r="AL279" s="53">
        <f t="shared" si="353"/>
        <v>5</v>
      </c>
      <c r="AM279" s="53">
        <f t="shared" si="353"/>
        <v>5</v>
      </c>
      <c r="AN279" s="53">
        <f t="shared" si="353"/>
        <v>5</v>
      </c>
      <c r="AO279" s="53">
        <f t="shared" si="353"/>
        <v>5</v>
      </c>
      <c r="AP279" s="53">
        <f t="shared" si="353"/>
        <v>5</v>
      </c>
      <c r="AQ279" s="91">
        <f t="shared" ref="AQ279:AQ284" si="354">SUM(AE279:AP279)</f>
        <v>60</v>
      </c>
      <c r="AR279" s="52">
        <f>AR276-AR281</f>
        <v>5</v>
      </c>
      <c r="AS279" s="53">
        <f t="shared" ref="AS279:BC279" si="355">AS276-AS281</f>
        <v>5</v>
      </c>
      <c r="AT279" s="53">
        <f t="shared" si="355"/>
        <v>5</v>
      </c>
      <c r="AU279" s="53">
        <f t="shared" si="355"/>
        <v>5</v>
      </c>
      <c r="AV279" s="53">
        <f t="shared" si="355"/>
        <v>5</v>
      </c>
      <c r="AW279" s="53">
        <f t="shared" si="355"/>
        <v>5</v>
      </c>
      <c r="AX279" s="53">
        <f t="shared" si="355"/>
        <v>5</v>
      </c>
      <c r="AY279" s="53">
        <f t="shared" si="355"/>
        <v>5</v>
      </c>
      <c r="AZ279" s="53">
        <f t="shared" si="355"/>
        <v>5</v>
      </c>
      <c r="BA279" s="53">
        <f t="shared" si="355"/>
        <v>3</v>
      </c>
      <c r="BB279" s="53">
        <f t="shared" si="355"/>
        <v>1.3809899999999971</v>
      </c>
      <c r="BC279" s="53">
        <f t="shared" si="355"/>
        <v>0</v>
      </c>
      <c r="BD279" s="91">
        <f t="shared" ref="BD279:BD284" si="356">SUM(AR279:BC279)</f>
        <v>49.380989999999997</v>
      </c>
      <c r="BE279" s="91">
        <f t="shared" si="340"/>
        <v>131.38099</v>
      </c>
      <c r="BG279" s="42"/>
    </row>
    <row r="280" spans="1:61" hidden="1" outlineLevel="2" x14ac:dyDescent="0.2">
      <c r="A280" s="374"/>
      <c r="B280" s="372"/>
      <c r="C280" s="46" t="s">
        <v>164</v>
      </c>
      <c r="D280" s="92">
        <f t="shared" ref="D280:P280" si="357">D277-D282</f>
        <v>0</v>
      </c>
      <c r="E280" s="56">
        <f t="shared" si="357"/>
        <v>0</v>
      </c>
      <c r="F280" s="57">
        <f t="shared" si="357"/>
        <v>0</v>
      </c>
      <c r="G280" s="57">
        <f t="shared" si="357"/>
        <v>0</v>
      </c>
      <c r="H280" s="57">
        <f t="shared" si="357"/>
        <v>0</v>
      </c>
      <c r="I280" s="57">
        <f t="shared" si="357"/>
        <v>0</v>
      </c>
      <c r="J280" s="57">
        <f t="shared" si="357"/>
        <v>0</v>
      </c>
      <c r="K280" s="57">
        <f t="shared" si="357"/>
        <v>0</v>
      </c>
      <c r="L280" s="57">
        <f t="shared" si="357"/>
        <v>0</v>
      </c>
      <c r="M280" s="57">
        <f t="shared" si="357"/>
        <v>0</v>
      </c>
      <c r="N280" s="57">
        <f t="shared" si="357"/>
        <v>0</v>
      </c>
      <c r="O280" s="57">
        <f t="shared" si="357"/>
        <v>0</v>
      </c>
      <c r="P280" s="57">
        <f t="shared" si="357"/>
        <v>0</v>
      </c>
      <c r="Q280" s="92">
        <f t="shared" si="350"/>
        <v>0</v>
      </c>
      <c r="R280" s="56">
        <f t="shared" ref="R280:AC280" si="358">R277-R282</f>
        <v>0</v>
      </c>
      <c r="S280" s="57">
        <f t="shared" si="358"/>
        <v>0</v>
      </c>
      <c r="T280" s="57">
        <f t="shared" si="358"/>
        <v>0</v>
      </c>
      <c r="U280" s="57">
        <f t="shared" si="358"/>
        <v>0</v>
      </c>
      <c r="V280" s="57">
        <f t="shared" si="358"/>
        <v>0</v>
      </c>
      <c r="W280" s="57">
        <f t="shared" si="358"/>
        <v>0</v>
      </c>
      <c r="X280" s="57">
        <f t="shared" si="358"/>
        <v>0</v>
      </c>
      <c r="Y280" s="57">
        <f t="shared" si="358"/>
        <v>0</v>
      </c>
      <c r="Z280" s="57">
        <f t="shared" si="358"/>
        <v>0</v>
      </c>
      <c r="AA280" s="57">
        <f t="shared" si="358"/>
        <v>0</v>
      </c>
      <c r="AB280" s="57">
        <f t="shared" si="358"/>
        <v>0</v>
      </c>
      <c r="AC280" s="57">
        <f t="shared" si="358"/>
        <v>0</v>
      </c>
      <c r="AD280" s="92">
        <f t="shared" si="352"/>
        <v>0</v>
      </c>
      <c r="AE280" s="56">
        <f t="shared" ref="AE280:AP280" si="359">AE277-AE282</f>
        <v>0</v>
      </c>
      <c r="AF280" s="57">
        <f t="shared" si="359"/>
        <v>0</v>
      </c>
      <c r="AG280" s="57">
        <f t="shared" si="359"/>
        <v>0</v>
      </c>
      <c r="AH280" s="57">
        <f t="shared" si="359"/>
        <v>0</v>
      </c>
      <c r="AI280" s="57">
        <f t="shared" si="359"/>
        <v>0</v>
      </c>
      <c r="AJ280" s="57">
        <f t="shared" si="359"/>
        <v>0</v>
      </c>
      <c r="AK280" s="57">
        <f t="shared" si="359"/>
        <v>0</v>
      </c>
      <c r="AL280" s="57">
        <f t="shared" si="359"/>
        <v>0</v>
      </c>
      <c r="AM280" s="57">
        <f t="shared" si="359"/>
        <v>0</v>
      </c>
      <c r="AN280" s="57">
        <f t="shared" si="359"/>
        <v>0</v>
      </c>
      <c r="AO280" s="57">
        <f t="shared" si="359"/>
        <v>0</v>
      </c>
      <c r="AP280" s="57">
        <f t="shared" si="359"/>
        <v>0</v>
      </c>
      <c r="AQ280" s="92">
        <f t="shared" si="354"/>
        <v>0</v>
      </c>
      <c r="AR280" s="56">
        <f t="shared" ref="AR280:BC280" si="360">AR277-AR282</f>
        <v>0</v>
      </c>
      <c r="AS280" s="57">
        <f t="shared" si="360"/>
        <v>0</v>
      </c>
      <c r="AT280" s="57">
        <f t="shared" si="360"/>
        <v>0</v>
      </c>
      <c r="AU280" s="57">
        <f t="shared" si="360"/>
        <v>0</v>
      </c>
      <c r="AV280" s="57">
        <f t="shared" si="360"/>
        <v>0</v>
      </c>
      <c r="AW280" s="57">
        <f t="shared" si="360"/>
        <v>0</v>
      </c>
      <c r="AX280" s="57">
        <f t="shared" si="360"/>
        <v>0</v>
      </c>
      <c r="AY280" s="57">
        <f t="shared" si="360"/>
        <v>0</v>
      </c>
      <c r="AZ280" s="57">
        <f t="shared" si="360"/>
        <v>0</v>
      </c>
      <c r="BA280" s="57">
        <f t="shared" si="360"/>
        <v>0</v>
      </c>
      <c r="BB280" s="57">
        <f t="shared" si="360"/>
        <v>0</v>
      </c>
      <c r="BC280" s="57">
        <f t="shared" si="360"/>
        <v>0</v>
      </c>
      <c r="BD280" s="92">
        <f t="shared" si="356"/>
        <v>0</v>
      </c>
      <c r="BE280" s="92">
        <f t="shared" si="340"/>
        <v>0</v>
      </c>
      <c r="BF280" s="122"/>
      <c r="BG280" s="42"/>
    </row>
    <row r="281" spans="1:61" hidden="1" outlineLevel="2" x14ac:dyDescent="0.2">
      <c r="A281" s="373">
        <v>2</v>
      </c>
      <c r="B281" s="371" t="s">
        <v>307</v>
      </c>
      <c r="C281" s="44" t="s">
        <v>159</v>
      </c>
      <c r="D281" s="101"/>
      <c r="E281" s="82">
        <f>ROUND(SUM(E262,E264,E266,E268,E270,E272,E274)*0.85,0)</f>
        <v>0</v>
      </c>
      <c r="F281" s="83">
        <f t="shared" ref="F281:P281" si="361">ROUND(SUM(F262,F264,F266,F268,F270,F272,F274)*0.85,0)</f>
        <v>0</v>
      </c>
      <c r="G281" s="83">
        <f t="shared" si="361"/>
        <v>0</v>
      </c>
      <c r="H281" s="83">
        <f t="shared" si="361"/>
        <v>0</v>
      </c>
      <c r="I281" s="83">
        <f t="shared" si="361"/>
        <v>0</v>
      </c>
      <c r="J281" s="83">
        <f t="shared" si="361"/>
        <v>0</v>
      </c>
      <c r="K281" s="83">
        <f t="shared" si="361"/>
        <v>0</v>
      </c>
      <c r="L281" s="83">
        <f t="shared" si="361"/>
        <v>0</v>
      </c>
      <c r="M281" s="83">
        <f t="shared" si="361"/>
        <v>0</v>
      </c>
      <c r="N281" s="83">
        <f t="shared" si="361"/>
        <v>0</v>
      </c>
      <c r="O281" s="83">
        <f t="shared" si="361"/>
        <v>0</v>
      </c>
      <c r="P281" s="84">
        <f t="shared" si="361"/>
        <v>0</v>
      </c>
      <c r="Q281" s="101">
        <f t="shared" si="350"/>
        <v>0</v>
      </c>
      <c r="R281" s="82">
        <f t="shared" ref="R281:AC281" si="362">ROUND(SUM(R262,R264,R266,R268,R270,R272,R274)*0.85,0)</f>
        <v>0</v>
      </c>
      <c r="S281" s="83">
        <f t="shared" si="362"/>
        <v>0</v>
      </c>
      <c r="T281" s="83">
        <f t="shared" si="362"/>
        <v>0</v>
      </c>
      <c r="U281" s="83">
        <f t="shared" si="362"/>
        <v>0</v>
      </c>
      <c r="V281" s="83">
        <f t="shared" si="362"/>
        <v>0</v>
      </c>
      <c r="W281" s="83">
        <f t="shared" si="362"/>
        <v>0</v>
      </c>
      <c r="X281" s="83">
        <f t="shared" si="362"/>
        <v>17</v>
      </c>
      <c r="Y281" s="83">
        <f t="shared" si="362"/>
        <v>17</v>
      </c>
      <c r="Z281" s="83">
        <f t="shared" si="362"/>
        <v>26</v>
      </c>
      <c r="AA281" s="83">
        <f t="shared" si="362"/>
        <v>26</v>
      </c>
      <c r="AB281" s="83">
        <f t="shared" si="362"/>
        <v>26</v>
      </c>
      <c r="AC281" s="84">
        <f t="shared" si="362"/>
        <v>26</v>
      </c>
      <c r="AD281" s="101">
        <f t="shared" si="352"/>
        <v>138</v>
      </c>
      <c r="AE281" s="82">
        <f t="shared" ref="AE281:AP281" si="363">ROUND(SUM(AE262,AE264,AE266,AE268,AE270,AE272,AE274)*0.85,0)</f>
        <v>30</v>
      </c>
      <c r="AF281" s="83">
        <f t="shared" si="363"/>
        <v>30</v>
      </c>
      <c r="AG281" s="83">
        <f t="shared" si="363"/>
        <v>30</v>
      </c>
      <c r="AH281" s="83">
        <f t="shared" si="363"/>
        <v>30</v>
      </c>
      <c r="AI281" s="83">
        <f t="shared" si="363"/>
        <v>30</v>
      </c>
      <c r="AJ281" s="83">
        <f t="shared" si="363"/>
        <v>30</v>
      </c>
      <c r="AK281" s="83">
        <f t="shared" si="363"/>
        <v>30</v>
      </c>
      <c r="AL281" s="83">
        <f t="shared" si="363"/>
        <v>30</v>
      </c>
      <c r="AM281" s="83">
        <f t="shared" si="363"/>
        <v>30</v>
      </c>
      <c r="AN281" s="83">
        <f t="shared" si="363"/>
        <v>30</v>
      </c>
      <c r="AO281" s="83">
        <f t="shared" si="363"/>
        <v>30</v>
      </c>
      <c r="AP281" s="84">
        <f t="shared" si="363"/>
        <v>30</v>
      </c>
      <c r="AQ281" s="101">
        <f t="shared" si="354"/>
        <v>360</v>
      </c>
      <c r="AR281" s="82">
        <f t="shared" ref="AR281:BC281" si="364">ROUND(SUM(AR262,AR264,AR266,AR268,AR270,AR272,AR274)*0.85,0)</f>
        <v>30</v>
      </c>
      <c r="AS281" s="83">
        <f t="shared" si="364"/>
        <v>30</v>
      </c>
      <c r="AT281" s="83">
        <f t="shared" si="364"/>
        <v>30</v>
      </c>
      <c r="AU281" s="83">
        <f t="shared" si="364"/>
        <v>30</v>
      </c>
      <c r="AV281" s="83">
        <f t="shared" si="364"/>
        <v>30</v>
      </c>
      <c r="AW281" s="83">
        <f t="shared" si="364"/>
        <v>30</v>
      </c>
      <c r="AX281" s="83">
        <f t="shared" si="364"/>
        <v>30</v>
      </c>
      <c r="AY281" s="83">
        <f t="shared" si="364"/>
        <v>30</v>
      </c>
      <c r="AZ281" s="83">
        <f t="shared" si="364"/>
        <v>30</v>
      </c>
      <c r="BA281" s="83">
        <f t="shared" si="364"/>
        <v>17</v>
      </c>
      <c r="BB281" s="83">
        <f t="shared" si="364"/>
        <v>10</v>
      </c>
      <c r="BC281" s="84">
        <f t="shared" si="364"/>
        <v>0</v>
      </c>
      <c r="BD281" s="101">
        <f t="shared" si="356"/>
        <v>297</v>
      </c>
      <c r="BE281" s="101">
        <f t="shared" si="340"/>
        <v>795</v>
      </c>
      <c r="BG281" s="42"/>
    </row>
    <row r="282" spans="1:61" ht="13.5" hidden="1" outlineLevel="2" thickBot="1" x14ac:dyDescent="0.25">
      <c r="A282" s="377"/>
      <c r="B282" s="378"/>
      <c r="C282" s="128" t="s">
        <v>164</v>
      </c>
      <c r="D282" s="131"/>
      <c r="E282" s="129">
        <f t="shared" ref="E282:P282" si="365">ROUND(SUM(E263,E265,E267,E269,E271,E273,E275)*0.85,0)</f>
        <v>0</v>
      </c>
      <c r="F282" s="130">
        <f t="shared" si="365"/>
        <v>0</v>
      </c>
      <c r="G282" s="130">
        <f t="shared" si="365"/>
        <v>0</v>
      </c>
      <c r="H282" s="130">
        <f t="shared" si="365"/>
        <v>0</v>
      </c>
      <c r="I282" s="130">
        <f t="shared" si="365"/>
        <v>0</v>
      </c>
      <c r="J282" s="130">
        <f t="shared" si="365"/>
        <v>0</v>
      </c>
      <c r="K282" s="130">
        <f t="shared" si="365"/>
        <v>0</v>
      </c>
      <c r="L282" s="130">
        <f t="shared" si="365"/>
        <v>0</v>
      </c>
      <c r="M282" s="130">
        <f t="shared" si="365"/>
        <v>0</v>
      </c>
      <c r="N282" s="130">
        <f t="shared" si="365"/>
        <v>0</v>
      </c>
      <c r="O282" s="130">
        <f t="shared" si="365"/>
        <v>0</v>
      </c>
      <c r="P282" s="130">
        <f t="shared" si="365"/>
        <v>0</v>
      </c>
      <c r="Q282" s="131">
        <f t="shared" si="350"/>
        <v>0</v>
      </c>
      <c r="R282" s="129">
        <f t="shared" ref="R282:AC282" si="366">ROUND(SUM(R263,R265,R267,R269,R271,R273,R275)*0.85,0)</f>
        <v>0</v>
      </c>
      <c r="S282" s="130">
        <f t="shared" si="366"/>
        <v>0</v>
      </c>
      <c r="T282" s="130">
        <f t="shared" si="366"/>
        <v>0</v>
      </c>
      <c r="U282" s="130">
        <f t="shared" si="366"/>
        <v>0</v>
      </c>
      <c r="V282" s="130">
        <f t="shared" si="366"/>
        <v>0</v>
      </c>
      <c r="W282" s="130">
        <f t="shared" si="366"/>
        <v>0</v>
      </c>
      <c r="X282" s="130">
        <f t="shared" si="366"/>
        <v>0</v>
      </c>
      <c r="Y282" s="130">
        <f t="shared" si="366"/>
        <v>0</v>
      </c>
      <c r="Z282" s="130">
        <f t="shared" si="366"/>
        <v>0</v>
      </c>
      <c r="AA282" s="130">
        <f t="shared" si="366"/>
        <v>0</v>
      </c>
      <c r="AB282" s="130">
        <f t="shared" si="366"/>
        <v>0</v>
      </c>
      <c r="AC282" s="130">
        <f t="shared" si="366"/>
        <v>0</v>
      </c>
      <c r="AD282" s="131">
        <f t="shared" si="352"/>
        <v>0</v>
      </c>
      <c r="AE282" s="129">
        <f t="shared" ref="AE282:AP282" si="367">ROUND(SUM(AE263,AE265,AE267,AE269,AE271,AE273,AE275)*0.85,0)</f>
        <v>0</v>
      </c>
      <c r="AF282" s="130">
        <f t="shared" si="367"/>
        <v>0</v>
      </c>
      <c r="AG282" s="130">
        <f t="shared" si="367"/>
        <v>0</v>
      </c>
      <c r="AH282" s="130">
        <f t="shared" si="367"/>
        <v>0</v>
      </c>
      <c r="AI282" s="130">
        <f t="shared" si="367"/>
        <v>0</v>
      </c>
      <c r="AJ282" s="130">
        <f t="shared" si="367"/>
        <v>0</v>
      </c>
      <c r="AK282" s="130">
        <f t="shared" si="367"/>
        <v>0</v>
      </c>
      <c r="AL282" s="130">
        <f t="shared" si="367"/>
        <v>0</v>
      </c>
      <c r="AM282" s="130">
        <f t="shared" si="367"/>
        <v>0</v>
      </c>
      <c r="AN282" s="130">
        <f t="shared" si="367"/>
        <v>0</v>
      </c>
      <c r="AO282" s="130">
        <f t="shared" si="367"/>
        <v>0</v>
      </c>
      <c r="AP282" s="130">
        <f t="shared" si="367"/>
        <v>0</v>
      </c>
      <c r="AQ282" s="131">
        <f t="shared" si="354"/>
        <v>0</v>
      </c>
      <c r="AR282" s="129">
        <f t="shared" ref="AR282:BC282" si="368">ROUND(SUM(AR263,AR265,AR267,AR269,AR271,AR273,AR275)*0.85,0)</f>
        <v>0</v>
      </c>
      <c r="AS282" s="130">
        <f t="shared" si="368"/>
        <v>0</v>
      </c>
      <c r="AT282" s="130">
        <f t="shared" si="368"/>
        <v>0</v>
      </c>
      <c r="AU282" s="130">
        <f t="shared" si="368"/>
        <v>0</v>
      </c>
      <c r="AV282" s="130">
        <f t="shared" si="368"/>
        <v>0</v>
      </c>
      <c r="AW282" s="130">
        <f t="shared" si="368"/>
        <v>0</v>
      </c>
      <c r="AX282" s="130">
        <f t="shared" si="368"/>
        <v>0</v>
      </c>
      <c r="AY282" s="130">
        <f t="shared" si="368"/>
        <v>0</v>
      </c>
      <c r="AZ282" s="130">
        <f t="shared" si="368"/>
        <v>0</v>
      </c>
      <c r="BA282" s="130">
        <f t="shared" si="368"/>
        <v>0</v>
      </c>
      <c r="BB282" s="130">
        <f t="shared" si="368"/>
        <v>0</v>
      </c>
      <c r="BC282" s="130">
        <f t="shared" si="368"/>
        <v>0</v>
      </c>
      <c r="BD282" s="131">
        <f t="shared" si="356"/>
        <v>0</v>
      </c>
      <c r="BE282" s="131">
        <f t="shared" si="340"/>
        <v>0</v>
      </c>
      <c r="BG282" s="42"/>
    </row>
    <row r="283" spans="1:61" hidden="1" outlineLevel="2" x14ac:dyDescent="0.2">
      <c r="A283" s="369"/>
      <c r="B283" s="362" t="s">
        <v>198</v>
      </c>
      <c r="C283" s="50" t="s">
        <v>159</v>
      </c>
      <c r="D283" s="127">
        <f>SUM(D279,D281)</f>
        <v>0</v>
      </c>
      <c r="E283" s="124">
        <f>SUM(E279,E281)</f>
        <v>0</v>
      </c>
      <c r="F283" s="125">
        <f t="shared" ref="F283:P283" si="369">SUM(F279,F281)</f>
        <v>0</v>
      </c>
      <c r="G283" s="125">
        <f t="shared" si="369"/>
        <v>0</v>
      </c>
      <c r="H283" s="125">
        <f t="shared" si="369"/>
        <v>0</v>
      </c>
      <c r="I283" s="125">
        <f t="shared" si="369"/>
        <v>0</v>
      </c>
      <c r="J283" s="125">
        <f t="shared" si="369"/>
        <v>0</v>
      </c>
      <c r="K283" s="125">
        <f t="shared" si="369"/>
        <v>0</v>
      </c>
      <c r="L283" s="125">
        <f t="shared" si="369"/>
        <v>0</v>
      </c>
      <c r="M283" s="125">
        <f t="shared" si="369"/>
        <v>0</v>
      </c>
      <c r="N283" s="125">
        <f t="shared" si="369"/>
        <v>0</v>
      </c>
      <c r="O283" s="125">
        <f t="shared" si="369"/>
        <v>0</v>
      </c>
      <c r="P283" s="125">
        <f t="shared" si="369"/>
        <v>0</v>
      </c>
      <c r="Q283" s="126">
        <f t="shared" si="350"/>
        <v>0</v>
      </c>
      <c r="R283" s="124">
        <f>SUM(R279,R281)</f>
        <v>0</v>
      </c>
      <c r="S283" s="125">
        <f t="shared" ref="S283:AC283" si="370">SUM(S279,S281)</f>
        <v>0</v>
      </c>
      <c r="T283" s="125">
        <f t="shared" si="370"/>
        <v>0</v>
      </c>
      <c r="U283" s="125">
        <f t="shared" si="370"/>
        <v>0</v>
      </c>
      <c r="V283" s="125">
        <f t="shared" si="370"/>
        <v>0</v>
      </c>
      <c r="W283" s="125">
        <f t="shared" si="370"/>
        <v>0</v>
      </c>
      <c r="X283" s="125">
        <f t="shared" si="370"/>
        <v>20</v>
      </c>
      <c r="Y283" s="125">
        <f t="shared" si="370"/>
        <v>20</v>
      </c>
      <c r="Z283" s="125">
        <f t="shared" si="370"/>
        <v>30</v>
      </c>
      <c r="AA283" s="125">
        <f t="shared" si="370"/>
        <v>30</v>
      </c>
      <c r="AB283" s="125">
        <f t="shared" si="370"/>
        <v>30</v>
      </c>
      <c r="AC283" s="125">
        <f t="shared" si="370"/>
        <v>30</v>
      </c>
      <c r="AD283" s="126">
        <f t="shared" si="352"/>
        <v>160</v>
      </c>
      <c r="AE283" s="124">
        <f>SUM(AE279,AE281)</f>
        <v>35</v>
      </c>
      <c r="AF283" s="125">
        <f t="shared" ref="AF283:AP283" si="371">SUM(AF279,AF281)</f>
        <v>35</v>
      </c>
      <c r="AG283" s="125">
        <f t="shared" si="371"/>
        <v>35</v>
      </c>
      <c r="AH283" s="125">
        <f t="shared" si="371"/>
        <v>35</v>
      </c>
      <c r="AI283" s="125">
        <f t="shared" si="371"/>
        <v>35</v>
      </c>
      <c r="AJ283" s="125">
        <f t="shared" si="371"/>
        <v>35</v>
      </c>
      <c r="AK283" s="125">
        <f t="shared" si="371"/>
        <v>35</v>
      </c>
      <c r="AL283" s="125">
        <f t="shared" si="371"/>
        <v>35</v>
      </c>
      <c r="AM283" s="125">
        <f t="shared" si="371"/>
        <v>35</v>
      </c>
      <c r="AN283" s="125">
        <f t="shared" si="371"/>
        <v>35</v>
      </c>
      <c r="AO283" s="125">
        <f t="shared" si="371"/>
        <v>35</v>
      </c>
      <c r="AP283" s="125">
        <f t="shared" si="371"/>
        <v>35</v>
      </c>
      <c r="AQ283" s="126">
        <f t="shared" si="354"/>
        <v>420</v>
      </c>
      <c r="AR283" s="124">
        <f>SUM(AR279,AR281)</f>
        <v>35</v>
      </c>
      <c r="AS283" s="125">
        <f t="shared" ref="AS283:BC283" si="372">SUM(AS279,AS281)</f>
        <v>35</v>
      </c>
      <c r="AT283" s="125">
        <f t="shared" si="372"/>
        <v>35</v>
      </c>
      <c r="AU283" s="125">
        <f t="shared" si="372"/>
        <v>35</v>
      </c>
      <c r="AV283" s="125">
        <f t="shared" si="372"/>
        <v>35</v>
      </c>
      <c r="AW283" s="125">
        <f t="shared" si="372"/>
        <v>35</v>
      </c>
      <c r="AX283" s="125">
        <f t="shared" si="372"/>
        <v>35</v>
      </c>
      <c r="AY283" s="125">
        <f t="shared" si="372"/>
        <v>35</v>
      </c>
      <c r="AZ283" s="125">
        <f t="shared" si="372"/>
        <v>35</v>
      </c>
      <c r="BA283" s="125">
        <f t="shared" si="372"/>
        <v>20</v>
      </c>
      <c r="BB283" s="125">
        <f t="shared" si="372"/>
        <v>11.380989999999997</v>
      </c>
      <c r="BC283" s="125">
        <f t="shared" si="372"/>
        <v>0</v>
      </c>
      <c r="BD283" s="126">
        <f t="shared" si="356"/>
        <v>346.38099</v>
      </c>
      <c r="BE283" s="127">
        <f t="shared" si="340"/>
        <v>926.38099</v>
      </c>
      <c r="BG283" s="42"/>
    </row>
    <row r="284" spans="1:61" hidden="1" outlineLevel="2" x14ac:dyDescent="0.2">
      <c r="A284" s="370"/>
      <c r="B284" s="363"/>
      <c r="C284" s="51" t="s">
        <v>164</v>
      </c>
      <c r="D284" s="100">
        <f t="shared" ref="D284:P284" si="373">SUM(D280,D282)</f>
        <v>0</v>
      </c>
      <c r="E284" s="80">
        <f t="shared" si="373"/>
        <v>0</v>
      </c>
      <c r="F284" s="81">
        <f t="shared" si="373"/>
        <v>0</v>
      </c>
      <c r="G284" s="81">
        <f t="shared" si="373"/>
        <v>0</v>
      </c>
      <c r="H284" s="81">
        <f t="shared" si="373"/>
        <v>0</v>
      </c>
      <c r="I284" s="81">
        <f t="shared" si="373"/>
        <v>0</v>
      </c>
      <c r="J284" s="81">
        <f t="shared" si="373"/>
        <v>0</v>
      </c>
      <c r="K284" s="81">
        <f t="shared" si="373"/>
        <v>0</v>
      </c>
      <c r="L284" s="81">
        <f t="shared" si="373"/>
        <v>0</v>
      </c>
      <c r="M284" s="81">
        <f t="shared" si="373"/>
        <v>0</v>
      </c>
      <c r="N284" s="81">
        <f t="shared" si="373"/>
        <v>0</v>
      </c>
      <c r="O284" s="81">
        <f t="shared" si="373"/>
        <v>0</v>
      </c>
      <c r="P284" s="81">
        <f t="shared" si="373"/>
        <v>0</v>
      </c>
      <c r="Q284" s="99">
        <f t="shared" si="350"/>
        <v>0</v>
      </c>
      <c r="R284" s="80">
        <f t="shared" ref="R284:AC284" si="374">SUM(R280,R282)</f>
        <v>0</v>
      </c>
      <c r="S284" s="81">
        <f t="shared" si="374"/>
        <v>0</v>
      </c>
      <c r="T284" s="81">
        <f t="shared" si="374"/>
        <v>0</v>
      </c>
      <c r="U284" s="81">
        <f t="shared" si="374"/>
        <v>0</v>
      </c>
      <c r="V284" s="81">
        <f t="shared" si="374"/>
        <v>0</v>
      </c>
      <c r="W284" s="81">
        <f t="shared" si="374"/>
        <v>0</v>
      </c>
      <c r="X284" s="81">
        <f t="shared" si="374"/>
        <v>0</v>
      </c>
      <c r="Y284" s="81">
        <f t="shared" si="374"/>
        <v>0</v>
      </c>
      <c r="Z284" s="81">
        <f t="shared" si="374"/>
        <v>0</v>
      </c>
      <c r="AA284" s="81">
        <f t="shared" si="374"/>
        <v>0</v>
      </c>
      <c r="AB284" s="81">
        <f t="shared" si="374"/>
        <v>0</v>
      </c>
      <c r="AC284" s="81">
        <f t="shared" si="374"/>
        <v>0</v>
      </c>
      <c r="AD284" s="99">
        <f t="shared" si="352"/>
        <v>0</v>
      </c>
      <c r="AE284" s="80">
        <f t="shared" ref="AE284:AP284" si="375">SUM(AE280,AE282)</f>
        <v>0</v>
      </c>
      <c r="AF284" s="81">
        <f t="shared" si="375"/>
        <v>0</v>
      </c>
      <c r="AG284" s="81">
        <f t="shared" si="375"/>
        <v>0</v>
      </c>
      <c r="AH284" s="81">
        <f t="shared" si="375"/>
        <v>0</v>
      </c>
      <c r="AI284" s="81">
        <f t="shared" si="375"/>
        <v>0</v>
      </c>
      <c r="AJ284" s="81">
        <f t="shared" si="375"/>
        <v>0</v>
      </c>
      <c r="AK284" s="81">
        <f t="shared" si="375"/>
        <v>0</v>
      </c>
      <c r="AL284" s="81">
        <f t="shared" si="375"/>
        <v>0</v>
      </c>
      <c r="AM284" s="81">
        <f t="shared" si="375"/>
        <v>0</v>
      </c>
      <c r="AN284" s="81">
        <f t="shared" si="375"/>
        <v>0</v>
      </c>
      <c r="AO284" s="81">
        <f t="shared" si="375"/>
        <v>0</v>
      </c>
      <c r="AP284" s="81">
        <f t="shared" si="375"/>
        <v>0</v>
      </c>
      <c r="AQ284" s="99">
        <f t="shared" si="354"/>
        <v>0</v>
      </c>
      <c r="AR284" s="80">
        <f t="shared" ref="AR284:BC284" si="376">SUM(AR280,AR282)</f>
        <v>0</v>
      </c>
      <c r="AS284" s="81">
        <f t="shared" si="376"/>
        <v>0</v>
      </c>
      <c r="AT284" s="81">
        <f t="shared" si="376"/>
        <v>0</v>
      </c>
      <c r="AU284" s="81">
        <f t="shared" si="376"/>
        <v>0</v>
      </c>
      <c r="AV284" s="81">
        <f t="shared" si="376"/>
        <v>0</v>
      </c>
      <c r="AW284" s="81">
        <f t="shared" si="376"/>
        <v>0</v>
      </c>
      <c r="AX284" s="81">
        <f t="shared" si="376"/>
        <v>0</v>
      </c>
      <c r="AY284" s="81">
        <f t="shared" si="376"/>
        <v>0</v>
      </c>
      <c r="AZ284" s="81">
        <f t="shared" si="376"/>
        <v>0</v>
      </c>
      <c r="BA284" s="81">
        <f t="shared" si="376"/>
        <v>0</v>
      </c>
      <c r="BB284" s="81">
        <f t="shared" si="376"/>
        <v>0</v>
      </c>
      <c r="BC284" s="81">
        <f t="shared" si="376"/>
        <v>0</v>
      </c>
      <c r="BD284" s="99">
        <f t="shared" si="356"/>
        <v>0</v>
      </c>
      <c r="BE284" s="100">
        <f t="shared" si="340"/>
        <v>0</v>
      </c>
      <c r="BG284" s="42"/>
    </row>
    <row r="285" spans="1:61" collapsed="1" x14ac:dyDescent="0.2">
      <c r="A285" s="147"/>
      <c r="B285" s="148" t="s">
        <v>283</v>
      </c>
      <c r="C285" s="149"/>
      <c r="D285" s="151"/>
      <c r="E285" s="150"/>
      <c r="F285" s="150"/>
      <c r="G285" s="150"/>
      <c r="H285" s="150"/>
      <c r="I285" s="150"/>
      <c r="J285" s="150"/>
      <c r="K285" s="150"/>
      <c r="L285" s="150"/>
      <c r="M285" s="150"/>
      <c r="N285" s="150"/>
      <c r="O285" s="150"/>
      <c r="P285" s="150"/>
      <c r="Q285" s="151"/>
      <c r="R285" s="150"/>
      <c r="S285" s="150"/>
      <c r="T285" s="150"/>
      <c r="U285" s="150"/>
      <c r="V285" s="150"/>
      <c r="W285" s="150"/>
      <c r="X285" s="150"/>
      <c r="Y285" s="150"/>
      <c r="Z285" s="150"/>
      <c r="AA285" s="150"/>
      <c r="AB285" s="150"/>
      <c r="AC285" s="150"/>
      <c r="AD285" s="152"/>
      <c r="AE285" s="153"/>
      <c r="AF285" s="150"/>
      <c r="AG285" s="150"/>
      <c r="AH285" s="150"/>
      <c r="AI285" s="150"/>
      <c r="AJ285" s="150"/>
      <c r="AK285" s="150"/>
      <c r="AL285" s="150"/>
      <c r="AM285" s="150"/>
      <c r="AN285" s="150"/>
      <c r="AO285" s="150"/>
      <c r="AP285" s="154"/>
      <c r="AQ285" s="155"/>
      <c r="AR285" s="150"/>
      <c r="AS285" s="150"/>
      <c r="AT285" s="150"/>
      <c r="AU285" s="150"/>
      <c r="AV285" s="150"/>
      <c r="AW285" s="150"/>
      <c r="AX285" s="150"/>
      <c r="AY285" s="150"/>
      <c r="AZ285" s="150"/>
      <c r="BA285" s="150"/>
      <c r="BB285" s="150"/>
      <c r="BC285" s="150"/>
      <c r="BD285" s="151"/>
      <c r="BE285" s="195">
        <f t="shared" si="297"/>
        <v>0</v>
      </c>
      <c r="BG285" s="42"/>
    </row>
    <row r="286" spans="1:61" outlineLevel="1" x14ac:dyDescent="0.2">
      <c r="A286" s="165"/>
      <c r="B286" s="166" t="s">
        <v>284</v>
      </c>
      <c r="C286" s="167"/>
      <c r="D286" s="169"/>
      <c r="E286" s="168"/>
      <c r="F286" s="168"/>
      <c r="G286" s="168"/>
      <c r="H286" s="168"/>
      <c r="I286" s="168"/>
      <c r="J286" s="168"/>
      <c r="K286" s="168"/>
      <c r="L286" s="168"/>
      <c r="M286" s="168"/>
      <c r="N286" s="168"/>
      <c r="O286" s="168"/>
      <c r="P286" s="168"/>
      <c r="Q286" s="169"/>
      <c r="R286" s="168"/>
      <c r="S286" s="168"/>
      <c r="T286" s="168"/>
      <c r="U286" s="168"/>
      <c r="V286" s="168"/>
      <c r="W286" s="168"/>
      <c r="X286" s="168"/>
      <c r="Y286" s="168"/>
      <c r="Z286" s="168"/>
      <c r="AA286" s="168"/>
      <c r="AB286" s="168"/>
      <c r="AC286" s="168"/>
      <c r="AD286" s="170"/>
      <c r="AE286" s="171"/>
      <c r="AF286" s="168"/>
      <c r="AG286" s="168"/>
      <c r="AH286" s="168"/>
      <c r="AI286" s="168"/>
      <c r="AJ286" s="168"/>
      <c r="AK286" s="168"/>
      <c r="AL286" s="168"/>
      <c r="AM286" s="168"/>
      <c r="AN286" s="168"/>
      <c r="AO286" s="168"/>
      <c r="AP286" s="172"/>
      <c r="AQ286" s="173"/>
      <c r="AR286" s="168"/>
      <c r="AS286" s="168"/>
      <c r="AT286" s="168"/>
      <c r="AU286" s="168"/>
      <c r="AV286" s="168"/>
      <c r="AW286" s="168"/>
      <c r="AX286" s="168"/>
      <c r="AY286" s="168"/>
      <c r="AZ286" s="168"/>
      <c r="BA286" s="168"/>
      <c r="BB286" s="168"/>
      <c r="BC286" s="168"/>
      <c r="BD286" s="169"/>
      <c r="BE286" s="196">
        <f t="shared" si="297"/>
        <v>0</v>
      </c>
      <c r="BG286" s="42"/>
    </row>
    <row r="287" spans="1:61" outlineLevel="1" collapsed="1" x14ac:dyDescent="0.2">
      <c r="A287" s="119"/>
      <c r="B287" s="103" t="s">
        <v>253</v>
      </c>
      <c r="C287" s="104"/>
      <c r="D287" s="106"/>
      <c r="E287" s="105"/>
      <c r="F287" s="105"/>
      <c r="G287" s="105"/>
      <c r="H287" s="105"/>
      <c r="I287" s="105"/>
      <c r="J287" s="105"/>
      <c r="K287" s="105"/>
      <c r="L287" s="105"/>
      <c r="M287" s="105"/>
      <c r="N287" s="105"/>
      <c r="O287" s="105"/>
      <c r="P287" s="105"/>
      <c r="Q287" s="106"/>
      <c r="R287" s="105"/>
      <c r="S287" s="105"/>
      <c r="T287" s="105"/>
      <c r="U287" s="105"/>
      <c r="V287" s="105"/>
      <c r="W287" s="105"/>
      <c r="X287" s="105"/>
      <c r="Y287" s="105"/>
      <c r="Z287" s="105"/>
      <c r="AA287" s="105"/>
      <c r="AB287" s="105"/>
      <c r="AC287" s="105"/>
      <c r="AD287" s="107"/>
      <c r="AE287" s="108"/>
      <c r="AF287" s="105"/>
      <c r="AG287" s="105"/>
      <c r="AH287" s="105"/>
      <c r="AI287" s="105"/>
      <c r="AJ287" s="105"/>
      <c r="AK287" s="105"/>
      <c r="AL287" s="105"/>
      <c r="AM287" s="105"/>
      <c r="AN287" s="105"/>
      <c r="AO287" s="105"/>
      <c r="AP287" s="109"/>
      <c r="AQ287" s="110"/>
      <c r="AR287" s="105"/>
      <c r="AS287" s="105"/>
      <c r="AT287" s="105"/>
      <c r="AU287" s="105"/>
      <c r="AV287" s="105"/>
      <c r="AW287" s="105"/>
      <c r="AX287" s="105"/>
      <c r="AY287" s="105"/>
      <c r="AZ287" s="105"/>
      <c r="BA287" s="105"/>
      <c r="BB287" s="105"/>
      <c r="BC287" s="105"/>
      <c r="BD287" s="106"/>
      <c r="BE287" s="197">
        <f t="shared" si="297"/>
        <v>0</v>
      </c>
      <c r="BF287" s="122"/>
      <c r="BG287" s="42"/>
    </row>
    <row r="288" spans="1:61" hidden="1" outlineLevel="2" x14ac:dyDescent="0.2">
      <c r="A288" s="120"/>
      <c r="B288" s="111" t="s">
        <v>202</v>
      </c>
      <c r="C288" s="112"/>
      <c r="D288" s="114"/>
      <c r="E288" s="113"/>
      <c r="F288" s="113"/>
      <c r="G288" s="113"/>
      <c r="H288" s="113"/>
      <c r="I288" s="113"/>
      <c r="J288" s="113"/>
      <c r="K288" s="113"/>
      <c r="L288" s="113"/>
      <c r="M288" s="113"/>
      <c r="N288" s="113"/>
      <c r="O288" s="113"/>
      <c r="P288" s="113"/>
      <c r="Q288" s="114"/>
      <c r="R288" s="113"/>
      <c r="S288" s="113"/>
      <c r="T288" s="113"/>
      <c r="U288" s="113"/>
      <c r="V288" s="113"/>
      <c r="W288" s="113"/>
      <c r="X288" s="113"/>
      <c r="Y288" s="113"/>
      <c r="Z288" s="113"/>
      <c r="AA288" s="113"/>
      <c r="AB288" s="113"/>
      <c r="AC288" s="113"/>
      <c r="AD288" s="115"/>
      <c r="AE288" s="116"/>
      <c r="AF288" s="113"/>
      <c r="AG288" s="113"/>
      <c r="AH288" s="113"/>
      <c r="AI288" s="113"/>
      <c r="AJ288" s="113"/>
      <c r="AK288" s="113"/>
      <c r="AL288" s="113"/>
      <c r="AM288" s="113"/>
      <c r="AN288" s="113"/>
      <c r="AO288" s="113"/>
      <c r="AP288" s="117"/>
      <c r="AQ288" s="118"/>
      <c r="AR288" s="113"/>
      <c r="AS288" s="113"/>
      <c r="AT288" s="113"/>
      <c r="AU288" s="113"/>
      <c r="AV288" s="113"/>
      <c r="AW288" s="113"/>
      <c r="AX288" s="113"/>
      <c r="AY288" s="113"/>
      <c r="AZ288" s="113"/>
      <c r="BA288" s="113"/>
      <c r="BB288" s="113"/>
      <c r="BC288" s="113"/>
      <c r="BD288" s="114"/>
      <c r="BE288" s="198">
        <f t="shared" si="297"/>
        <v>0</v>
      </c>
      <c r="BG288" s="42"/>
    </row>
    <row r="289" spans="1:61" ht="13.15" hidden="1" customHeight="1" outlineLevel="2" x14ac:dyDescent="0.2">
      <c r="A289" s="373">
        <v>1</v>
      </c>
      <c r="B289" s="371" t="s">
        <v>334</v>
      </c>
      <c r="C289" s="44" t="s">
        <v>159</v>
      </c>
      <c r="D289" s="101"/>
      <c r="E289" s="82"/>
      <c r="F289" s="83"/>
      <c r="G289" s="83"/>
      <c r="H289" s="83"/>
      <c r="I289" s="83"/>
      <c r="J289" s="83"/>
      <c r="K289" s="83"/>
      <c r="L289" s="83"/>
      <c r="M289" s="83"/>
      <c r="N289" s="83"/>
      <c r="O289" s="83"/>
      <c r="P289" s="83"/>
      <c r="Q289" s="101">
        <f>SUM(E289:P289)</f>
        <v>0</v>
      </c>
      <c r="R289" s="82"/>
      <c r="S289" s="83"/>
      <c r="T289" s="83"/>
      <c r="U289" s="83"/>
      <c r="V289" s="83"/>
      <c r="W289" s="83"/>
      <c r="X289" s="83"/>
      <c r="Y289" s="83"/>
      <c r="Z289" s="83"/>
      <c r="AA289" s="83"/>
      <c r="AB289" s="83"/>
      <c r="AC289" s="83"/>
      <c r="AD289" s="101">
        <f>SUM(R289:AC289)</f>
        <v>0</v>
      </c>
      <c r="AE289" s="82"/>
      <c r="AF289" s="83"/>
      <c r="AG289" s="83"/>
      <c r="AH289" s="83"/>
      <c r="AI289" s="83"/>
      <c r="AJ289" s="83"/>
      <c r="AK289" s="83"/>
      <c r="AL289" s="83"/>
      <c r="AM289" s="83"/>
      <c r="AN289" s="83"/>
      <c r="AO289" s="83"/>
      <c r="AP289" s="83"/>
      <c r="AQ289" s="101">
        <f>SUM(AE289:AP289)</f>
        <v>0</v>
      </c>
      <c r="AR289" s="82"/>
      <c r="AS289" s="83"/>
      <c r="AT289" s="83"/>
      <c r="AU289" s="83"/>
      <c r="AV289" s="83"/>
      <c r="AW289" s="83"/>
      <c r="AX289" s="83"/>
      <c r="AY289" s="83"/>
      <c r="AZ289" s="83"/>
      <c r="BA289" s="83"/>
      <c r="BB289" s="83"/>
      <c r="BC289" s="83"/>
      <c r="BD289" s="101">
        <f>SUM(AR289:BC289)</f>
        <v>0</v>
      </c>
      <c r="BE289" s="101">
        <f>SUM(D289,BD289,AQ289,AD289,Q289)</f>
        <v>0</v>
      </c>
      <c r="BG289" s="138"/>
      <c r="BH289" s="140"/>
      <c r="BI289" s="140"/>
    </row>
    <row r="290" spans="1:61" ht="13.15" hidden="1" customHeight="1" outlineLevel="2" x14ac:dyDescent="0.2">
      <c r="A290" s="374"/>
      <c r="B290" s="372"/>
      <c r="C290" s="46" t="s">
        <v>164</v>
      </c>
      <c r="D290" s="92"/>
      <c r="E290" s="56"/>
      <c r="F290" s="57"/>
      <c r="G290" s="57"/>
      <c r="H290" s="57"/>
      <c r="I290" s="57"/>
      <c r="J290" s="57"/>
      <c r="K290" s="57"/>
      <c r="L290" s="57"/>
      <c r="M290" s="57"/>
      <c r="N290" s="57"/>
      <c r="O290" s="57"/>
      <c r="P290" s="57"/>
      <c r="Q290" s="92">
        <f>SUM(E290:P290)</f>
        <v>0</v>
      </c>
      <c r="R290" s="56"/>
      <c r="S290" s="57"/>
      <c r="T290" s="57"/>
      <c r="U290" s="57"/>
      <c r="V290" s="57"/>
      <c r="W290" s="57"/>
      <c r="X290" s="57"/>
      <c r="Y290" s="57"/>
      <c r="Z290" s="57"/>
      <c r="AA290" s="57"/>
      <c r="AB290" s="57"/>
      <c r="AC290" s="57"/>
      <c r="AD290" s="92">
        <f>SUM(R290:AC290)</f>
        <v>0</v>
      </c>
      <c r="AE290" s="56"/>
      <c r="AF290" s="57"/>
      <c r="AG290" s="57"/>
      <c r="AH290" s="57"/>
      <c r="AI290" s="57"/>
      <c r="AJ290" s="57"/>
      <c r="AK290" s="57"/>
      <c r="AL290" s="57"/>
      <c r="AM290" s="57"/>
      <c r="AN290" s="57"/>
      <c r="AO290" s="57"/>
      <c r="AP290" s="57"/>
      <c r="AQ290" s="92">
        <f>SUM(AE290:AP290)</f>
        <v>0</v>
      </c>
      <c r="AR290" s="56"/>
      <c r="AS290" s="57"/>
      <c r="AT290" s="57"/>
      <c r="AU290" s="57"/>
      <c r="AV290" s="57"/>
      <c r="AW290" s="57"/>
      <c r="AX290" s="57"/>
      <c r="AY290" s="57"/>
      <c r="AZ290" s="57"/>
      <c r="BA290" s="57"/>
      <c r="BB290" s="57"/>
      <c r="BC290" s="57"/>
      <c r="BD290" s="92">
        <f>SUM(AR290:BC290)</f>
        <v>0</v>
      </c>
      <c r="BE290" s="92">
        <f>SUM(D290,BD290,AQ290,AD290,Q290)</f>
        <v>0</v>
      </c>
      <c r="BG290" s="136"/>
      <c r="BH290" s="4"/>
      <c r="BI290" s="4"/>
    </row>
    <row r="291" spans="1:61" ht="13.15" hidden="1" customHeight="1" outlineLevel="2" x14ac:dyDescent="0.2">
      <c r="A291" s="373">
        <v>2</v>
      </c>
      <c r="B291" s="371" t="s">
        <v>217</v>
      </c>
      <c r="C291" s="44" t="s">
        <v>159</v>
      </c>
      <c r="D291" s="101"/>
      <c r="E291" s="82"/>
      <c r="F291" s="83"/>
      <c r="G291" s="83"/>
      <c r="H291" s="83"/>
      <c r="I291" s="83"/>
      <c r="J291" s="83"/>
      <c r="K291" s="83"/>
      <c r="L291" s="83"/>
      <c r="M291" s="83"/>
      <c r="N291" s="83"/>
      <c r="O291" s="83"/>
      <c r="P291" s="83"/>
      <c r="Q291" s="101">
        <f t="shared" ref="Q291:Q302" si="377">SUM(E291:P291)</f>
        <v>0</v>
      </c>
      <c r="R291" s="82"/>
      <c r="S291" s="83"/>
      <c r="T291" s="83"/>
      <c r="U291" s="83"/>
      <c r="V291" s="83"/>
      <c r="W291" s="83"/>
      <c r="X291" s="83"/>
      <c r="Y291" s="83"/>
      <c r="Z291" s="83"/>
      <c r="AA291" s="83"/>
      <c r="AB291" s="83"/>
      <c r="AC291" s="83"/>
      <c r="AD291" s="101">
        <f t="shared" ref="AD291:AD306" si="378">SUM(R291:AC291)</f>
        <v>0</v>
      </c>
      <c r="AE291" s="82"/>
      <c r="AF291" s="83"/>
      <c r="AG291" s="83"/>
      <c r="AH291" s="83"/>
      <c r="AI291" s="83"/>
      <c r="AJ291" s="83"/>
      <c r="AK291" s="83"/>
      <c r="AL291" s="83"/>
      <c r="AM291" s="83"/>
      <c r="AN291" s="83"/>
      <c r="AO291" s="83"/>
      <c r="AP291" s="83"/>
      <c r="AQ291" s="101">
        <f t="shared" ref="AQ291:AQ306" si="379">SUM(AE291:AP291)</f>
        <v>0</v>
      </c>
      <c r="AR291" s="82"/>
      <c r="AS291" s="83"/>
      <c r="AT291" s="83"/>
      <c r="AU291" s="83"/>
      <c r="AV291" s="83"/>
      <c r="AW291" s="83"/>
      <c r="AX291" s="83"/>
      <c r="AY291" s="83"/>
      <c r="AZ291" s="83"/>
      <c r="BA291" s="83"/>
      <c r="BB291" s="83"/>
      <c r="BC291" s="83"/>
      <c r="BD291" s="101">
        <f t="shared" ref="BD291:BD306" si="380">SUM(AR291:BC291)</f>
        <v>0</v>
      </c>
      <c r="BE291" s="101">
        <f t="shared" si="297"/>
        <v>0</v>
      </c>
      <c r="BG291" s="138" t="s">
        <v>211</v>
      </c>
      <c r="BH291" s="140" t="s">
        <v>212</v>
      </c>
      <c r="BI291" s="140" t="s">
        <v>213</v>
      </c>
    </row>
    <row r="292" spans="1:61" ht="13.15" hidden="1" customHeight="1" outlineLevel="2" x14ac:dyDescent="0.2">
      <c r="A292" s="374"/>
      <c r="B292" s="372"/>
      <c r="C292" s="46" t="s">
        <v>164</v>
      </c>
      <c r="D292" s="92"/>
      <c r="E292" s="56"/>
      <c r="F292" s="57"/>
      <c r="G292" s="57"/>
      <c r="H292" s="57"/>
      <c r="I292" s="57"/>
      <c r="J292" s="57"/>
      <c r="K292" s="57"/>
      <c r="L292" s="57"/>
      <c r="M292" s="57"/>
      <c r="N292" s="57"/>
      <c r="O292" s="57"/>
      <c r="P292" s="57"/>
      <c r="Q292" s="92">
        <f t="shared" si="377"/>
        <v>0</v>
      </c>
      <c r="R292" s="56"/>
      <c r="S292" s="57"/>
      <c r="T292" s="57"/>
      <c r="U292" s="57"/>
      <c r="V292" s="57"/>
      <c r="W292" s="57"/>
      <c r="X292" s="57"/>
      <c r="Y292" s="57"/>
      <c r="Z292" s="57"/>
      <c r="AA292" s="57"/>
      <c r="AB292" s="57"/>
      <c r="AC292" s="57"/>
      <c r="AD292" s="92">
        <f t="shared" si="378"/>
        <v>0</v>
      </c>
      <c r="AE292" s="56"/>
      <c r="AF292" s="57"/>
      <c r="AG292" s="57"/>
      <c r="AH292" s="57"/>
      <c r="AI292" s="57"/>
      <c r="AJ292" s="57"/>
      <c r="AK292" s="57"/>
      <c r="AL292" s="57"/>
      <c r="AM292" s="57"/>
      <c r="AN292" s="57"/>
      <c r="AO292" s="57"/>
      <c r="AP292" s="57"/>
      <c r="AQ292" s="92">
        <f t="shared" si="379"/>
        <v>0</v>
      </c>
      <c r="AR292" s="56"/>
      <c r="AS292" s="57"/>
      <c r="AT292" s="57"/>
      <c r="AU292" s="57"/>
      <c r="AV292" s="57"/>
      <c r="AW292" s="57"/>
      <c r="AX292" s="57"/>
      <c r="AY292" s="57"/>
      <c r="AZ292" s="57"/>
      <c r="BA292" s="57"/>
      <c r="BB292" s="57"/>
      <c r="BC292" s="57"/>
      <c r="BD292" s="92">
        <f t="shared" si="380"/>
        <v>0</v>
      </c>
      <c r="BE292" s="92">
        <f t="shared" si="297"/>
        <v>0</v>
      </c>
      <c r="BG292" s="136" t="s">
        <v>199</v>
      </c>
      <c r="BH292" s="4"/>
      <c r="BI292" s="4"/>
    </row>
    <row r="293" spans="1:61" ht="13.15" hidden="1" customHeight="1" outlineLevel="2" x14ac:dyDescent="0.2">
      <c r="A293" s="366">
        <v>3</v>
      </c>
      <c r="B293" s="376" t="s">
        <v>345</v>
      </c>
      <c r="C293" s="47" t="s">
        <v>159</v>
      </c>
      <c r="D293" s="91"/>
      <c r="E293" s="52"/>
      <c r="F293" s="53"/>
      <c r="G293" s="53"/>
      <c r="H293" s="53"/>
      <c r="I293" s="53"/>
      <c r="J293" s="53"/>
      <c r="K293" s="53"/>
      <c r="L293" s="53"/>
      <c r="M293" s="53"/>
      <c r="N293" s="53"/>
      <c r="O293" s="53"/>
      <c r="P293" s="53"/>
      <c r="Q293" s="91">
        <f t="shared" si="377"/>
        <v>0</v>
      </c>
      <c r="R293" s="52"/>
      <c r="S293" s="53"/>
      <c r="T293" s="53"/>
      <c r="U293" s="53"/>
      <c r="V293" s="53"/>
      <c r="W293" s="53"/>
      <c r="X293" s="53"/>
      <c r="Y293" s="53"/>
      <c r="Z293" s="53"/>
      <c r="AA293" s="53"/>
      <c r="AB293" s="53"/>
      <c r="AC293" s="53"/>
      <c r="AD293" s="91">
        <f t="shared" si="378"/>
        <v>0</v>
      </c>
      <c r="AE293" s="52"/>
      <c r="AF293" s="53"/>
      <c r="AG293" s="53"/>
      <c r="AH293" s="53"/>
      <c r="AI293" s="53"/>
      <c r="AJ293" s="53"/>
      <c r="AK293" s="53"/>
      <c r="AL293" s="53"/>
      <c r="AM293" s="53"/>
      <c r="AN293" s="53"/>
      <c r="AO293" s="53"/>
      <c r="AP293" s="53"/>
      <c r="AQ293" s="91">
        <f t="shared" si="379"/>
        <v>0</v>
      </c>
      <c r="AR293" s="52"/>
      <c r="AS293" s="53"/>
      <c r="AT293" s="53"/>
      <c r="AU293" s="53"/>
      <c r="AV293" s="53"/>
      <c r="AW293" s="53"/>
      <c r="AX293" s="53"/>
      <c r="AY293" s="53"/>
      <c r="AZ293" s="53"/>
      <c r="BA293" s="53"/>
      <c r="BB293" s="53"/>
      <c r="BC293" s="53"/>
      <c r="BD293" s="91">
        <f t="shared" si="380"/>
        <v>0</v>
      </c>
      <c r="BE293" s="91">
        <f t="shared" si="297"/>
        <v>0</v>
      </c>
      <c r="BG293" s="136" t="s">
        <v>218</v>
      </c>
      <c r="BH293" s="4"/>
      <c r="BI293" s="4"/>
    </row>
    <row r="294" spans="1:61" ht="13.15" hidden="1" customHeight="1" outlineLevel="2" x14ac:dyDescent="0.2">
      <c r="A294" s="367"/>
      <c r="B294" s="381"/>
      <c r="C294" s="48" t="s">
        <v>164</v>
      </c>
      <c r="D294" s="93"/>
      <c r="E294" s="62"/>
      <c r="F294" s="63"/>
      <c r="G294" s="63"/>
      <c r="H294" s="63"/>
      <c r="I294" s="63"/>
      <c r="J294" s="63"/>
      <c r="K294" s="63"/>
      <c r="L294" s="63"/>
      <c r="M294" s="63"/>
      <c r="N294" s="63"/>
      <c r="O294" s="63"/>
      <c r="P294" s="63"/>
      <c r="Q294" s="93">
        <f t="shared" si="377"/>
        <v>0</v>
      </c>
      <c r="R294" s="62"/>
      <c r="S294" s="63"/>
      <c r="T294" s="63"/>
      <c r="U294" s="63"/>
      <c r="V294" s="63"/>
      <c r="W294" s="63"/>
      <c r="X294" s="63"/>
      <c r="Y294" s="63"/>
      <c r="Z294" s="63"/>
      <c r="AA294" s="63"/>
      <c r="AB294" s="63"/>
      <c r="AC294" s="63"/>
      <c r="AD294" s="93">
        <f t="shared" si="378"/>
        <v>0</v>
      </c>
      <c r="AE294" s="62"/>
      <c r="AF294" s="63"/>
      <c r="AG294" s="63"/>
      <c r="AH294" s="63"/>
      <c r="AI294" s="63"/>
      <c r="AJ294" s="63"/>
      <c r="AK294" s="63"/>
      <c r="AL294" s="63"/>
      <c r="AM294" s="63"/>
      <c r="AN294" s="63"/>
      <c r="AO294" s="63"/>
      <c r="AP294" s="63"/>
      <c r="AQ294" s="93">
        <f t="shared" si="379"/>
        <v>0</v>
      </c>
      <c r="AR294" s="62"/>
      <c r="AS294" s="63"/>
      <c r="AT294" s="63"/>
      <c r="AU294" s="63"/>
      <c r="AV294" s="63"/>
      <c r="AW294" s="63"/>
      <c r="AX294" s="63"/>
      <c r="AY294" s="63"/>
      <c r="AZ294" s="63"/>
      <c r="BA294" s="63"/>
      <c r="BB294" s="63"/>
      <c r="BC294" s="63"/>
      <c r="BD294" s="93">
        <f t="shared" si="380"/>
        <v>0</v>
      </c>
      <c r="BE294" s="93">
        <f t="shared" si="297"/>
        <v>0</v>
      </c>
      <c r="BG294" s="136" t="s">
        <v>222</v>
      </c>
      <c r="BH294" s="4"/>
      <c r="BI294" s="4"/>
    </row>
    <row r="295" spans="1:61" ht="13.15" hidden="1" customHeight="1" outlineLevel="2" x14ac:dyDescent="0.2">
      <c r="A295" s="380">
        <v>4</v>
      </c>
      <c r="B295" s="382" t="s">
        <v>204</v>
      </c>
      <c r="C295" s="49" t="s">
        <v>159</v>
      </c>
      <c r="D295" s="95"/>
      <c r="E295" s="68"/>
      <c r="F295" s="69"/>
      <c r="G295" s="69"/>
      <c r="H295" s="69"/>
      <c r="I295" s="69"/>
      <c r="J295" s="69"/>
      <c r="K295" s="69"/>
      <c r="L295" s="69"/>
      <c r="M295" s="69"/>
      <c r="N295" s="69"/>
      <c r="O295" s="69"/>
      <c r="P295" s="69"/>
      <c r="Q295" s="94">
        <f t="shared" si="377"/>
        <v>0</v>
      </c>
      <c r="R295" s="68"/>
      <c r="S295" s="69"/>
      <c r="T295" s="69"/>
      <c r="U295" s="69"/>
      <c r="V295" s="69"/>
      <c r="W295" s="69"/>
      <c r="X295" s="69"/>
      <c r="Y295" s="69"/>
      <c r="Z295" s="69"/>
      <c r="AA295" s="69"/>
      <c r="AB295" s="69"/>
      <c r="AC295" s="69"/>
      <c r="AD295" s="94">
        <f t="shared" si="378"/>
        <v>0</v>
      </c>
      <c r="AE295" s="68"/>
      <c r="AF295" s="69"/>
      <c r="AG295" s="69"/>
      <c r="AH295" s="69"/>
      <c r="AI295" s="69"/>
      <c r="AJ295" s="69"/>
      <c r="AK295" s="69"/>
      <c r="AL295" s="69"/>
      <c r="AM295" s="69"/>
      <c r="AN295" s="69"/>
      <c r="AO295" s="69"/>
      <c r="AP295" s="69"/>
      <c r="AQ295" s="94">
        <f t="shared" si="379"/>
        <v>0</v>
      </c>
      <c r="AR295" s="68"/>
      <c r="AS295" s="69"/>
      <c r="AT295" s="69"/>
      <c r="AU295" s="69"/>
      <c r="AV295" s="69"/>
      <c r="AW295" s="69"/>
      <c r="AX295" s="69"/>
      <c r="AY295" s="69"/>
      <c r="AZ295" s="69"/>
      <c r="BA295" s="69"/>
      <c r="BB295" s="69"/>
      <c r="BC295" s="69"/>
      <c r="BD295" s="94">
        <f t="shared" si="380"/>
        <v>0</v>
      </c>
      <c r="BE295" s="95">
        <f t="shared" si="297"/>
        <v>0</v>
      </c>
      <c r="BG295" s="136" t="s">
        <v>214</v>
      </c>
      <c r="BH295" s="4"/>
      <c r="BI295" s="4"/>
    </row>
    <row r="296" spans="1:61" ht="13.15" hidden="1" customHeight="1" outlineLevel="2" x14ac:dyDescent="0.2">
      <c r="A296" s="384"/>
      <c r="B296" s="383"/>
      <c r="C296" s="45" t="s">
        <v>164</v>
      </c>
      <c r="D296" s="97"/>
      <c r="E296" s="74"/>
      <c r="F296" s="75"/>
      <c r="G296" s="75"/>
      <c r="H296" s="75"/>
      <c r="I296" s="75"/>
      <c r="J296" s="75"/>
      <c r="K296" s="75"/>
      <c r="L296" s="75"/>
      <c r="M296" s="75"/>
      <c r="N296" s="75"/>
      <c r="O296" s="75"/>
      <c r="P296" s="75"/>
      <c r="Q296" s="96">
        <f t="shared" si="377"/>
        <v>0</v>
      </c>
      <c r="R296" s="74"/>
      <c r="S296" s="75"/>
      <c r="T296" s="75"/>
      <c r="U296" s="75"/>
      <c r="V296" s="75"/>
      <c r="W296" s="75"/>
      <c r="X296" s="75"/>
      <c r="Y296" s="75"/>
      <c r="Z296" s="75"/>
      <c r="AA296" s="75"/>
      <c r="AB296" s="75"/>
      <c r="AC296" s="75"/>
      <c r="AD296" s="96">
        <f t="shared" si="378"/>
        <v>0</v>
      </c>
      <c r="AE296" s="74"/>
      <c r="AF296" s="75"/>
      <c r="AG296" s="75"/>
      <c r="AH296" s="75"/>
      <c r="AI296" s="75"/>
      <c r="AJ296" s="75"/>
      <c r="AK296" s="75"/>
      <c r="AL296" s="75"/>
      <c r="AM296" s="75"/>
      <c r="AN296" s="75"/>
      <c r="AO296" s="75"/>
      <c r="AP296" s="75"/>
      <c r="AQ296" s="96">
        <f t="shared" si="379"/>
        <v>0</v>
      </c>
      <c r="AR296" s="74"/>
      <c r="AS296" s="75"/>
      <c r="AT296" s="75"/>
      <c r="AU296" s="75"/>
      <c r="AV296" s="75"/>
      <c r="AW296" s="75"/>
      <c r="AX296" s="75"/>
      <c r="AY296" s="75"/>
      <c r="AZ296" s="75"/>
      <c r="BA296" s="75"/>
      <c r="BB296" s="75"/>
      <c r="BC296" s="75"/>
      <c r="BD296" s="96">
        <f t="shared" si="380"/>
        <v>0</v>
      </c>
      <c r="BE296" s="97">
        <f t="shared" si="297"/>
        <v>0</v>
      </c>
      <c r="BG296" s="136" t="s">
        <v>223</v>
      </c>
      <c r="BH296" s="4"/>
      <c r="BI296" s="4"/>
    </row>
    <row r="297" spans="1:61" ht="13.15" hidden="1" customHeight="1" outlineLevel="2" x14ac:dyDescent="0.2">
      <c r="A297" s="380">
        <v>5</v>
      </c>
      <c r="B297" s="382" t="s">
        <v>221</v>
      </c>
      <c r="C297" s="49" t="s">
        <v>159</v>
      </c>
      <c r="D297" s="95"/>
      <c r="E297" s="68"/>
      <c r="F297" s="69"/>
      <c r="G297" s="69"/>
      <c r="H297" s="69"/>
      <c r="I297" s="69"/>
      <c r="J297" s="69"/>
      <c r="K297" s="69"/>
      <c r="L297" s="69"/>
      <c r="M297" s="69"/>
      <c r="N297" s="69"/>
      <c r="O297" s="69"/>
      <c r="P297" s="69">
        <v>260</v>
      </c>
      <c r="Q297" s="94">
        <f t="shared" si="377"/>
        <v>260</v>
      </c>
      <c r="R297" s="68"/>
      <c r="S297" s="69"/>
      <c r="T297" s="69"/>
      <c r="U297" s="69"/>
      <c r="V297" s="69"/>
      <c r="W297" s="69"/>
      <c r="X297" s="69"/>
      <c r="Y297" s="69"/>
      <c r="Z297" s="69"/>
      <c r="AA297" s="69"/>
      <c r="AB297" s="69"/>
      <c r="AC297" s="69">
        <v>260</v>
      </c>
      <c r="AD297" s="94">
        <f t="shared" si="378"/>
        <v>260</v>
      </c>
      <c r="AE297" s="68"/>
      <c r="AF297" s="69"/>
      <c r="AG297" s="69"/>
      <c r="AH297" s="69"/>
      <c r="AI297" s="69"/>
      <c r="AJ297" s="69"/>
      <c r="AK297" s="69"/>
      <c r="AL297" s="69"/>
      <c r="AM297" s="69"/>
      <c r="AN297" s="69"/>
      <c r="AO297" s="69"/>
      <c r="AP297" s="69">
        <v>260</v>
      </c>
      <c r="AQ297" s="94">
        <f t="shared" si="379"/>
        <v>260</v>
      </c>
      <c r="AR297" s="68"/>
      <c r="AS297" s="69"/>
      <c r="AT297" s="69"/>
      <c r="AU297" s="69"/>
      <c r="AV297" s="69"/>
      <c r="AW297" s="69"/>
      <c r="AX297" s="69"/>
      <c r="AY297" s="69"/>
      <c r="AZ297" s="69"/>
      <c r="BA297" s="69"/>
      <c r="BB297" s="69"/>
      <c r="BC297" s="69">
        <v>260</v>
      </c>
      <c r="BD297" s="94">
        <f t="shared" si="380"/>
        <v>260</v>
      </c>
      <c r="BE297" s="95">
        <f t="shared" si="297"/>
        <v>1040</v>
      </c>
      <c r="BG297" t="s">
        <v>224</v>
      </c>
      <c r="BH297" s="4"/>
      <c r="BI297" s="4"/>
    </row>
    <row r="298" spans="1:61" ht="13.15" hidden="1" customHeight="1" outlineLevel="2" x14ac:dyDescent="0.2">
      <c r="A298" s="384"/>
      <c r="B298" s="383"/>
      <c r="C298" s="45" t="s">
        <v>164</v>
      </c>
      <c r="D298" s="97"/>
      <c r="E298" s="74"/>
      <c r="F298" s="75"/>
      <c r="G298" s="75"/>
      <c r="H298" s="75"/>
      <c r="I298" s="75">
        <v>48</v>
      </c>
      <c r="J298" s="75"/>
      <c r="K298" s="75"/>
      <c r="L298" s="75"/>
      <c r="M298" s="75">
        <v>110</v>
      </c>
      <c r="N298" s="75">
        <v>61</v>
      </c>
      <c r="O298" s="75"/>
      <c r="P298" s="75"/>
      <c r="Q298" s="96">
        <f t="shared" si="377"/>
        <v>219</v>
      </c>
      <c r="R298" s="74"/>
      <c r="S298" s="75"/>
      <c r="T298" s="75"/>
      <c r="U298" s="75"/>
      <c r="V298" s="75"/>
      <c r="W298" s="75"/>
      <c r="X298" s="75"/>
      <c r="Y298" s="75"/>
      <c r="Z298" s="75"/>
      <c r="AA298" s="75"/>
      <c r="AB298" s="75"/>
      <c r="AC298" s="75"/>
      <c r="AD298" s="96">
        <f t="shared" si="378"/>
        <v>0</v>
      </c>
      <c r="AE298" s="74"/>
      <c r="AF298" s="75"/>
      <c r="AG298" s="75"/>
      <c r="AH298" s="75"/>
      <c r="AI298" s="75"/>
      <c r="AJ298" s="75"/>
      <c r="AK298" s="75"/>
      <c r="AL298" s="75"/>
      <c r="AM298" s="75"/>
      <c r="AN298" s="75"/>
      <c r="AO298" s="75"/>
      <c r="AP298" s="75"/>
      <c r="AQ298" s="96">
        <f t="shared" si="379"/>
        <v>0</v>
      </c>
      <c r="AR298" s="74"/>
      <c r="AS298" s="75"/>
      <c r="AT298" s="75"/>
      <c r="AU298" s="75"/>
      <c r="AV298" s="75"/>
      <c r="AW298" s="75"/>
      <c r="AX298" s="75"/>
      <c r="AY298" s="75"/>
      <c r="AZ298" s="75"/>
      <c r="BA298" s="75"/>
      <c r="BB298" s="75"/>
      <c r="BC298" s="75"/>
      <c r="BD298" s="96">
        <f t="shared" si="380"/>
        <v>0</v>
      </c>
      <c r="BE298" s="97">
        <f t="shared" si="297"/>
        <v>219</v>
      </c>
      <c r="BG298" t="s">
        <v>210</v>
      </c>
      <c r="BH298" s="4"/>
      <c r="BI298" s="4"/>
    </row>
    <row r="299" spans="1:61" ht="13.15" hidden="1" customHeight="1" outlineLevel="2" x14ac:dyDescent="0.2">
      <c r="A299" s="373">
        <v>6</v>
      </c>
      <c r="B299" s="364" t="s">
        <v>209</v>
      </c>
      <c r="C299" s="49" t="s">
        <v>159</v>
      </c>
      <c r="D299" s="95"/>
      <c r="E299" s="68"/>
      <c r="F299" s="69"/>
      <c r="G299" s="69"/>
      <c r="H299" s="69"/>
      <c r="I299" s="69"/>
      <c r="J299" s="69"/>
      <c r="K299" s="69"/>
      <c r="L299" s="69"/>
      <c r="M299" s="69"/>
      <c r="N299" s="69"/>
      <c r="O299" s="69"/>
      <c r="P299" s="69"/>
      <c r="Q299" s="94">
        <f t="shared" si="377"/>
        <v>0</v>
      </c>
      <c r="R299" s="68"/>
      <c r="S299" s="69"/>
      <c r="T299" s="69"/>
      <c r="U299" s="69"/>
      <c r="V299" s="69"/>
      <c r="W299" s="69"/>
      <c r="X299" s="69"/>
      <c r="Y299" s="69"/>
      <c r="Z299" s="69"/>
      <c r="AA299" s="69"/>
      <c r="AB299" s="69"/>
      <c r="AC299" s="69"/>
      <c r="AD299" s="94">
        <f t="shared" si="378"/>
        <v>0</v>
      </c>
      <c r="AE299" s="68"/>
      <c r="AF299" s="69"/>
      <c r="AG299" s="69"/>
      <c r="AH299" s="69"/>
      <c r="AI299" s="69"/>
      <c r="AJ299" s="69"/>
      <c r="AK299" s="69"/>
      <c r="AL299" s="69"/>
      <c r="AM299" s="69"/>
      <c r="AN299" s="69"/>
      <c r="AO299" s="69"/>
      <c r="AP299" s="69"/>
      <c r="AQ299" s="94">
        <f t="shared" si="379"/>
        <v>0</v>
      </c>
      <c r="AR299" s="68"/>
      <c r="AS299" s="69"/>
      <c r="AT299" s="69"/>
      <c r="AU299" s="69"/>
      <c r="AV299" s="69"/>
      <c r="AW299" s="69"/>
      <c r="AX299" s="69"/>
      <c r="AY299" s="69"/>
      <c r="AZ299" s="69"/>
      <c r="BA299" s="69"/>
      <c r="BB299" s="69"/>
      <c r="BC299" s="69"/>
      <c r="BD299" s="94">
        <f t="shared" si="380"/>
        <v>0</v>
      </c>
      <c r="BE299" s="95">
        <f t="shared" si="297"/>
        <v>0</v>
      </c>
      <c r="BG299" s="136" t="s">
        <v>215</v>
      </c>
      <c r="BH299" s="4"/>
      <c r="BI299" s="4"/>
    </row>
    <row r="300" spans="1:61" ht="13.15" hidden="1" customHeight="1" outlineLevel="2" x14ac:dyDescent="0.2">
      <c r="A300" s="374"/>
      <c r="B300" s="365"/>
      <c r="C300" s="48" t="s">
        <v>164</v>
      </c>
      <c r="D300" s="98"/>
      <c r="E300" s="62"/>
      <c r="F300" s="63"/>
      <c r="G300" s="63"/>
      <c r="H300" s="63"/>
      <c r="I300" s="63"/>
      <c r="J300" s="63"/>
      <c r="K300" s="63"/>
      <c r="L300" s="63"/>
      <c r="M300" s="63"/>
      <c r="N300" s="63"/>
      <c r="O300" s="63"/>
      <c r="P300" s="63"/>
      <c r="Q300" s="93">
        <f t="shared" si="377"/>
        <v>0</v>
      </c>
      <c r="R300" s="62"/>
      <c r="S300" s="63"/>
      <c r="T300" s="63"/>
      <c r="U300" s="63"/>
      <c r="V300" s="63"/>
      <c r="W300" s="63"/>
      <c r="X300" s="63"/>
      <c r="Y300" s="63"/>
      <c r="Z300" s="63"/>
      <c r="AA300" s="63"/>
      <c r="AB300" s="63"/>
      <c r="AC300" s="63"/>
      <c r="AD300" s="93">
        <f t="shared" si="378"/>
        <v>0</v>
      </c>
      <c r="AE300" s="62"/>
      <c r="AF300" s="63"/>
      <c r="AG300" s="63"/>
      <c r="AH300" s="63"/>
      <c r="AI300" s="63"/>
      <c r="AJ300" s="63"/>
      <c r="AK300" s="63"/>
      <c r="AL300" s="63"/>
      <c r="AM300" s="63"/>
      <c r="AN300" s="63"/>
      <c r="AO300" s="63"/>
      <c r="AP300" s="63"/>
      <c r="AQ300" s="93">
        <f t="shared" si="379"/>
        <v>0</v>
      </c>
      <c r="AR300" s="62"/>
      <c r="AS300" s="63"/>
      <c r="AT300" s="63"/>
      <c r="AU300" s="63"/>
      <c r="AV300" s="63"/>
      <c r="AW300" s="63"/>
      <c r="AX300" s="63"/>
      <c r="AY300" s="63"/>
      <c r="AZ300" s="63"/>
      <c r="BA300" s="63"/>
      <c r="BB300" s="63"/>
      <c r="BC300" s="63"/>
      <c r="BD300" s="93">
        <f t="shared" si="380"/>
        <v>0</v>
      </c>
      <c r="BE300" s="98">
        <f t="shared" si="297"/>
        <v>0</v>
      </c>
      <c r="BF300" s="122"/>
      <c r="BG300" s="138" t="s">
        <v>216</v>
      </c>
      <c r="BH300" s="139">
        <f>SUM(BH298:BH299)</f>
        <v>0</v>
      </c>
      <c r="BI300" s="139">
        <f>SUM(BI297:BI299)</f>
        <v>0</v>
      </c>
    </row>
    <row r="301" spans="1:61" ht="13.15" hidden="1" customHeight="1" outlineLevel="2" x14ac:dyDescent="0.2">
      <c r="A301" s="366">
        <v>7</v>
      </c>
      <c r="B301" s="364" t="s">
        <v>6</v>
      </c>
      <c r="C301" s="49" t="s">
        <v>159</v>
      </c>
      <c r="D301" s="95"/>
      <c r="E301" s="68"/>
      <c r="F301" s="69"/>
      <c r="G301" s="69"/>
      <c r="H301" s="69"/>
      <c r="I301" s="69"/>
      <c r="J301" s="69"/>
      <c r="K301" s="69"/>
      <c r="L301" s="69"/>
      <c r="M301" s="69"/>
      <c r="N301" s="69"/>
      <c r="O301" s="69"/>
      <c r="P301" s="69"/>
      <c r="Q301" s="94">
        <f t="shared" si="377"/>
        <v>0</v>
      </c>
      <c r="R301" s="68"/>
      <c r="S301" s="69"/>
      <c r="T301" s="69"/>
      <c r="U301" s="69"/>
      <c r="V301" s="69"/>
      <c r="W301" s="69"/>
      <c r="X301" s="69"/>
      <c r="Y301" s="69"/>
      <c r="Z301" s="69"/>
      <c r="AA301" s="69"/>
      <c r="AB301" s="69"/>
      <c r="AC301" s="69"/>
      <c r="AD301" s="94">
        <f t="shared" si="378"/>
        <v>0</v>
      </c>
      <c r="AE301" s="68"/>
      <c r="AF301" s="69"/>
      <c r="AG301" s="69"/>
      <c r="AH301" s="69"/>
      <c r="AI301" s="69"/>
      <c r="AJ301" s="69"/>
      <c r="AK301" s="69"/>
      <c r="AL301" s="69"/>
      <c r="AM301" s="69"/>
      <c r="AN301" s="69"/>
      <c r="AO301" s="69"/>
      <c r="AP301" s="69"/>
      <c r="AQ301" s="94">
        <f t="shared" si="379"/>
        <v>0</v>
      </c>
      <c r="AR301" s="68"/>
      <c r="AS301" s="69"/>
      <c r="AT301" s="69"/>
      <c r="AU301" s="69"/>
      <c r="AV301" s="69"/>
      <c r="AW301" s="69"/>
      <c r="AX301" s="69"/>
      <c r="AY301" s="69"/>
      <c r="AZ301" s="69"/>
      <c r="BA301" s="69"/>
      <c r="BB301" s="69"/>
      <c r="BC301" s="69"/>
      <c r="BD301" s="94">
        <f t="shared" si="380"/>
        <v>0</v>
      </c>
      <c r="BE301" s="95">
        <f t="shared" si="297"/>
        <v>0</v>
      </c>
      <c r="BH301" s="4"/>
      <c r="BI301" s="4"/>
    </row>
    <row r="302" spans="1:61" ht="13.15" hidden="1" customHeight="1" outlineLevel="2" x14ac:dyDescent="0.2">
      <c r="A302" s="367"/>
      <c r="B302" s="368"/>
      <c r="C302" s="48" t="s">
        <v>164</v>
      </c>
      <c r="D302" s="98"/>
      <c r="E302" s="66"/>
      <c r="F302" s="63"/>
      <c r="G302" s="63"/>
      <c r="H302" s="63"/>
      <c r="I302" s="63"/>
      <c r="J302" s="63"/>
      <c r="K302" s="63"/>
      <c r="L302" s="63"/>
      <c r="M302" s="63"/>
      <c r="N302" s="63"/>
      <c r="O302" s="63"/>
      <c r="P302" s="63"/>
      <c r="Q302" s="93">
        <f t="shared" si="377"/>
        <v>0</v>
      </c>
      <c r="R302" s="66"/>
      <c r="S302" s="63"/>
      <c r="T302" s="63"/>
      <c r="U302" s="63"/>
      <c r="V302" s="63"/>
      <c r="W302" s="63"/>
      <c r="X302" s="63"/>
      <c r="Y302" s="63"/>
      <c r="Z302" s="63"/>
      <c r="AA302" s="63"/>
      <c r="AB302" s="63"/>
      <c r="AC302" s="63"/>
      <c r="AD302" s="93">
        <f t="shared" si="378"/>
        <v>0</v>
      </c>
      <c r="AE302" s="66"/>
      <c r="AF302" s="63"/>
      <c r="AG302" s="63"/>
      <c r="AH302" s="63"/>
      <c r="AI302" s="63"/>
      <c r="AJ302" s="63"/>
      <c r="AK302" s="63"/>
      <c r="AL302" s="63"/>
      <c r="AM302" s="63"/>
      <c r="AN302" s="63"/>
      <c r="AO302" s="63"/>
      <c r="AP302" s="63"/>
      <c r="AQ302" s="93">
        <f t="shared" si="379"/>
        <v>0</v>
      </c>
      <c r="AR302" s="66"/>
      <c r="AS302" s="63"/>
      <c r="AT302" s="63"/>
      <c r="AU302" s="63"/>
      <c r="AV302" s="63"/>
      <c r="AW302" s="63"/>
      <c r="AX302" s="63"/>
      <c r="AY302" s="63"/>
      <c r="AZ302" s="63"/>
      <c r="BA302" s="63"/>
      <c r="BB302" s="63"/>
      <c r="BC302" s="63"/>
      <c r="BD302" s="93">
        <f t="shared" si="380"/>
        <v>0</v>
      </c>
      <c r="BE302" s="98">
        <f t="shared" si="297"/>
        <v>0</v>
      </c>
      <c r="BG302" s="138"/>
      <c r="BH302" s="139"/>
      <c r="BI302" s="139"/>
    </row>
    <row r="303" spans="1:61" ht="13.15" hidden="1" customHeight="1" outlineLevel="2" x14ac:dyDescent="0.2">
      <c r="A303" s="380">
        <v>8</v>
      </c>
      <c r="B303" s="364" t="s">
        <v>335</v>
      </c>
      <c r="C303" s="49" t="s">
        <v>159</v>
      </c>
      <c r="D303" s="95"/>
      <c r="E303" s="68"/>
      <c r="F303" s="69"/>
      <c r="G303" s="69"/>
      <c r="H303" s="69"/>
      <c r="I303" s="69"/>
      <c r="J303" s="69"/>
      <c r="K303" s="69"/>
      <c r="L303" s="69"/>
      <c r="M303" s="69"/>
      <c r="N303" s="69"/>
      <c r="O303" s="69"/>
      <c r="P303" s="69"/>
      <c r="Q303" s="94">
        <f>SUM(E303:P303)</f>
        <v>0</v>
      </c>
      <c r="R303" s="68"/>
      <c r="S303" s="69"/>
      <c r="T303" s="69"/>
      <c r="U303" s="69"/>
      <c r="V303" s="69"/>
      <c r="W303" s="69"/>
      <c r="X303" s="69"/>
      <c r="Y303" s="69"/>
      <c r="Z303" s="69"/>
      <c r="AA303" s="69"/>
      <c r="AB303" s="69"/>
      <c r="AC303" s="69"/>
      <c r="AD303" s="94">
        <f t="shared" si="378"/>
        <v>0</v>
      </c>
      <c r="AE303" s="68"/>
      <c r="AF303" s="69"/>
      <c r="AG303" s="69"/>
      <c r="AH303" s="69"/>
      <c r="AI303" s="69"/>
      <c r="AJ303" s="69"/>
      <c r="AK303" s="69"/>
      <c r="AL303" s="69"/>
      <c r="AM303" s="69"/>
      <c r="AN303" s="69"/>
      <c r="AO303" s="69"/>
      <c r="AP303" s="69"/>
      <c r="AQ303" s="94">
        <f t="shared" si="379"/>
        <v>0</v>
      </c>
      <c r="AR303" s="68"/>
      <c r="AS303" s="69"/>
      <c r="AT303" s="69"/>
      <c r="AU303" s="69"/>
      <c r="AV303" s="69"/>
      <c r="AW303" s="69"/>
      <c r="AX303" s="69"/>
      <c r="AY303" s="69"/>
      <c r="AZ303" s="69"/>
      <c r="BA303" s="69"/>
      <c r="BB303" s="69"/>
      <c r="BC303" s="69"/>
      <c r="BD303" s="94">
        <f t="shared" si="380"/>
        <v>0</v>
      </c>
      <c r="BE303" s="95">
        <f t="shared" si="297"/>
        <v>0</v>
      </c>
      <c r="BH303" s="4"/>
      <c r="BI303" s="4"/>
    </row>
    <row r="304" spans="1:61" ht="13.15" hidden="1" customHeight="1" outlineLevel="2" thickBot="1" x14ac:dyDescent="0.25">
      <c r="A304" s="377"/>
      <c r="B304" s="379"/>
      <c r="C304" s="128" t="s">
        <v>164</v>
      </c>
      <c r="D304" s="133"/>
      <c r="E304" s="132"/>
      <c r="F304" s="130"/>
      <c r="G304" s="130"/>
      <c r="H304" s="130"/>
      <c r="I304" s="130"/>
      <c r="J304" s="130"/>
      <c r="K304" s="130"/>
      <c r="L304" s="130"/>
      <c r="M304" s="130"/>
      <c r="N304" s="130"/>
      <c r="O304" s="130"/>
      <c r="P304" s="130"/>
      <c r="Q304" s="131">
        <f>SUM(E304:P304)</f>
        <v>0</v>
      </c>
      <c r="R304" s="132"/>
      <c r="S304" s="130"/>
      <c r="T304" s="130"/>
      <c r="U304" s="130"/>
      <c r="V304" s="130"/>
      <c r="W304" s="130"/>
      <c r="X304" s="130"/>
      <c r="Y304" s="130"/>
      <c r="Z304" s="130"/>
      <c r="AA304" s="130"/>
      <c r="AB304" s="130"/>
      <c r="AC304" s="130"/>
      <c r="AD304" s="131">
        <f t="shared" si="378"/>
        <v>0</v>
      </c>
      <c r="AE304" s="132"/>
      <c r="AF304" s="130"/>
      <c r="AG304" s="130"/>
      <c r="AH304" s="130"/>
      <c r="AI304" s="130"/>
      <c r="AJ304" s="130"/>
      <c r="AK304" s="130"/>
      <c r="AL304" s="130"/>
      <c r="AM304" s="130"/>
      <c r="AN304" s="130"/>
      <c r="AO304" s="130"/>
      <c r="AP304" s="130"/>
      <c r="AQ304" s="131">
        <f t="shared" si="379"/>
        <v>0</v>
      </c>
      <c r="AR304" s="132"/>
      <c r="AS304" s="130"/>
      <c r="AT304" s="130"/>
      <c r="AU304" s="130"/>
      <c r="AV304" s="130"/>
      <c r="AW304" s="130"/>
      <c r="AX304" s="130"/>
      <c r="AY304" s="130"/>
      <c r="AZ304" s="130"/>
      <c r="BA304" s="130"/>
      <c r="BB304" s="130"/>
      <c r="BC304" s="130"/>
      <c r="BD304" s="131">
        <f t="shared" si="380"/>
        <v>0</v>
      </c>
      <c r="BE304" s="133">
        <f t="shared" si="297"/>
        <v>0</v>
      </c>
      <c r="BG304" s="138"/>
      <c r="BH304" s="139"/>
      <c r="BI304" s="139"/>
    </row>
    <row r="305" spans="1:61" outlineLevel="1" collapsed="1" x14ac:dyDescent="0.2">
      <c r="A305" s="369"/>
      <c r="B305" s="362" t="s">
        <v>198</v>
      </c>
      <c r="C305" s="50" t="s">
        <v>159</v>
      </c>
      <c r="D305" s="127">
        <f>SUM(D289,D291,D293,D295,D297,D299,D301,D303)</f>
        <v>0</v>
      </c>
      <c r="E305" s="124">
        <f t="shared" ref="E305:P305" si="381">SUM(E289,E291,E293,E295,E297,E299,E301,E303)</f>
        <v>0</v>
      </c>
      <c r="F305" s="125">
        <f t="shared" si="381"/>
        <v>0</v>
      </c>
      <c r="G305" s="125">
        <f t="shared" si="381"/>
        <v>0</v>
      </c>
      <c r="H305" s="125">
        <f t="shared" si="381"/>
        <v>0</v>
      </c>
      <c r="I305" s="125">
        <f t="shared" si="381"/>
        <v>0</v>
      </c>
      <c r="J305" s="125">
        <f t="shared" si="381"/>
        <v>0</v>
      </c>
      <c r="K305" s="125">
        <f t="shared" si="381"/>
        <v>0</v>
      </c>
      <c r="L305" s="125">
        <f t="shared" si="381"/>
        <v>0</v>
      </c>
      <c r="M305" s="125">
        <f t="shared" si="381"/>
        <v>0</v>
      </c>
      <c r="N305" s="125">
        <f t="shared" si="381"/>
        <v>0</v>
      </c>
      <c r="O305" s="125">
        <f t="shared" si="381"/>
        <v>0</v>
      </c>
      <c r="P305" s="125">
        <f t="shared" si="381"/>
        <v>260</v>
      </c>
      <c r="Q305" s="126">
        <f>SUM(E305:P305)</f>
        <v>260</v>
      </c>
      <c r="R305" s="124">
        <f t="shared" ref="R305:AC305" si="382">SUM(R289,R291,R293,R295,R297,R299,R301,R303)</f>
        <v>0</v>
      </c>
      <c r="S305" s="125">
        <f t="shared" si="382"/>
        <v>0</v>
      </c>
      <c r="T305" s="125">
        <f t="shared" si="382"/>
        <v>0</v>
      </c>
      <c r="U305" s="125">
        <f t="shared" si="382"/>
        <v>0</v>
      </c>
      <c r="V305" s="125">
        <f t="shared" si="382"/>
        <v>0</v>
      </c>
      <c r="W305" s="125">
        <f t="shared" si="382"/>
        <v>0</v>
      </c>
      <c r="X305" s="125">
        <f t="shared" si="382"/>
        <v>0</v>
      </c>
      <c r="Y305" s="125">
        <f t="shared" si="382"/>
        <v>0</v>
      </c>
      <c r="Z305" s="125">
        <f t="shared" si="382"/>
        <v>0</v>
      </c>
      <c r="AA305" s="125">
        <f t="shared" si="382"/>
        <v>0</v>
      </c>
      <c r="AB305" s="125">
        <f t="shared" si="382"/>
        <v>0</v>
      </c>
      <c r="AC305" s="125">
        <f t="shared" si="382"/>
        <v>260</v>
      </c>
      <c r="AD305" s="126">
        <f t="shared" si="378"/>
        <v>260</v>
      </c>
      <c r="AE305" s="124">
        <f t="shared" ref="AE305:AP305" si="383">SUM(AE289,AE291,AE293,AE295,AE297,AE299,AE301,AE303)</f>
        <v>0</v>
      </c>
      <c r="AF305" s="125">
        <f t="shared" si="383"/>
        <v>0</v>
      </c>
      <c r="AG305" s="125">
        <f t="shared" si="383"/>
        <v>0</v>
      </c>
      <c r="AH305" s="125">
        <f t="shared" si="383"/>
        <v>0</v>
      </c>
      <c r="AI305" s="125">
        <f t="shared" si="383"/>
        <v>0</v>
      </c>
      <c r="AJ305" s="125">
        <f t="shared" si="383"/>
        <v>0</v>
      </c>
      <c r="AK305" s="125">
        <f t="shared" si="383"/>
        <v>0</v>
      </c>
      <c r="AL305" s="125">
        <f t="shared" si="383"/>
        <v>0</v>
      </c>
      <c r="AM305" s="125">
        <f t="shared" si="383"/>
        <v>0</v>
      </c>
      <c r="AN305" s="125">
        <f t="shared" si="383"/>
        <v>0</v>
      </c>
      <c r="AO305" s="125">
        <f t="shared" si="383"/>
        <v>0</v>
      </c>
      <c r="AP305" s="125">
        <f t="shared" si="383"/>
        <v>260</v>
      </c>
      <c r="AQ305" s="126">
        <f t="shared" si="379"/>
        <v>260</v>
      </c>
      <c r="AR305" s="124">
        <f t="shared" ref="AR305:BC305" si="384">SUM(AR289,AR291,AR293,AR295,AR297,AR299,AR301,AR303)</f>
        <v>0</v>
      </c>
      <c r="AS305" s="125">
        <f t="shared" si="384"/>
        <v>0</v>
      </c>
      <c r="AT305" s="125">
        <f t="shared" si="384"/>
        <v>0</v>
      </c>
      <c r="AU305" s="125">
        <f t="shared" si="384"/>
        <v>0</v>
      </c>
      <c r="AV305" s="125">
        <f t="shared" si="384"/>
        <v>0</v>
      </c>
      <c r="AW305" s="125">
        <f t="shared" si="384"/>
        <v>0</v>
      </c>
      <c r="AX305" s="125">
        <f t="shared" si="384"/>
        <v>0</v>
      </c>
      <c r="AY305" s="125">
        <f t="shared" si="384"/>
        <v>0</v>
      </c>
      <c r="AZ305" s="125">
        <f t="shared" si="384"/>
        <v>0</v>
      </c>
      <c r="BA305" s="125">
        <f t="shared" si="384"/>
        <v>0</v>
      </c>
      <c r="BB305" s="125">
        <f t="shared" si="384"/>
        <v>0</v>
      </c>
      <c r="BC305" s="125">
        <f t="shared" si="384"/>
        <v>260</v>
      </c>
      <c r="BD305" s="126">
        <f t="shared" si="380"/>
        <v>260</v>
      </c>
      <c r="BE305" s="127">
        <f t="shared" si="297"/>
        <v>1040</v>
      </c>
    </row>
    <row r="306" spans="1:61" outlineLevel="1" x14ac:dyDescent="0.2">
      <c r="A306" s="370"/>
      <c r="B306" s="363"/>
      <c r="C306" s="51" t="s">
        <v>164</v>
      </c>
      <c r="D306" s="100">
        <f t="shared" ref="D306:P306" si="385">SUM(D290,D292,D294,D296,D298,D300,D302,D304)</f>
        <v>0</v>
      </c>
      <c r="E306" s="80">
        <f t="shared" si="385"/>
        <v>0</v>
      </c>
      <c r="F306" s="81">
        <f t="shared" si="385"/>
        <v>0</v>
      </c>
      <c r="G306" s="81">
        <f t="shared" si="385"/>
        <v>0</v>
      </c>
      <c r="H306" s="81">
        <f t="shared" si="385"/>
        <v>0</v>
      </c>
      <c r="I306" s="81">
        <f t="shared" si="385"/>
        <v>48</v>
      </c>
      <c r="J306" s="81">
        <f t="shared" si="385"/>
        <v>0</v>
      </c>
      <c r="K306" s="81">
        <f t="shared" si="385"/>
        <v>0</v>
      </c>
      <c r="L306" s="81">
        <f t="shared" si="385"/>
        <v>0</v>
      </c>
      <c r="M306" s="81">
        <f t="shared" si="385"/>
        <v>110</v>
      </c>
      <c r="N306" s="81">
        <f t="shared" si="385"/>
        <v>61</v>
      </c>
      <c r="O306" s="81">
        <f t="shared" si="385"/>
        <v>0</v>
      </c>
      <c r="P306" s="81">
        <f t="shared" si="385"/>
        <v>0</v>
      </c>
      <c r="Q306" s="99">
        <f>SUM(E306:P306)</f>
        <v>219</v>
      </c>
      <c r="R306" s="80">
        <f t="shared" ref="R306:AC306" si="386">SUM(R290,R292,R294,R296,R298,R300,R302,R304)</f>
        <v>0</v>
      </c>
      <c r="S306" s="81">
        <f t="shared" si="386"/>
        <v>0</v>
      </c>
      <c r="T306" s="81">
        <f t="shared" si="386"/>
        <v>0</v>
      </c>
      <c r="U306" s="81">
        <f t="shared" si="386"/>
        <v>0</v>
      </c>
      <c r="V306" s="81">
        <f t="shared" si="386"/>
        <v>0</v>
      </c>
      <c r="W306" s="81">
        <f t="shared" si="386"/>
        <v>0</v>
      </c>
      <c r="X306" s="81">
        <f t="shared" si="386"/>
        <v>0</v>
      </c>
      <c r="Y306" s="81">
        <f t="shared" si="386"/>
        <v>0</v>
      </c>
      <c r="Z306" s="81">
        <f t="shared" si="386"/>
        <v>0</v>
      </c>
      <c r="AA306" s="81">
        <f t="shared" si="386"/>
        <v>0</v>
      </c>
      <c r="AB306" s="81">
        <f t="shared" si="386"/>
        <v>0</v>
      </c>
      <c r="AC306" s="81">
        <f t="shared" si="386"/>
        <v>0</v>
      </c>
      <c r="AD306" s="99">
        <f t="shared" si="378"/>
        <v>0</v>
      </c>
      <c r="AE306" s="80">
        <f t="shared" ref="AE306:AP306" si="387">SUM(AE290,AE292,AE294,AE296,AE298,AE300,AE302,AE304)</f>
        <v>0</v>
      </c>
      <c r="AF306" s="81">
        <f t="shared" si="387"/>
        <v>0</v>
      </c>
      <c r="AG306" s="81">
        <f t="shared" si="387"/>
        <v>0</v>
      </c>
      <c r="AH306" s="81">
        <f t="shared" si="387"/>
        <v>0</v>
      </c>
      <c r="AI306" s="81">
        <f t="shared" si="387"/>
        <v>0</v>
      </c>
      <c r="AJ306" s="81">
        <f t="shared" si="387"/>
        <v>0</v>
      </c>
      <c r="AK306" s="81">
        <f t="shared" si="387"/>
        <v>0</v>
      </c>
      <c r="AL306" s="81">
        <f t="shared" si="387"/>
        <v>0</v>
      </c>
      <c r="AM306" s="81">
        <f t="shared" si="387"/>
        <v>0</v>
      </c>
      <c r="AN306" s="81">
        <f t="shared" si="387"/>
        <v>0</v>
      </c>
      <c r="AO306" s="81">
        <f t="shared" si="387"/>
        <v>0</v>
      </c>
      <c r="AP306" s="81">
        <f t="shared" si="387"/>
        <v>0</v>
      </c>
      <c r="AQ306" s="99">
        <f t="shared" si="379"/>
        <v>0</v>
      </c>
      <c r="AR306" s="80">
        <f t="shared" ref="AR306:BC306" si="388">SUM(AR290,AR292,AR294,AR296,AR298,AR300,AR302,AR304)</f>
        <v>0</v>
      </c>
      <c r="AS306" s="81">
        <f t="shared" si="388"/>
        <v>0</v>
      </c>
      <c r="AT306" s="81">
        <f t="shared" si="388"/>
        <v>0</v>
      </c>
      <c r="AU306" s="81">
        <f t="shared" si="388"/>
        <v>0</v>
      </c>
      <c r="AV306" s="81">
        <f t="shared" si="388"/>
        <v>0</v>
      </c>
      <c r="AW306" s="81">
        <f t="shared" si="388"/>
        <v>0</v>
      </c>
      <c r="AX306" s="81">
        <f t="shared" si="388"/>
        <v>0</v>
      </c>
      <c r="AY306" s="81">
        <f t="shared" si="388"/>
        <v>0</v>
      </c>
      <c r="AZ306" s="81">
        <f t="shared" si="388"/>
        <v>0</v>
      </c>
      <c r="BA306" s="81">
        <f t="shared" si="388"/>
        <v>0</v>
      </c>
      <c r="BB306" s="81">
        <f t="shared" si="388"/>
        <v>0</v>
      </c>
      <c r="BC306" s="81">
        <f t="shared" si="388"/>
        <v>0</v>
      </c>
      <c r="BD306" s="99">
        <f t="shared" si="380"/>
        <v>0</v>
      </c>
      <c r="BE306" s="100">
        <f t="shared" si="297"/>
        <v>219</v>
      </c>
    </row>
    <row r="307" spans="1:61" hidden="1" outlineLevel="2" x14ac:dyDescent="0.2">
      <c r="A307" s="120"/>
      <c r="B307" s="111" t="s">
        <v>203</v>
      </c>
      <c r="C307" s="112"/>
      <c r="D307" s="114"/>
      <c r="E307" s="113"/>
      <c r="F307" s="113"/>
      <c r="G307" s="113"/>
      <c r="H307" s="113"/>
      <c r="I307" s="113"/>
      <c r="J307" s="113"/>
      <c r="K307" s="113"/>
      <c r="L307" s="113"/>
      <c r="M307" s="113"/>
      <c r="N307" s="113"/>
      <c r="O307" s="113"/>
      <c r="P307" s="113"/>
      <c r="Q307" s="114"/>
      <c r="R307" s="113"/>
      <c r="S307" s="113"/>
      <c r="T307" s="113"/>
      <c r="U307" s="113"/>
      <c r="V307" s="113"/>
      <c r="W307" s="113"/>
      <c r="X307" s="113"/>
      <c r="Y307" s="113"/>
      <c r="Z307" s="113"/>
      <c r="AA307" s="113"/>
      <c r="AB307" s="113"/>
      <c r="AC307" s="113"/>
      <c r="AD307" s="114"/>
      <c r="AE307" s="113"/>
      <c r="AF307" s="113"/>
      <c r="AG307" s="113"/>
      <c r="AH307" s="113"/>
      <c r="AI307" s="113"/>
      <c r="AJ307" s="113"/>
      <c r="AK307" s="113"/>
      <c r="AL307" s="113"/>
      <c r="AM307" s="113"/>
      <c r="AN307" s="113"/>
      <c r="AO307" s="113"/>
      <c r="AP307" s="113"/>
      <c r="AQ307" s="114"/>
      <c r="AR307" s="113"/>
      <c r="AS307" s="113"/>
      <c r="AT307" s="113"/>
      <c r="AU307" s="113"/>
      <c r="AV307" s="113"/>
      <c r="AW307" s="113"/>
      <c r="AX307" s="113"/>
      <c r="AY307" s="113"/>
      <c r="AZ307" s="113"/>
      <c r="BA307" s="113"/>
      <c r="BB307" s="113"/>
      <c r="BC307" s="113"/>
      <c r="BD307" s="114"/>
      <c r="BE307" s="198">
        <f t="shared" si="297"/>
        <v>0</v>
      </c>
      <c r="BG307" s="42"/>
    </row>
    <row r="308" spans="1:61" hidden="1" outlineLevel="2" x14ac:dyDescent="0.2">
      <c r="A308" s="375">
        <v>1</v>
      </c>
      <c r="B308" s="376" t="s">
        <v>208</v>
      </c>
      <c r="C308" s="47" t="s">
        <v>159</v>
      </c>
      <c r="D308" s="91">
        <f>D305-D310</f>
        <v>0</v>
      </c>
      <c r="E308" s="52">
        <f>E305-E310</f>
        <v>0</v>
      </c>
      <c r="F308" s="53">
        <f t="shared" ref="F308:P308" si="389">F305-F310</f>
        <v>0</v>
      </c>
      <c r="G308" s="53">
        <f t="shared" si="389"/>
        <v>0</v>
      </c>
      <c r="H308" s="53">
        <f t="shared" si="389"/>
        <v>0</v>
      </c>
      <c r="I308" s="53">
        <f t="shared" si="389"/>
        <v>0</v>
      </c>
      <c r="J308" s="53">
        <f t="shared" si="389"/>
        <v>0</v>
      </c>
      <c r="K308" s="53">
        <f t="shared" si="389"/>
        <v>0</v>
      </c>
      <c r="L308" s="53">
        <f t="shared" si="389"/>
        <v>0</v>
      </c>
      <c r="M308" s="53">
        <f t="shared" si="389"/>
        <v>0</v>
      </c>
      <c r="N308" s="53">
        <f t="shared" si="389"/>
        <v>0</v>
      </c>
      <c r="O308" s="53">
        <f t="shared" si="389"/>
        <v>0</v>
      </c>
      <c r="P308" s="53">
        <f t="shared" si="389"/>
        <v>260</v>
      </c>
      <c r="Q308" s="91">
        <f t="shared" ref="Q308:Q313" si="390">SUM(E308:P308)</f>
        <v>260</v>
      </c>
      <c r="R308" s="52">
        <f>R305-R310</f>
        <v>0</v>
      </c>
      <c r="S308" s="53">
        <f t="shared" ref="S308:AC308" si="391">S305-S310</f>
        <v>0</v>
      </c>
      <c r="T308" s="53">
        <f t="shared" si="391"/>
        <v>0</v>
      </c>
      <c r="U308" s="53">
        <f t="shared" si="391"/>
        <v>0</v>
      </c>
      <c r="V308" s="53">
        <f t="shared" si="391"/>
        <v>0</v>
      </c>
      <c r="W308" s="53">
        <f t="shared" si="391"/>
        <v>0</v>
      </c>
      <c r="X308" s="53">
        <f t="shared" si="391"/>
        <v>0</v>
      </c>
      <c r="Y308" s="53">
        <f t="shared" si="391"/>
        <v>0</v>
      </c>
      <c r="Z308" s="53">
        <f t="shared" si="391"/>
        <v>0</v>
      </c>
      <c r="AA308" s="53">
        <f t="shared" si="391"/>
        <v>0</v>
      </c>
      <c r="AB308" s="53">
        <f t="shared" si="391"/>
        <v>0</v>
      </c>
      <c r="AC308" s="53">
        <f t="shared" si="391"/>
        <v>260</v>
      </c>
      <c r="AD308" s="91">
        <f t="shared" ref="AD308:AD313" si="392">SUM(R308:AC308)</f>
        <v>260</v>
      </c>
      <c r="AE308" s="52">
        <f>AE305-AE310</f>
        <v>0</v>
      </c>
      <c r="AF308" s="53">
        <f t="shared" ref="AF308:AP308" si="393">AF305-AF310</f>
        <v>0</v>
      </c>
      <c r="AG308" s="53">
        <f t="shared" si="393"/>
        <v>0</v>
      </c>
      <c r="AH308" s="53">
        <f t="shared" si="393"/>
        <v>0</v>
      </c>
      <c r="AI308" s="53">
        <f t="shared" si="393"/>
        <v>0</v>
      </c>
      <c r="AJ308" s="53">
        <f t="shared" si="393"/>
        <v>0</v>
      </c>
      <c r="AK308" s="53">
        <f t="shared" si="393"/>
        <v>0</v>
      </c>
      <c r="AL308" s="53">
        <f t="shared" si="393"/>
        <v>0</v>
      </c>
      <c r="AM308" s="53">
        <f t="shared" si="393"/>
        <v>0</v>
      </c>
      <c r="AN308" s="53">
        <f t="shared" si="393"/>
        <v>0</v>
      </c>
      <c r="AO308" s="53">
        <f t="shared" si="393"/>
        <v>0</v>
      </c>
      <c r="AP308" s="53">
        <f t="shared" si="393"/>
        <v>260</v>
      </c>
      <c r="AQ308" s="91">
        <f t="shared" ref="AQ308:AQ313" si="394">SUM(AE308:AP308)</f>
        <v>260</v>
      </c>
      <c r="AR308" s="52">
        <f>AR305-AR310</f>
        <v>0</v>
      </c>
      <c r="AS308" s="53">
        <f t="shared" ref="AS308:BC308" si="395">AS305-AS310</f>
        <v>0</v>
      </c>
      <c r="AT308" s="53">
        <f t="shared" si="395"/>
        <v>0</v>
      </c>
      <c r="AU308" s="53">
        <f t="shared" si="395"/>
        <v>0</v>
      </c>
      <c r="AV308" s="53">
        <f t="shared" si="395"/>
        <v>0</v>
      </c>
      <c r="AW308" s="53">
        <f t="shared" si="395"/>
        <v>0</v>
      </c>
      <c r="AX308" s="53">
        <f t="shared" si="395"/>
        <v>0</v>
      </c>
      <c r="AY308" s="53">
        <f t="shared" si="395"/>
        <v>0</v>
      </c>
      <c r="AZ308" s="53">
        <f t="shared" si="395"/>
        <v>0</v>
      </c>
      <c r="BA308" s="53">
        <f t="shared" si="395"/>
        <v>0</v>
      </c>
      <c r="BB308" s="53">
        <f t="shared" si="395"/>
        <v>0</v>
      </c>
      <c r="BC308" s="53">
        <f t="shared" si="395"/>
        <v>260</v>
      </c>
      <c r="BD308" s="91">
        <f t="shared" ref="BD308:BD313" si="396">SUM(AR308:BC308)</f>
        <v>260</v>
      </c>
      <c r="BE308" s="91">
        <f t="shared" si="297"/>
        <v>1040</v>
      </c>
      <c r="BG308" s="42"/>
    </row>
    <row r="309" spans="1:61" hidden="1" outlineLevel="2" x14ac:dyDescent="0.2">
      <c r="A309" s="374"/>
      <c r="B309" s="372"/>
      <c r="C309" s="46" t="s">
        <v>164</v>
      </c>
      <c r="D309" s="92">
        <f t="shared" ref="D309:P309" si="397">D306-D311</f>
        <v>0</v>
      </c>
      <c r="E309" s="56">
        <f t="shared" si="397"/>
        <v>0</v>
      </c>
      <c r="F309" s="57">
        <f t="shared" si="397"/>
        <v>0</v>
      </c>
      <c r="G309" s="57">
        <f t="shared" si="397"/>
        <v>0</v>
      </c>
      <c r="H309" s="57">
        <f t="shared" si="397"/>
        <v>0</v>
      </c>
      <c r="I309" s="57">
        <f t="shared" si="397"/>
        <v>48</v>
      </c>
      <c r="J309" s="57">
        <f t="shared" si="397"/>
        <v>0</v>
      </c>
      <c r="K309" s="57">
        <f t="shared" si="397"/>
        <v>0</v>
      </c>
      <c r="L309" s="57">
        <f t="shared" si="397"/>
        <v>0</v>
      </c>
      <c r="M309" s="57">
        <f t="shared" si="397"/>
        <v>110</v>
      </c>
      <c r="N309" s="57">
        <f t="shared" si="397"/>
        <v>61</v>
      </c>
      <c r="O309" s="57">
        <f t="shared" si="397"/>
        <v>0</v>
      </c>
      <c r="P309" s="57">
        <f t="shared" si="397"/>
        <v>0</v>
      </c>
      <c r="Q309" s="92">
        <f t="shared" si="390"/>
        <v>219</v>
      </c>
      <c r="R309" s="56">
        <f t="shared" ref="R309:AC309" si="398">R306-R311</f>
        <v>0</v>
      </c>
      <c r="S309" s="57">
        <f t="shared" si="398"/>
        <v>0</v>
      </c>
      <c r="T309" s="57">
        <f t="shared" si="398"/>
        <v>0</v>
      </c>
      <c r="U309" s="57">
        <f t="shared" si="398"/>
        <v>0</v>
      </c>
      <c r="V309" s="57">
        <f t="shared" si="398"/>
        <v>0</v>
      </c>
      <c r="W309" s="57">
        <f t="shared" si="398"/>
        <v>0</v>
      </c>
      <c r="X309" s="57">
        <f t="shared" si="398"/>
        <v>0</v>
      </c>
      <c r="Y309" s="57">
        <f t="shared" si="398"/>
        <v>0</v>
      </c>
      <c r="Z309" s="57">
        <f t="shared" si="398"/>
        <v>0</v>
      </c>
      <c r="AA309" s="57">
        <f t="shared" si="398"/>
        <v>0</v>
      </c>
      <c r="AB309" s="57">
        <f t="shared" si="398"/>
        <v>0</v>
      </c>
      <c r="AC309" s="57">
        <f t="shared" si="398"/>
        <v>0</v>
      </c>
      <c r="AD309" s="92">
        <f t="shared" si="392"/>
        <v>0</v>
      </c>
      <c r="AE309" s="56">
        <f t="shared" ref="AE309:AP309" si="399">AE306-AE311</f>
        <v>0</v>
      </c>
      <c r="AF309" s="57">
        <f t="shared" si="399"/>
        <v>0</v>
      </c>
      <c r="AG309" s="57">
        <f t="shared" si="399"/>
        <v>0</v>
      </c>
      <c r="AH309" s="57">
        <f t="shared" si="399"/>
        <v>0</v>
      </c>
      <c r="AI309" s="57">
        <f t="shared" si="399"/>
        <v>0</v>
      </c>
      <c r="AJ309" s="57">
        <f t="shared" si="399"/>
        <v>0</v>
      </c>
      <c r="AK309" s="57">
        <f t="shared" si="399"/>
        <v>0</v>
      </c>
      <c r="AL309" s="57">
        <f t="shared" si="399"/>
        <v>0</v>
      </c>
      <c r="AM309" s="57">
        <f t="shared" si="399"/>
        <v>0</v>
      </c>
      <c r="AN309" s="57">
        <f t="shared" si="399"/>
        <v>0</v>
      </c>
      <c r="AO309" s="57">
        <f t="shared" si="399"/>
        <v>0</v>
      </c>
      <c r="AP309" s="57">
        <f t="shared" si="399"/>
        <v>0</v>
      </c>
      <c r="AQ309" s="92">
        <f t="shared" si="394"/>
        <v>0</v>
      </c>
      <c r="AR309" s="56">
        <f t="shared" ref="AR309:BC309" si="400">AR306-AR311</f>
        <v>0</v>
      </c>
      <c r="AS309" s="57">
        <f t="shared" si="400"/>
        <v>0</v>
      </c>
      <c r="AT309" s="57">
        <f t="shared" si="400"/>
        <v>0</v>
      </c>
      <c r="AU309" s="57">
        <f t="shared" si="400"/>
        <v>0</v>
      </c>
      <c r="AV309" s="57">
        <f t="shared" si="400"/>
        <v>0</v>
      </c>
      <c r="AW309" s="57">
        <f t="shared" si="400"/>
        <v>0</v>
      </c>
      <c r="AX309" s="57">
        <f t="shared" si="400"/>
        <v>0</v>
      </c>
      <c r="AY309" s="57">
        <f t="shared" si="400"/>
        <v>0</v>
      </c>
      <c r="AZ309" s="57">
        <f t="shared" si="400"/>
        <v>0</v>
      </c>
      <c r="BA309" s="57">
        <f t="shared" si="400"/>
        <v>0</v>
      </c>
      <c r="BB309" s="57">
        <f t="shared" si="400"/>
        <v>0</v>
      </c>
      <c r="BC309" s="57">
        <f t="shared" si="400"/>
        <v>0</v>
      </c>
      <c r="BD309" s="92">
        <f t="shared" si="396"/>
        <v>0</v>
      </c>
      <c r="BE309" s="92">
        <f>SUM(D309,BD309,AQ309,AD309,Q309)</f>
        <v>219</v>
      </c>
      <c r="BF309" s="122"/>
      <c r="BG309" s="42"/>
    </row>
    <row r="310" spans="1:61" hidden="1" outlineLevel="2" x14ac:dyDescent="0.2">
      <c r="A310" s="373">
        <v>2</v>
      </c>
      <c r="B310" s="371" t="s">
        <v>307</v>
      </c>
      <c r="C310" s="44" t="s">
        <v>159</v>
      </c>
      <c r="D310" s="101"/>
      <c r="E310" s="82"/>
      <c r="F310" s="83"/>
      <c r="G310" s="83"/>
      <c r="H310" s="83"/>
      <c r="I310" s="83"/>
      <c r="J310" s="83"/>
      <c r="K310" s="83"/>
      <c r="L310" s="83"/>
      <c r="M310" s="83"/>
      <c r="N310" s="83"/>
      <c r="O310" s="83"/>
      <c r="P310" s="84"/>
      <c r="Q310" s="101">
        <f t="shared" si="390"/>
        <v>0</v>
      </c>
      <c r="R310" s="82"/>
      <c r="S310" s="83"/>
      <c r="T310" s="83"/>
      <c r="U310" s="83"/>
      <c r="V310" s="83"/>
      <c r="W310" s="83"/>
      <c r="X310" s="83"/>
      <c r="Y310" s="83"/>
      <c r="Z310" s="83"/>
      <c r="AA310" s="83"/>
      <c r="AB310" s="83"/>
      <c r="AC310" s="84"/>
      <c r="AD310" s="101">
        <f t="shared" si="392"/>
        <v>0</v>
      </c>
      <c r="AE310" s="82"/>
      <c r="AF310" s="83"/>
      <c r="AG310" s="83"/>
      <c r="AH310" s="83"/>
      <c r="AI310" s="83"/>
      <c r="AJ310" s="83"/>
      <c r="AK310" s="83"/>
      <c r="AL310" s="83"/>
      <c r="AM310" s="83"/>
      <c r="AN310" s="83"/>
      <c r="AO310" s="83"/>
      <c r="AP310" s="84"/>
      <c r="AQ310" s="101">
        <f t="shared" si="394"/>
        <v>0</v>
      </c>
      <c r="AR310" s="82"/>
      <c r="AS310" s="83"/>
      <c r="AT310" s="83"/>
      <c r="AU310" s="83"/>
      <c r="AV310" s="83"/>
      <c r="AW310" s="83"/>
      <c r="AX310" s="83"/>
      <c r="AY310" s="83"/>
      <c r="AZ310" s="83"/>
      <c r="BA310" s="83"/>
      <c r="BB310" s="83"/>
      <c r="BC310" s="84"/>
      <c r="BD310" s="101">
        <f t="shared" si="396"/>
        <v>0</v>
      </c>
      <c r="BE310" s="101">
        <f>SUM(D310,BD310,AQ310,AD310,Q310)</f>
        <v>0</v>
      </c>
      <c r="BG310" s="42"/>
    </row>
    <row r="311" spans="1:61" ht="13.5" hidden="1" outlineLevel="2" thickBot="1" x14ac:dyDescent="0.25">
      <c r="A311" s="377"/>
      <c r="B311" s="378"/>
      <c r="C311" s="128" t="s">
        <v>164</v>
      </c>
      <c r="D311" s="131"/>
      <c r="E311" s="129"/>
      <c r="F311" s="130"/>
      <c r="G311" s="130"/>
      <c r="H311" s="130"/>
      <c r="I311" s="130"/>
      <c r="J311" s="130"/>
      <c r="K311" s="130"/>
      <c r="L311" s="130"/>
      <c r="M311" s="130"/>
      <c r="N311" s="130"/>
      <c r="O311" s="130"/>
      <c r="P311" s="130"/>
      <c r="Q311" s="131">
        <f t="shared" si="390"/>
        <v>0</v>
      </c>
      <c r="R311" s="129"/>
      <c r="S311" s="130"/>
      <c r="T311" s="130"/>
      <c r="U311" s="130"/>
      <c r="V311" s="130"/>
      <c r="W311" s="130"/>
      <c r="X311" s="130"/>
      <c r="Y311" s="130"/>
      <c r="Z311" s="130"/>
      <c r="AA311" s="130"/>
      <c r="AB311" s="130"/>
      <c r="AC311" s="130"/>
      <c r="AD311" s="131">
        <f t="shared" si="392"/>
        <v>0</v>
      </c>
      <c r="AE311" s="129"/>
      <c r="AF311" s="130"/>
      <c r="AG311" s="130"/>
      <c r="AH311" s="130"/>
      <c r="AI311" s="130"/>
      <c r="AJ311" s="130"/>
      <c r="AK311" s="130"/>
      <c r="AL311" s="130"/>
      <c r="AM311" s="130"/>
      <c r="AN311" s="130"/>
      <c r="AO311" s="130"/>
      <c r="AP311" s="130"/>
      <c r="AQ311" s="131">
        <f t="shared" si="394"/>
        <v>0</v>
      </c>
      <c r="AR311" s="129"/>
      <c r="AS311" s="130"/>
      <c r="AT311" s="130"/>
      <c r="AU311" s="130"/>
      <c r="AV311" s="130"/>
      <c r="AW311" s="130"/>
      <c r="AX311" s="130"/>
      <c r="AY311" s="130"/>
      <c r="AZ311" s="130"/>
      <c r="BA311" s="130"/>
      <c r="BB311" s="130"/>
      <c r="BC311" s="130"/>
      <c r="BD311" s="131">
        <f t="shared" si="396"/>
        <v>0</v>
      </c>
      <c r="BE311" s="131">
        <f>SUM(D311,BD311,AQ311,AD311,Q311)</f>
        <v>0</v>
      </c>
      <c r="BG311" s="42"/>
    </row>
    <row r="312" spans="1:61" hidden="1" outlineLevel="2" x14ac:dyDescent="0.2">
      <c r="A312" s="369"/>
      <c r="B312" s="362" t="s">
        <v>198</v>
      </c>
      <c r="C312" s="50" t="s">
        <v>159</v>
      </c>
      <c r="D312" s="127">
        <f>SUM(D308,D310)</f>
        <v>0</v>
      </c>
      <c r="E312" s="124">
        <f>SUM(E308,E310)</f>
        <v>0</v>
      </c>
      <c r="F312" s="125">
        <f t="shared" ref="F312:P312" si="401">SUM(F308,F310)</f>
        <v>0</v>
      </c>
      <c r="G312" s="125">
        <f t="shared" si="401"/>
        <v>0</v>
      </c>
      <c r="H312" s="125">
        <f t="shared" si="401"/>
        <v>0</v>
      </c>
      <c r="I312" s="125">
        <f t="shared" si="401"/>
        <v>0</v>
      </c>
      <c r="J312" s="125">
        <f t="shared" si="401"/>
        <v>0</v>
      </c>
      <c r="K312" s="125">
        <f t="shared" si="401"/>
        <v>0</v>
      </c>
      <c r="L312" s="125">
        <f t="shared" si="401"/>
        <v>0</v>
      </c>
      <c r="M312" s="125">
        <f t="shared" si="401"/>
        <v>0</v>
      </c>
      <c r="N312" s="125">
        <f t="shared" si="401"/>
        <v>0</v>
      </c>
      <c r="O312" s="125">
        <f t="shared" si="401"/>
        <v>0</v>
      </c>
      <c r="P312" s="125">
        <f t="shared" si="401"/>
        <v>260</v>
      </c>
      <c r="Q312" s="126">
        <f t="shared" si="390"/>
        <v>260</v>
      </c>
      <c r="R312" s="124">
        <f>SUM(R308,R310)</f>
        <v>0</v>
      </c>
      <c r="S312" s="125">
        <f t="shared" ref="S312:AC312" si="402">SUM(S308,S310)</f>
        <v>0</v>
      </c>
      <c r="T312" s="125">
        <f t="shared" si="402"/>
        <v>0</v>
      </c>
      <c r="U312" s="125">
        <f t="shared" si="402"/>
        <v>0</v>
      </c>
      <c r="V312" s="125">
        <f t="shared" si="402"/>
        <v>0</v>
      </c>
      <c r="W312" s="125">
        <f t="shared" si="402"/>
        <v>0</v>
      </c>
      <c r="X312" s="125">
        <f t="shared" si="402"/>
        <v>0</v>
      </c>
      <c r="Y312" s="125">
        <f t="shared" si="402"/>
        <v>0</v>
      </c>
      <c r="Z312" s="125">
        <f t="shared" si="402"/>
        <v>0</v>
      </c>
      <c r="AA312" s="125">
        <f t="shared" si="402"/>
        <v>0</v>
      </c>
      <c r="AB312" s="125">
        <f t="shared" si="402"/>
        <v>0</v>
      </c>
      <c r="AC312" s="125">
        <f t="shared" si="402"/>
        <v>260</v>
      </c>
      <c r="AD312" s="126">
        <f t="shared" si="392"/>
        <v>260</v>
      </c>
      <c r="AE312" s="124">
        <f>SUM(AE308,AE310)</f>
        <v>0</v>
      </c>
      <c r="AF312" s="125">
        <f t="shared" ref="AF312:AP312" si="403">SUM(AF308,AF310)</f>
        <v>0</v>
      </c>
      <c r="AG312" s="125">
        <f t="shared" si="403"/>
        <v>0</v>
      </c>
      <c r="AH312" s="125">
        <f t="shared" si="403"/>
        <v>0</v>
      </c>
      <c r="AI312" s="125">
        <f t="shared" si="403"/>
        <v>0</v>
      </c>
      <c r="AJ312" s="125">
        <f t="shared" si="403"/>
        <v>0</v>
      </c>
      <c r="AK312" s="125">
        <f t="shared" si="403"/>
        <v>0</v>
      </c>
      <c r="AL312" s="125">
        <f t="shared" si="403"/>
        <v>0</v>
      </c>
      <c r="AM312" s="125">
        <f t="shared" si="403"/>
        <v>0</v>
      </c>
      <c r="AN312" s="125">
        <f t="shared" si="403"/>
        <v>0</v>
      </c>
      <c r="AO312" s="125">
        <f t="shared" si="403"/>
        <v>0</v>
      </c>
      <c r="AP312" s="125">
        <f t="shared" si="403"/>
        <v>260</v>
      </c>
      <c r="AQ312" s="126">
        <f t="shared" si="394"/>
        <v>260</v>
      </c>
      <c r="AR312" s="124">
        <f>SUM(AR308,AR310)</f>
        <v>0</v>
      </c>
      <c r="AS312" s="125">
        <f t="shared" ref="AS312:BC312" si="404">SUM(AS308,AS310)</f>
        <v>0</v>
      </c>
      <c r="AT312" s="125">
        <f t="shared" si="404"/>
        <v>0</v>
      </c>
      <c r="AU312" s="125">
        <f t="shared" si="404"/>
        <v>0</v>
      </c>
      <c r="AV312" s="125">
        <f t="shared" si="404"/>
        <v>0</v>
      </c>
      <c r="AW312" s="125">
        <f t="shared" si="404"/>
        <v>0</v>
      </c>
      <c r="AX312" s="125">
        <f t="shared" si="404"/>
        <v>0</v>
      </c>
      <c r="AY312" s="125">
        <f t="shared" si="404"/>
        <v>0</v>
      </c>
      <c r="AZ312" s="125">
        <f t="shared" si="404"/>
        <v>0</v>
      </c>
      <c r="BA312" s="125">
        <f t="shared" si="404"/>
        <v>0</v>
      </c>
      <c r="BB312" s="125">
        <f t="shared" si="404"/>
        <v>0</v>
      </c>
      <c r="BC312" s="125">
        <f t="shared" si="404"/>
        <v>260</v>
      </c>
      <c r="BD312" s="126">
        <f t="shared" si="396"/>
        <v>260</v>
      </c>
      <c r="BE312" s="127">
        <f>SUM(D312,BD312,AQ312,AD312,Q312)</f>
        <v>1040</v>
      </c>
      <c r="BG312" s="42"/>
    </row>
    <row r="313" spans="1:61" hidden="1" outlineLevel="2" x14ac:dyDescent="0.2">
      <c r="A313" s="370"/>
      <c r="B313" s="363"/>
      <c r="C313" s="51" t="s">
        <v>164</v>
      </c>
      <c r="D313" s="100">
        <f t="shared" ref="D313:P313" si="405">SUM(D309,D311)</f>
        <v>0</v>
      </c>
      <c r="E313" s="80">
        <f t="shared" si="405"/>
        <v>0</v>
      </c>
      <c r="F313" s="81">
        <f t="shared" si="405"/>
        <v>0</v>
      </c>
      <c r="G313" s="81">
        <f t="shared" si="405"/>
        <v>0</v>
      </c>
      <c r="H313" s="81">
        <f t="shared" si="405"/>
        <v>0</v>
      </c>
      <c r="I313" s="81">
        <f t="shared" si="405"/>
        <v>48</v>
      </c>
      <c r="J313" s="81">
        <f t="shared" si="405"/>
        <v>0</v>
      </c>
      <c r="K313" s="81">
        <f t="shared" si="405"/>
        <v>0</v>
      </c>
      <c r="L313" s="81">
        <f t="shared" si="405"/>
        <v>0</v>
      </c>
      <c r="M313" s="81">
        <f t="shared" si="405"/>
        <v>110</v>
      </c>
      <c r="N313" s="81">
        <f t="shared" si="405"/>
        <v>61</v>
      </c>
      <c r="O313" s="81">
        <f t="shared" si="405"/>
        <v>0</v>
      </c>
      <c r="P313" s="81">
        <f t="shared" si="405"/>
        <v>0</v>
      </c>
      <c r="Q313" s="99">
        <f t="shared" si="390"/>
        <v>219</v>
      </c>
      <c r="R313" s="80">
        <f t="shared" ref="R313:AC313" si="406">SUM(R309,R311)</f>
        <v>0</v>
      </c>
      <c r="S313" s="81">
        <f t="shared" si="406"/>
        <v>0</v>
      </c>
      <c r="T313" s="81">
        <f t="shared" si="406"/>
        <v>0</v>
      </c>
      <c r="U313" s="81">
        <f t="shared" si="406"/>
        <v>0</v>
      </c>
      <c r="V313" s="81">
        <f t="shared" si="406"/>
        <v>0</v>
      </c>
      <c r="W313" s="81">
        <f t="shared" si="406"/>
        <v>0</v>
      </c>
      <c r="X313" s="81">
        <f t="shared" si="406"/>
        <v>0</v>
      </c>
      <c r="Y313" s="81">
        <f t="shared" si="406"/>
        <v>0</v>
      </c>
      <c r="Z313" s="81">
        <f t="shared" si="406"/>
        <v>0</v>
      </c>
      <c r="AA313" s="81">
        <f t="shared" si="406"/>
        <v>0</v>
      </c>
      <c r="AB313" s="81">
        <f t="shared" si="406"/>
        <v>0</v>
      </c>
      <c r="AC313" s="81">
        <f t="shared" si="406"/>
        <v>0</v>
      </c>
      <c r="AD313" s="99">
        <f t="shared" si="392"/>
        <v>0</v>
      </c>
      <c r="AE313" s="80">
        <f t="shared" ref="AE313:AP313" si="407">SUM(AE309,AE311)</f>
        <v>0</v>
      </c>
      <c r="AF313" s="81">
        <f t="shared" si="407"/>
        <v>0</v>
      </c>
      <c r="AG313" s="81">
        <f t="shared" si="407"/>
        <v>0</v>
      </c>
      <c r="AH313" s="81">
        <f t="shared" si="407"/>
        <v>0</v>
      </c>
      <c r="AI313" s="81">
        <f t="shared" si="407"/>
        <v>0</v>
      </c>
      <c r="AJ313" s="81">
        <f t="shared" si="407"/>
        <v>0</v>
      </c>
      <c r="AK313" s="81">
        <f t="shared" si="407"/>
        <v>0</v>
      </c>
      <c r="AL313" s="81">
        <f t="shared" si="407"/>
        <v>0</v>
      </c>
      <c r="AM313" s="81">
        <f t="shared" si="407"/>
        <v>0</v>
      </c>
      <c r="AN313" s="81">
        <f t="shared" si="407"/>
        <v>0</v>
      </c>
      <c r="AO313" s="81">
        <f t="shared" si="407"/>
        <v>0</v>
      </c>
      <c r="AP313" s="81">
        <f t="shared" si="407"/>
        <v>0</v>
      </c>
      <c r="AQ313" s="99">
        <f t="shared" si="394"/>
        <v>0</v>
      </c>
      <c r="AR313" s="80">
        <f t="shared" ref="AR313:BC313" si="408">SUM(AR309,AR311)</f>
        <v>0</v>
      </c>
      <c r="AS313" s="81">
        <f t="shared" si="408"/>
        <v>0</v>
      </c>
      <c r="AT313" s="81">
        <f t="shared" si="408"/>
        <v>0</v>
      </c>
      <c r="AU313" s="81">
        <f t="shared" si="408"/>
        <v>0</v>
      </c>
      <c r="AV313" s="81">
        <f t="shared" si="408"/>
        <v>0</v>
      </c>
      <c r="AW313" s="81">
        <f t="shared" si="408"/>
        <v>0</v>
      </c>
      <c r="AX313" s="81">
        <f t="shared" si="408"/>
        <v>0</v>
      </c>
      <c r="AY313" s="81">
        <f t="shared" si="408"/>
        <v>0</v>
      </c>
      <c r="AZ313" s="81">
        <f t="shared" si="408"/>
        <v>0</v>
      </c>
      <c r="BA313" s="81">
        <f t="shared" si="408"/>
        <v>0</v>
      </c>
      <c r="BB313" s="81">
        <f t="shared" si="408"/>
        <v>0</v>
      </c>
      <c r="BC313" s="81">
        <f t="shared" si="408"/>
        <v>0</v>
      </c>
      <c r="BD313" s="99">
        <f t="shared" si="396"/>
        <v>0</v>
      </c>
      <c r="BE313" s="100">
        <f>SUM(D313,BD313,AQ313,AD313,Q313)</f>
        <v>219</v>
      </c>
      <c r="BG313" s="42"/>
    </row>
    <row r="314" spans="1:61" outlineLevel="1" collapsed="1" x14ac:dyDescent="0.2">
      <c r="A314" s="119"/>
      <c r="B314" s="103" t="s">
        <v>337</v>
      </c>
      <c r="C314" s="104"/>
      <c r="D314" s="106"/>
      <c r="E314" s="105"/>
      <c r="F314" s="105"/>
      <c r="G314" s="105"/>
      <c r="H314" s="105"/>
      <c r="I314" s="105"/>
      <c r="J314" s="105"/>
      <c r="K314" s="105"/>
      <c r="L314" s="105"/>
      <c r="M314" s="105"/>
      <c r="N314" s="105"/>
      <c r="O314" s="105"/>
      <c r="P314" s="105"/>
      <c r="Q314" s="106"/>
      <c r="R314" s="105"/>
      <c r="S314" s="105"/>
      <c r="T314" s="105"/>
      <c r="U314" s="105"/>
      <c r="V314" s="105"/>
      <c r="W314" s="105"/>
      <c r="X314" s="105"/>
      <c r="Y314" s="105"/>
      <c r="Z314" s="105"/>
      <c r="AA314" s="105"/>
      <c r="AB314" s="105"/>
      <c r="AC314" s="105"/>
      <c r="AD314" s="107"/>
      <c r="AE314" s="108"/>
      <c r="AF314" s="105"/>
      <c r="AG314" s="105"/>
      <c r="AH314" s="105"/>
      <c r="AI314" s="105"/>
      <c r="AJ314" s="105"/>
      <c r="AK314" s="105"/>
      <c r="AL314" s="105"/>
      <c r="AM314" s="105"/>
      <c r="AN314" s="105"/>
      <c r="AO314" s="105"/>
      <c r="AP314" s="109"/>
      <c r="AQ314" s="110"/>
      <c r="AR314" s="105"/>
      <c r="AS314" s="105"/>
      <c r="AT314" s="105"/>
      <c r="AU314" s="105"/>
      <c r="AV314" s="105"/>
      <c r="AW314" s="105"/>
      <c r="AX314" s="105"/>
      <c r="AY314" s="105"/>
      <c r="AZ314" s="105"/>
      <c r="BA314" s="105"/>
      <c r="BB314" s="105"/>
      <c r="BC314" s="105"/>
      <c r="BD314" s="106"/>
      <c r="BE314" s="197">
        <f t="shared" ref="BE314:BE340" si="409">SUM(D314,BD314,AQ314,AD314,Q314)</f>
        <v>0</v>
      </c>
      <c r="BF314" s="122"/>
      <c r="BG314" s="42"/>
    </row>
    <row r="315" spans="1:61" hidden="1" outlineLevel="2" x14ac:dyDescent="0.2">
      <c r="A315" s="120"/>
      <c r="B315" s="111" t="s">
        <v>202</v>
      </c>
      <c r="C315" s="112"/>
      <c r="D315" s="114"/>
      <c r="E315" s="113"/>
      <c r="F315" s="113"/>
      <c r="G315" s="113"/>
      <c r="H315" s="113"/>
      <c r="I315" s="113"/>
      <c r="J315" s="113"/>
      <c r="K315" s="113"/>
      <c r="L315" s="113"/>
      <c r="M315" s="113"/>
      <c r="N315" s="113"/>
      <c r="O315" s="113"/>
      <c r="P315" s="113"/>
      <c r="Q315" s="114"/>
      <c r="R315" s="113"/>
      <c r="S315" s="113"/>
      <c r="T315" s="113"/>
      <c r="U315" s="113"/>
      <c r="V315" s="113"/>
      <c r="W315" s="113"/>
      <c r="X315" s="113"/>
      <c r="Y315" s="113"/>
      <c r="Z315" s="113"/>
      <c r="AA315" s="113"/>
      <c r="AB315" s="113"/>
      <c r="AC315" s="113"/>
      <c r="AD315" s="115"/>
      <c r="AE315" s="116"/>
      <c r="AF315" s="113"/>
      <c r="AG315" s="113"/>
      <c r="AH315" s="113"/>
      <c r="AI315" s="113"/>
      <c r="AJ315" s="113"/>
      <c r="AK315" s="113"/>
      <c r="AL315" s="113"/>
      <c r="AM315" s="113"/>
      <c r="AN315" s="113"/>
      <c r="AO315" s="113"/>
      <c r="AP315" s="117"/>
      <c r="AQ315" s="118"/>
      <c r="AR315" s="113"/>
      <c r="AS315" s="113"/>
      <c r="AT315" s="113"/>
      <c r="AU315" s="113"/>
      <c r="AV315" s="113"/>
      <c r="AW315" s="113"/>
      <c r="AX315" s="113"/>
      <c r="AY315" s="113"/>
      <c r="AZ315" s="113"/>
      <c r="BA315" s="113"/>
      <c r="BB315" s="113"/>
      <c r="BC315" s="113"/>
      <c r="BD315" s="114"/>
      <c r="BE315" s="198">
        <f t="shared" si="409"/>
        <v>0</v>
      </c>
      <c r="BG315" s="42"/>
    </row>
    <row r="316" spans="1:61" ht="13.15" hidden="1" customHeight="1" outlineLevel="2" x14ac:dyDescent="0.2">
      <c r="A316" s="373">
        <v>1</v>
      </c>
      <c r="B316" s="371" t="s">
        <v>334</v>
      </c>
      <c r="C316" s="44" t="s">
        <v>159</v>
      </c>
      <c r="D316" s="101"/>
      <c r="E316" s="82"/>
      <c r="F316" s="83"/>
      <c r="G316" s="83"/>
      <c r="H316" s="83"/>
      <c r="I316" s="83"/>
      <c r="J316" s="83"/>
      <c r="K316" s="83"/>
      <c r="L316" s="83"/>
      <c r="M316" s="83"/>
      <c r="N316" s="83"/>
      <c r="O316" s="83"/>
      <c r="P316" s="83"/>
      <c r="Q316" s="101">
        <f>SUM(E316:P316)</f>
        <v>0</v>
      </c>
      <c r="R316" s="82"/>
      <c r="S316" s="83"/>
      <c r="T316" s="83"/>
      <c r="U316" s="83"/>
      <c r="V316" s="83"/>
      <c r="W316" s="83"/>
      <c r="X316" s="83"/>
      <c r="Y316" s="83"/>
      <c r="Z316" s="83"/>
      <c r="AA316" s="83"/>
      <c r="AB316" s="83"/>
      <c r="AC316" s="83"/>
      <c r="AD316" s="101">
        <f t="shared" ref="AD316:AD333" si="410">SUM(R316:AC316)</f>
        <v>0</v>
      </c>
      <c r="AE316" s="82"/>
      <c r="AF316" s="83"/>
      <c r="AG316" s="83"/>
      <c r="AH316" s="83"/>
      <c r="AI316" s="83"/>
      <c r="AJ316" s="83"/>
      <c r="AK316" s="83"/>
      <c r="AL316" s="83"/>
      <c r="AM316" s="83"/>
      <c r="AN316" s="83"/>
      <c r="AO316" s="83"/>
      <c r="AP316" s="83"/>
      <c r="AQ316" s="101">
        <f t="shared" ref="AQ316:AQ333" si="411">SUM(AE316:AP316)</f>
        <v>0</v>
      </c>
      <c r="AR316" s="82"/>
      <c r="AS316" s="83"/>
      <c r="AT316" s="83"/>
      <c r="AU316" s="83"/>
      <c r="AV316" s="83"/>
      <c r="AW316" s="83"/>
      <c r="AX316" s="83"/>
      <c r="AY316" s="83"/>
      <c r="AZ316" s="83"/>
      <c r="BA316" s="83"/>
      <c r="BB316" s="83"/>
      <c r="BC316" s="83"/>
      <c r="BD316" s="101">
        <f t="shared" ref="BD316:BD333" si="412">SUM(AR316:BC316)</f>
        <v>0</v>
      </c>
      <c r="BE316" s="101">
        <f t="shared" si="409"/>
        <v>0</v>
      </c>
      <c r="BG316" s="138"/>
      <c r="BH316" s="140"/>
      <c r="BI316" s="140"/>
    </row>
    <row r="317" spans="1:61" ht="13.15" hidden="1" customHeight="1" outlineLevel="2" x14ac:dyDescent="0.2">
      <c r="A317" s="374"/>
      <c r="B317" s="372"/>
      <c r="C317" s="46" t="s">
        <v>164</v>
      </c>
      <c r="D317" s="92"/>
      <c r="E317" s="56"/>
      <c r="F317" s="57"/>
      <c r="G317" s="57"/>
      <c r="H317" s="57"/>
      <c r="I317" s="57"/>
      <c r="J317" s="57"/>
      <c r="K317" s="57"/>
      <c r="L317" s="57"/>
      <c r="M317" s="57"/>
      <c r="N317" s="57"/>
      <c r="O317" s="57"/>
      <c r="P317" s="57"/>
      <c r="Q317" s="92">
        <f>SUM(E317:P317)</f>
        <v>0</v>
      </c>
      <c r="R317" s="56"/>
      <c r="S317" s="57"/>
      <c r="T317" s="57"/>
      <c r="U317" s="57"/>
      <c r="V317" s="57"/>
      <c r="W317" s="57"/>
      <c r="X317" s="57"/>
      <c r="Y317" s="57"/>
      <c r="Z317" s="57"/>
      <c r="AA317" s="57"/>
      <c r="AB317" s="57"/>
      <c r="AC317" s="57"/>
      <c r="AD317" s="92">
        <f t="shared" si="410"/>
        <v>0</v>
      </c>
      <c r="AE317" s="56"/>
      <c r="AF317" s="57"/>
      <c r="AG317" s="57"/>
      <c r="AH317" s="57"/>
      <c r="AI317" s="57"/>
      <c r="AJ317" s="57"/>
      <c r="AK317" s="57"/>
      <c r="AL317" s="57"/>
      <c r="AM317" s="57"/>
      <c r="AN317" s="57"/>
      <c r="AO317" s="57"/>
      <c r="AP317" s="57"/>
      <c r="AQ317" s="92">
        <f t="shared" si="411"/>
        <v>0</v>
      </c>
      <c r="AR317" s="56"/>
      <c r="AS317" s="57"/>
      <c r="AT317" s="57"/>
      <c r="AU317" s="57"/>
      <c r="AV317" s="57"/>
      <c r="AW317" s="57"/>
      <c r="AX317" s="57"/>
      <c r="AY317" s="57"/>
      <c r="AZ317" s="57"/>
      <c r="BA317" s="57"/>
      <c r="BB317" s="57"/>
      <c r="BC317" s="57"/>
      <c r="BD317" s="92">
        <f t="shared" si="412"/>
        <v>0</v>
      </c>
      <c r="BE317" s="92">
        <f t="shared" si="409"/>
        <v>0</v>
      </c>
      <c r="BG317" s="136"/>
      <c r="BH317" s="4"/>
      <c r="BI317" s="4"/>
    </row>
    <row r="318" spans="1:61" ht="13.15" hidden="1" customHeight="1" outlineLevel="2" x14ac:dyDescent="0.2">
      <c r="A318" s="373">
        <v>2</v>
      </c>
      <c r="B318" s="371" t="s">
        <v>217</v>
      </c>
      <c r="C318" s="44" t="s">
        <v>159</v>
      </c>
      <c r="D318" s="101"/>
      <c r="E318" s="82"/>
      <c r="F318" s="83"/>
      <c r="G318" s="83"/>
      <c r="H318" s="83"/>
      <c r="I318" s="83"/>
      <c r="J318" s="83"/>
      <c r="K318" s="83"/>
      <c r="L318" s="83"/>
      <c r="M318" s="83"/>
      <c r="N318" s="83"/>
      <c r="O318" s="83"/>
      <c r="P318" s="83"/>
      <c r="Q318" s="101">
        <f t="shared" ref="Q318:Q333" si="413">SUM(E318:P318)</f>
        <v>0</v>
      </c>
      <c r="R318" s="82"/>
      <c r="S318" s="83"/>
      <c r="T318" s="83"/>
      <c r="U318" s="83"/>
      <c r="V318" s="83"/>
      <c r="W318" s="83"/>
      <c r="X318" s="83"/>
      <c r="Y318" s="83"/>
      <c r="Z318" s="83"/>
      <c r="AA318" s="83"/>
      <c r="AB318" s="83"/>
      <c r="AC318" s="83"/>
      <c r="AD318" s="101">
        <f t="shared" si="410"/>
        <v>0</v>
      </c>
      <c r="AE318" s="82"/>
      <c r="AF318" s="83"/>
      <c r="AG318" s="83"/>
      <c r="AH318" s="83"/>
      <c r="AI318" s="83"/>
      <c r="AJ318" s="83"/>
      <c r="AK318" s="83"/>
      <c r="AL318" s="83"/>
      <c r="AM318" s="83"/>
      <c r="AN318" s="83"/>
      <c r="AO318" s="83"/>
      <c r="AP318" s="83"/>
      <c r="AQ318" s="101">
        <f t="shared" si="411"/>
        <v>0</v>
      </c>
      <c r="AR318" s="82"/>
      <c r="AS318" s="83"/>
      <c r="AT318" s="83"/>
      <c r="AU318" s="83"/>
      <c r="AV318" s="83"/>
      <c r="AW318" s="83"/>
      <c r="AX318" s="83"/>
      <c r="AY318" s="83"/>
      <c r="AZ318" s="83"/>
      <c r="BA318" s="83"/>
      <c r="BB318" s="83"/>
      <c r="BC318" s="83"/>
      <c r="BD318" s="101">
        <f t="shared" si="412"/>
        <v>0</v>
      </c>
      <c r="BE318" s="101">
        <f t="shared" si="409"/>
        <v>0</v>
      </c>
      <c r="BG318" s="138" t="s">
        <v>211</v>
      </c>
      <c r="BH318" s="140" t="s">
        <v>212</v>
      </c>
      <c r="BI318" s="140" t="s">
        <v>213</v>
      </c>
    </row>
    <row r="319" spans="1:61" ht="13.15" hidden="1" customHeight="1" outlineLevel="2" x14ac:dyDescent="0.2">
      <c r="A319" s="374"/>
      <c r="B319" s="372"/>
      <c r="C319" s="46" t="s">
        <v>164</v>
      </c>
      <c r="D319" s="92"/>
      <c r="E319" s="56"/>
      <c r="F319" s="57"/>
      <c r="G319" s="57"/>
      <c r="H319" s="57"/>
      <c r="I319" s="57"/>
      <c r="J319" s="57"/>
      <c r="K319" s="57"/>
      <c r="L319" s="57"/>
      <c r="M319" s="57"/>
      <c r="N319" s="57"/>
      <c r="O319" s="57"/>
      <c r="P319" s="57"/>
      <c r="Q319" s="92">
        <f t="shared" si="413"/>
        <v>0</v>
      </c>
      <c r="R319" s="56"/>
      <c r="S319" s="57"/>
      <c r="T319" s="57"/>
      <c r="U319" s="57"/>
      <c r="V319" s="57"/>
      <c r="W319" s="57"/>
      <c r="X319" s="57"/>
      <c r="Y319" s="57"/>
      <c r="Z319" s="57"/>
      <c r="AA319" s="57"/>
      <c r="AB319" s="57"/>
      <c r="AC319" s="57"/>
      <c r="AD319" s="92">
        <f t="shared" si="410"/>
        <v>0</v>
      </c>
      <c r="AE319" s="56"/>
      <c r="AF319" s="57"/>
      <c r="AG319" s="57"/>
      <c r="AH319" s="57"/>
      <c r="AI319" s="57"/>
      <c r="AJ319" s="57"/>
      <c r="AK319" s="57"/>
      <c r="AL319" s="57"/>
      <c r="AM319" s="57"/>
      <c r="AN319" s="57"/>
      <c r="AO319" s="57"/>
      <c r="AP319" s="57"/>
      <c r="AQ319" s="92">
        <f t="shared" si="411"/>
        <v>0</v>
      </c>
      <c r="AR319" s="56"/>
      <c r="AS319" s="57"/>
      <c r="AT319" s="57"/>
      <c r="AU319" s="57"/>
      <c r="AV319" s="57"/>
      <c r="AW319" s="57"/>
      <c r="AX319" s="57"/>
      <c r="AY319" s="57"/>
      <c r="AZ319" s="57"/>
      <c r="BA319" s="57"/>
      <c r="BB319" s="57"/>
      <c r="BC319" s="57"/>
      <c r="BD319" s="92">
        <f t="shared" si="412"/>
        <v>0</v>
      </c>
      <c r="BE319" s="92">
        <f t="shared" si="409"/>
        <v>0</v>
      </c>
      <c r="BG319" s="136" t="s">
        <v>199</v>
      </c>
      <c r="BH319" s="4"/>
      <c r="BI319" s="4"/>
    </row>
    <row r="320" spans="1:61" ht="13.15" hidden="1" customHeight="1" outlineLevel="2" x14ac:dyDescent="0.2">
      <c r="A320" s="366">
        <v>3</v>
      </c>
      <c r="B320" s="376" t="s">
        <v>345</v>
      </c>
      <c r="C320" s="47" t="s">
        <v>159</v>
      </c>
      <c r="D320" s="91"/>
      <c r="E320" s="52"/>
      <c r="F320" s="53"/>
      <c r="G320" s="53"/>
      <c r="H320" s="53"/>
      <c r="I320" s="53"/>
      <c r="J320" s="53"/>
      <c r="K320" s="53"/>
      <c r="L320" s="53"/>
      <c r="M320" s="53"/>
      <c r="N320" s="53"/>
      <c r="O320" s="53"/>
      <c r="P320" s="53"/>
      <c r="Q320" s="91">
        <f t="shared" si="413"/>
        <v>0</v>
      </c>
      <c r="R320" s="52"/>
      <c r="S320" s="53"/>
      <c r="T320" s="53"/>
      <c r="U320" s="53"/>
      <c r="V320" s="53"/>
      <c r="W320" s="53"/>
      <c r="X320" s="53"/>
      <c r="Y320" s="53"/>
      <c r="Z320" s="53"/>
      <c r="AA320" s="53"/>
      <c r="AB320" s="53"/>
      <c r="AC320" s="53"/>
      <c r="AD320" s="91">
        <f t="shared" si="410"/>
        <v>0</v>
      </c>
      <c r="AE320" s="52"/>
      <c r="AF320" s="53"/>
      <c r="AG320" s="53"/>
      <c r="AH320" s="53"/>
      <c r="AI320" s="53"/>
      <c r="AJ320" s="53"/>
      <c r="AK320" s="53"/>
      <c r="AL320" s="53"/>
      <c r="AM320" s="53"/>
      <c r="AN320" s="53"/>
      <c r="AO320" s="53"/>
      <c r="AP320" s="53"/>
      <c r="AQ320" s="91">
        <f t="shared" si="411"/>
        <v>0</v>
      </c>
      <c r="AR320" s="52"/>
      <c r="AS320" s="53"/>
      <c r="AT320" s="53"/>
      <c r="AU320" s="53"/>
      <c r="AV320" s="53"/>
      <c r="AW320" s="53"/>
      <c r="AX320" s="53"/>
      <c r="AY320" s="53"/>
      <c r="AZ320" s="53"/>
      <c r="BA320" s="53"/>
      <c r="BB320" s="53"/>
      <c r="BC320" s="53"/>
      <c r="BD320" s="91">
        <f t="shared" si="412"/>
        <v>0</v>
      </c>
      <c r="BE320" s="91">
        <f t="shared" si="409"/>
        <v>0</v>
      </c>
      <c r="BG320" s="136" t="s">
        <v>218</v>
      </c>
      <c r="BH320" s="4"/>
      <c r="BI320" s="4"/>
    </row>
    <row r="321" spans="1:61" ht="13.15" hidden="1" customHeight="1" outlineLevel="2" x14ac:dyDescent="0.2">
      <c r="A321" s="367"/>
      <c r="B321" s="381"/>
      <c r="C321" s="48" t="s">
        <v>164</v>
      </c>
      <c r="D321" s="93"/>
      <c r="E321" s="62"/>
      <c r="F321" s="63"/>
      <c r="G321" s="63"/>
      <c r="H321" s="63"/>
      <c r="I321" s="63"/>
      <c r="J321" s="63"/>
      <c r="K321" s="63"/>
      <c r="L321" s="63"/>
      <c r="M321" s="63"/>
      <c r="N321" s="63"/>
      <c r="O321" s="63"/>
      <c r="P321" s="63"/>
      <c r="Q321" s="93">
        <f t="shared" si="413"/>
        <v>0</v>
      </c>
      <c r="R321" s="62"/>
      <c r="S321" s="63"/>
      <c r="T321" s="63"/>
      <c r="U321" s="63"/>
      <c r="V321" s="63"/>
      <c r="W321" s="63"/>
      <c r="X321" s="63"/>
      <c r="Y321" s="63"/>
      <c r="Z321" s="63"/>
      <c r="AA321" s="63"/>
      <c r="AB321" s="63"/>
      <c r="AC321" s="63"/>
      <c r="AD321" s="93">
        <f t="shared" si="410"/>
        <v>0</v>
      </c>
      <c r="AE321" s="62"/>
      <c r="AF321" s="63"/>
      <c r="AG321" s="63"/>
      <c r="AH321" s="63"/>
      <c r="AI321" s="63"/>
      <c r="AJ321" s="63"/>
      <c r="AK321" s="63"/>
      <c r="AL321" s="63"/>
      <c r="AM321" s="63"/>
      <c r="AN321" s="63"/>
      <c r="AO321" s="63"/>
      <c r="AP321" s="63"/>
      <c r="AQ321" s="93">
        <f t="shared" si="411"/>
        <v>0</v>
      </c>
      <c r="AR321" s="62"/>
      <c r="AS321" s="63"/>
      <c r="AT321" s="63"/>
      <c r="AU321" s="63"/>
      <c r="AV321" s="63"/>
      <c r="AW321" s="63"/>
      <c r="AX321" s="63"/>
      <c r="AY321" s="63"/>
      <c r="AZ321" s="63"/>
      <c r="BA321" s="63"/>
      <c r="BB321" s="63"/>
      <c r="BC321" s="63"/>
      <c r="BD321" s="93">
        <f t="shared" si="412"/>
        <v>0</v>
      </c>
      <c r="BE321" s="93">
        <f t="shared" si="409"/>
        <v>0</v>
      </c>
      <c r="BG321" s="136" t="s">
        <v>222</v>
      </c>
      <c r="BH321" s="4"/>
      <c r="BI321" s="4"/>
    </row>
    <row r="322" spans="1:61" ht="13.15" hidden="1" customHeight="1" outlineLevel="2" x14ac:dyDescent="0.2">
      <c r="A322" s="380">
        <v>4</v>
      </c>
      <c r="B322" s="382" t="s">
        <v>204</v>
      </c>
      <c r="C322" s="49" t="s">
        <v>159</v>
      </c>
      <c r="D322" s="95"/>
      <c r="E322" s="68"/>
      <c r="F322" s="69"/>
      <c r="G322" s="69"/>
      <c r="H322" s="69"/>
      <c r="I322" s="69"/>
      <c r="J322" s="69"/>
      <c r="K322" s="69"/>
      <c r="L322" s="69"/>
      <c r="M322" s="69"/>
      <c r="N322" s="69"/>
      <c r="O322" s="69"/>
      <c r="P322" s="69"/>
      <c r="Q322" s="94">
        <f t="shared" si="413"/>
        <v>0</v>
      </c>
      <c r="R322" s="68"/>
      <c r="S322" s="69"/>
      <c r="T322" s="69"/>
      <c r="U322" s="69"/>
      <c r="V322" s="69"/>
      <c r="W322" s="69"/>
      <c r="X322" s="69"/>
      <c r="Y322" s="69"/>
      <c r="Z322" s="69"/>
      <c r="AA322" s="69"/>
      <c r="AB322" s="69"/>
      <c r="AC322" s="69"/>
      <c r="AD322" s="94">
        <f t="shared" si="410"/>
        <v>0</v>
      </c>
      <c r="AE322" s="68"/>
      <c r="AF322" s="69"/>
      <c r="AG322" s="69"/>
      <c r="AH322" s="69"/>
      <c r="AI322" s="69"/>
      <c r="AJ322" s="69"/>
      <c r="AK322" s="69"/>
      <c r="AL322" s="69"/>
      <c r="AM322" s="69"/>
      <c r="AN322" s="69"/>
      <c r="AO322" s="69"/>
      <c r="AP322" s="69"/>
      <c r="AQ322" s="94">
        <f t="shared" si="411"/>
        <v>0</v>
      </c>
      <c r="AR322" s="68"/>
      <c r="AS322" s="69"/>
      <c r="AT322" s="69"/>
      <c r="AU322" s="69"/>
      <c r="AV322" s="69"/>
      <c r="AW322" s="69"/>
      <c r="AX322" s="69"/>
      <c r="AY322" s="69"/>
      <c r="AZ322" s="69"/>
      <c r="BA322" s="69"/>
      <c r="BB322" s="69"/>
      <c r="BC322" s="69"/>
      <c r="BD322" s="94">
        <f t="shared" si="412"/>
        <v>0</v>
      </c>
      <c r="BE322" s="95">
        <f t="shared" si="409"/>
        <v>0</v>
      </c>
      <c r="BG322" s="136" t="s">
        <v>214</v>
      </c>
      <c r="BH322" s="4"/>
      <c r="BI322" s="4"/>
    </row>
    <row r="323" spans="1:61" ht="13.15" hidden="1" customHeight="1" outlineLevel="2" x14ac:dyDescent="0.2">
      <c r="A323" s="384"/>
      <c r="B323" s="383"/>
      <c r="C323" s="45" t="s">
        <v>164</v>
      </c>
      <c r="D323" s="97"/>
      <c r="E323" s="74"/>
      <c r="F323" s="75"/>
      <c r="G323" s="75"/>
      <c r="H323" s="75"/>
      <c r="I323" s="75"/>
      <c r="J323" s="75"/>
      <c r="K323" s="75"/>
      <c r="L323" s="75"/>
      <c r="M323" s="75"/>
      <c r="N323" s="75"/>
      <c r="O323" s="75"/>
      <c r="P323" s="75"/>
      <c r="Q323" s="96">
        <f t="shared" si="413"/>
        <v>0</v>
      </c>
      <c r="R323" s="74"/>
      <c r="S323" s="75"/>
      <c r="T323" s="75"/>
      <c r="U323" s="75"/>
      <c r="V323" s="75"/>
      <c r="W323" s="75"/>
      <c r="X323" s="75"/>
      <c r="Y323" s="75"/>
      <c r="Z323" s="75"/>
      <c r="AA323" s="75"/>
      <c r="AB323" s="75"/>
      <c r="AC323" s="75"/>
      <c r="AD323" s="96">
        <f t="shared" si="410"/>
        <v>0</v>
      </c>
      <c r="AE323" s="74"/>
      <c r="AF323" s="75"/>
      <c r="AG323" s="75"/>
      <c r="AH323" s="75"/>
      <c r="AI323" s="75"/>
      <c r="AJ323" s="75"/>
      <c r="AK323" s="75"/>
      <c r="AL323" s="75"/>
      <c r="AM323" s="75"/>
      <c r="AN323" s="75"/>
      <c r="AO323" s="75"/>
      <c r="AP323" s="75"/>
      <c r="AQ323" s="96">
        <f t="shared" si="411"/>
        <v>0</v>
      </c>
      <c r="AR323" s="74"/>
      <c r="AS323" s="75"/>
      <c r="AT323" s="75"/>
      <c r="AU323" s="75"/>
      <c r="AV323" s="75"/>
      <c r="AW323" s="75"/>
      <c r="AX323" s="75"/>
      <c r="AY323" s="75"/>
      <c r="AZ323" s="75"/>
      <c r="BA323" s="75"/>
      <c r="BB323" s="75"/>
      <c r="BC323" s="75"/>
      <c r="BD323" s="96">
        <f t="shared" si="412"/>
        <v>0</v>
      </c>
      <c r="BE323" s="97">
        <f t="shared" si="409"/>
        <v>0</v>
      </c>
      <c r="BG323" s="136" t="s">
        <v>223</v>
      </c>
      <c r="BH323" s="4"/>
      <c r="BI323" s="4"/>
    </row>
    <row r="324" spans="1:61" ht="13.15" hidden="1" customHeight="1" outlineLevel="2" x14ac:dyDescent="0.2">
      <c r="A324" s="380">
        <v>5</v>
      </c>
      <c r="B324" s="382" t="s">
        <v>221</v>
      </c>
      <c r="C324" s="49" t="s">
        <v>159</v>
      </c>
      <c r="D324" s="95"/>
      <c r="E324" s="68"/>
      <c r="F324" s="69"/>
      <c r="G324" s="69"/>
      <c r="H324" s="69"/>
      <c r="I324" s="69"/>
      <c r="J324" s="69"/>
      <c r="K324" s="69"/>
      <c r="L324" s="69"/>
      <c r="M324" s="69"/>
      <c r="N324" s="69"/>
      <c r="O324" s="69"/>
      <c r="P324" s="69"/>
      <c r="Q324" s="94">
        <f t="shared" si="413"/>
        <v>0</v>
      </c>
      <c r="R324" s="68"/>
      <c r="S324" s="69"/>
      <c r="T324" s="192">
        <v>30</v>
      </c>
      <c r="U324" s="192">
        <v>30</v>
      </c>
      <c r="V324" s="192">
        <v>30</v>
      </c>
      <c r="W324" s="192">
        <v>40</v>
      </c>
      <c r="X324" s="192">
        <v>40</v>
      </c>
      <c r="Y324" s="192">
        <v>40</v>
      </c>
      <c r="Z324" s="192">
        <v>30</v>
      </c>
      <c r="AA324" s="192">
        <v>30</v>
      </c>
      <c r="AB324" s="192">
        <v>30</v>
      </c>
      <c r="AC324" s="208"/>
      <c r="AD324" s="94">
        <f t="shared" si="410"/>
        <v>300</v>
      </c>
      <c r="AE324" s="192"/>
      <c r="AF324" s="192"/>
      <c r="AG324" s="192">
        <v>30</v>
      </c>
      <c r="AH324" s="192">
        <v>30</v>
      </c>
      <c r="AI324" s="192">
        <v>30</v>
      </c>
      <c r="AJ324" s="192">
        <v>40</v>
      </c>
      <c r="AK324" s="192">
        <v>40</v>
      </c>
      <c r="AL324" s="192">
        <v>40</v>
      </c>
      <c r="AM324" s="192">
        <v>30</v>
      </c>
      <c r="AN324" s="192">
        <v>30</v>
      </c>
      <c r="AO324" s="192">
        <v>30</v>
      </c>
      <c r="AP324" s="208"/>
      <c r="AQ324" s="94">
        <f t="shared" si="411"/>
        <v>300</v>
      </c>
      <c r="AR324" s="192"/>
      <c r="AS324" s="192"/>
      <c r="AT324" s="192">
        <v>30</v>
      </c>
      <c r="AU324" s="192">
        <v>30</v>
      </c>
      <c r="AV324" s="192">
        <v>30</v>
      </c>
      <c r="AW324" s="192">
        <v>40</v>
      </c>
      <c r="AX324" s="192">
        <v>40</v>
      </c>
      <c r="AY324" s="192">
        <v>40</v>
      </c>
      <c r="AZ324" s="192">
        <v>30</v>
      </c>
      <c r="BA324" s="192">
        <v>30</v>
      </c>
      <c r="BB324" s="192">
        <v>30</v>
      </c>
      <c r="BC324" s="208"/>
      <c r="BD324" s="94">
        <f t="shared" si="412"/>
        <v>300</v>
      </c>
      <c r="BE324" s="95">
        <f t="shared" si="409"/>
        <v>900</v>
      </c>
      <c r="BG324" t="s">
        <v>224</v>
      </c>
      <c r="BH324" s="4">
        <f>BI324/1.25</f>
        <v>1693913.7</v>
      </c>
      <c r="BI324" s="4">
        <v>2117392.125</v>
      </c>
    </row>
    <row r="325" spans="1:61" ht="13.15" hidden="1" customHeight="1" outlineLevel="2" x14ac:dyDescent="0.2">
      <c r="A325" s="384"/>
      <c r="B325" s="383"/>
      <c r="C325" s="45" t="s">
        <v>164</v>
      </c>
      <c r="D325" s="97"/>
      <c r="E325" s="74"/>
      <c r="F325" s="75"/>
      <c r="G325" s="75"/>
      <c r="H325" s="75"/>
      <c r="I325" s="75"/>
      <c r="J325" s="75"/>
      <c r="K325" s="75"/>
      <c r="L325" s="75"/>
      <c r="M325" s="75"/>
      <c r="N325" s="75"/>
      <c r="O325" s="75"/>
      <c r="P325" s="75"/>
      <c r="Q325" s="96">
        <f t="shared" si="413"/>
        <v>0</v>
      </c>
      <c r="R325" s="74"/>
      <c r="S325" s="75"/>
      <c r="T325" s="75"/>
      <c r="U325" s="75"/>
      <c r="V325" s="75"/>
      <c r="W325" s="75"/>
      <c r="X325" s="75"/>
      <c r="Y325" s="75"/>
      <c r="Z325" s="75"/>
      <c r="AA325" s="75"/>
      <c r="AB325" s="75"/>
      <c r="AC325" s="75"/>
      <c r="AD325" s="96">
        <f t="shared" si="410"/>
        <v>0</v>
      </c>
      <c r="AE325" s="74"/>
      <c r="AF325" s="75"/>
      <c r="AG325" s="75"/>
      <c r="AH325" s="75"/>
      <c r="AI325" s="75"/>
      <c r="AJ325" s="75"/>
      <c r="AK325" s="75"/>
      <c r="AL325" s="75"/>
      <c r="AM325" s="75"/>
      <c r="AN325" s="75"/>
      <c r="AO325" s="75"/>
      <c r="AP325" s="75"/>
      <c r="AQ325" s="96">
        <f t="shared" si="411"/>
        <v>0</v>
      </c>
      <c r="AR325" s="74"/>
      <c r="AS325" s="75"/>
      <c r="AT325" s="75"/>
      <c r="AU325" s="75"/>
      <c r="AV325" s="75"/>
      <c r="AW325" s="75"/>
      <c r="AX325" s="75"/>
      <c r="AY325" s="75"/>
      <c r="AZ325" s="75"/>
      <c r="BA325" s="75"/>
      <c r="BB325" s="75"/>
      <c r="BC325" s="75"/>
      <c r="BD325" s="96">
        <f t="shared" si="412"/>
        <v>0</v>
      </c>
      <c r="BE325" s="97">
        <f t="shared" si="409"/>
        <v>0</v>
      </c>
      <c r="BG325" t="s">
        <v>210</v>
      </c>
      <c r="BH325" s="4"/>
      <c r="BI325" s="4"/>
    </row>
    <row r="326" spans="1:61" ht="13.15" hidden="1" customHeight="1" outlineLevel="2" x14ac:dyDescent="0.2">
      <c r="A326" s="373">
        <v>6</v>
      </c>
      <c r="B326" s="364" t="s">
        <v>209</v>
      </c>
      <c r="C326" s="49" t="s">
        <v>159</v>
      </c>
      <c r="D326" s="95"/>
      <c r="E326" s="68"/>
      <c r="F326" s="69"/>
      <c r="G326" s="69"/>
      <c r="H326" s="69"/>
      <c r="I326" s="69"/>
      <c r="J326" s="69"/>
      <c r="K326" s="69"/>
      <c r="L326" s="69"/>
      <c r="M326" s="69"/>
      <c r="N326" s="69"/>
      <c r="O326" s="69"/>
      <c r="P326" s="69"/>
      <c r="Q326" s="94">
        <f t="shared" si="413"/>
        <v>0</v>
      </c>
      <c r="R326" s="68">
        <f>R324*5%</f>
        <v>0</v>
      </c>
      <c r="S326" s="69">
        <f>S324*5%</f>
        <v>0</v>
      </c>
      <c r="T326" s="192">
        <f>T324*5%</f>
        <v>1.5</v>
      </c>
      <c r="U326" s="192">
        <f t="shared" ref="U326:AC326" si="414">U324*5%</f>
        <v>1.5</v>
      </c>
      <c r="V326" s="192">
        <f t="shared" si="414"/>
        <v>1.5</v>
      </c>
      <c r="W326" s="192">
        <f t="shared" si="414"/>
        <v>2</v>
      </c>
      <c r="X326" s="192">
        <f t="shared" si="414"/>
        <v>2</v>
      </c>
      <c r="Y326" s="192">
        <f t="shared" si="414"/>
        <v>2</v>
      </c>
      <c r="Z326" s="192">
        <f t="shared" si="414"/>
        <v>1.5</v>
      </c>
      <c r="AA326" s="192">
        <f t="shared" si="414"/>
        <v>1.5</v>
      </c>
      <c r="AB326" s="192">
        <f t="shared" si="414"/>
        <v>1.5</v>
      </c>
      <c r="AC326" s="208">
        <f t="shared" si="414"/>
        <v>0</v>
      </c>
      <c r="AD326" s="94">
        <f t="shared" si="410"/>
        <v>15</v>
      </c>
      <c r="AE326" s="192">
        <f t="shared" ref="AE326:AP326" si="415">AE324*5%</f>
        <v>0</v>
      </c>
      <c r="AF326" s="192">
        <f t="shared" si="415"/>
        <v>0</v>
      </c>
      <c r="AG326" s="192">
        <f t="shared" si="415"/>
        <v>1.5</v>
      </c>
      <c r="AH326" s="192">
        <f t="shared" si="415"/>
        <v>1.5</v>
      </c>
      <c r="AI326" s="192">
        <f t="shared" si="415"/>
        <v>1.5</v>
      </c>
      <c r="AJ326" s="192">
        <f t="shared" si="415"/>
        <v>2</v>
      </c>
      <c r="AK326" s="192">
        <f t="shared" si="415"/>
        <v>2</v>
      </c>
      <c r="AL326" s="192">
        <f t="shared" si="415"/>
        <v>2</v>
      </c>
      <c r="AM326" s="192">
        <f t="shared" si="415"/>
        <v>1.5</v>
      </c>
      <c r="AN326" s="192">
        <f t="shared" si="415"/>
        <v>1.5</v>
      </c>
      <c r="AO326" s="192">
        <f t="shared" si="415"/>
        <v>1.5</v>
      </c>
      <c r="AP326" s="208">
        <f t="shared" si="415"/>
        <v>0</v>
      </c>
      <c r="AQ326" s="94">
        <f t="shared" si="411"/>
        <v>15</v>
      </c>
      <c r="AR326" s="192">
        <f t="shared" ref="AR326:BC326" si="416">AR324*5%</f>
        <v>0</v>
      </c>
      <c r="AS326" s="192">
        <f t="shared" si="416"/>
        <v>0</v>
      </c>
      <c r="AT326" s="192">
        <f t="shared" si="416"/>
        <v>1.5</v>
      </c>
      <c r="AU326" s="192">
        <f t="shared" si="416"/>
        <v>1.5</v>
      </c>
      <c r="AV326" s="192">
        <f t="shared" si="416"/>
        <v>1.5</v>
      </c>
      <c r="AW326" s="192">
        <f t="shared" si="416"/>
        <v>2</v>
      </c>
      <c r="AX326" s="192">
        <f t="shared" si="416"/>
        <v>2</v>
      </c>
      <c r="AY326" s="192">
        <f t="shared" si="416"/>
        <v>2</v>
      </c>
      <c r="AZ326" s="192">
        <f t="shared" si="416"/>
        <v>1.5</v>
      </c>
      <c r="BA326" s="192">
        <f t="shared" si="416"/>
        <v>1.5</v>
      </c>
      <c r="BB326" s="192">
        <f t="shared" si="416"/>
        <v>1.5</v>
      </c>
      <c r="BC326" s="208">
        <f t="shared" si="416"/>
        <v>0</v>
      </c>
      <c r="BD326" s="94">
        <f t="shared" si="412"/>
        <v>15</v>
      </c>
      <c r="BE326" s="95">
        <f t="shared" si="409"/>
        <v>45</v>
      </c>
      <c r="BG326" s="136" t="s">
        <v>215</v>
      </c>
      <c r="BH326" s="4"/>
      <c r="BI326" s="4"/>
    </row>
    <row r="327" spans="1:61" ht="13.15" hidden="1" customHeight="1" outlineLevel="2" x14ac:dyDescent="0.2">
      <c r="A327" s="374"/>
      <c r="B327" s="365"/>
      <c r="C327" s="48" t="s">
        <v>164</v>
      </c>
      <c r="D327" s="98"/>
      <c r="E327" s="62"/>
      <c r="F327" s="63"/>
      <c r="G327" s="63"/>
      <c r="H327" s="63"/>
      <c r="I327" s="63"/>
      <c r="J327" s="63"/>
      <c r="K327" s="63"/>
      <c r="L327" s="63"/>
      <c r="M327" s="63"/>
      <c r="N327" s="63"/>
      <c r="O327" s="63"/>
      <c r="P327" s="63"/>
      <c r="Q327" s="93">
        <f t="shared" si="413"/>
        <v>0</v>
      </c>
      <c r="R327" s="62"/>
      <c r="S327" s="63"/>
      <c r="T327" s="63"/>
      <c r="U327" s="63"/>
      <c r="V327" s="63"/>
      <c r="W327" s="63"/>
      <c r="X327" s="63"/>
      <c r="Y327" s="63"/>
      <c r="Z327" s="63"/>
      <c r="AA327" s="63"/>
      <c r="AB327" s="63"/>
      <c r="AC327" s="63"/>
      <c r="AD327" s="93">
        <f t="shared" si="410"/>
        <v>0</v>
      </c>
      <c r="AE327" s="62"/>
      <c r="AF327" s="63"/>
      <c r="AG327" s="63"/>
      <c r="AH327" s="63"/>
      <c r="AI327" s="63"/>
      <c r="AJ327" s="63"/>
      <c r="AK327" s="63"/>
      <c r="AL327" s="63"/>
      <c r="AM327" s="63"/>
      <c r="AN327" s="63"/>
      <c r="AO327" s="63"/>
      <c r="AP327" s="63"/>
      <c r="AQ327" s="93">
        <f t="shared" si="411"/>
        <v>0</v>
      </c>
      <c r="AR327" s="62"/>
      <c r="AS327" s="63"/>
      <c r="AT327" s="63"/>
      <c r="AU327" s="63"/>
      <c r="AV327" s="63"/>
      <c r="AW327" s="63"/>
      <c r="AX327" s="63"/>
      <c r="AY327" s="63"/>
      <c r="AZ327" s="63"/>
      <c r="BA327" s="63"/>
      <c r="BB327" s="63"/>
      <c r="BC327" s="63"/>
      <c r="BD327" s="93">
        <f t="shared" si="412"/>
        <v>0</v>
      </c>
      <c r="BE327" s="98">
        <f t="shared" si="409"/>
        <v>0</v>
      </c>
      <c r="BF327" s="122"/>
      <c r="BG327" s="138" t="s">
        <v>216</v>
      </c>
      <c r="BH327" s="139">
        <f>SUM(BH325:BH326)</f>
        <v>0</v>
      </c>
      <c r="BI327" s="139">
        <f>SUM(BI324:BI326)</f>
        <v>2117392.125</v>
      </c>
    </row>
    <row r="328" spans="1:61" ht="13.15" hidden="1" customHeight="1" outlineLevel="2" x14ac:dyDescent="0.2">
      <c r="A328" s="366">
        <v>7</v>
      </c>
      <c r="B328" s="364" t="s">
        <v>6</v>
      </c>
      <c r="C328" s="49" t="s">
        <v>159</v>
      </c>
      <c r="D328" s="95"/>
      <c r="E328" s="68"/>
      <c r="F328" s="69"/>
      <c r="G328" s="69"/>
      <c r="H328" s="69"/>
      <c r="I328" s="69"/>
      <c r="J328" s="69"/>
      <c r="K328" s="69"/>
      <c r="L328" s="69"/>
      <c r="M328" s="69"/>
      <c r="N328" s="69"/>
      <c r="O328" s="69"/>
      <c r="P328" s="69"/>
      <c r="Q328" s="94">
        <f t="shared" si="413"/>
        <v>0</v>
      </c>
      <c r="R328" s="68"/>
      <c r="S328" s="69"/>
      <c r="T328" s="69"/>
      <c r="U328" s="69"/>
      <c r="V328" s="69"/>
      <c r="W328" s="69"/>
      <c r="X328" s="69"/>
      <c r="Y328" s="69"/>
      <c r="Z328" s="69"/>
      <c r="AA328" s="69"/>
      <c r="AB328" s="69"/>
      <c r="AC328" s="69"/>
      <c r="AD328" s="94">
        <f t="shared" si="410"/>
        <v>0</v>
      </c>
      <c r="AE328" s="68"/>
      <c r="AF328" s="69"/>
      <c r="AG328" s="69"/>
      <c r="AH328" s="69"/>
      <c r="AI328" s="69"/>
      <c r="AJ328" s="69"/>
      <c r="AK328" s="69"/>
      <c r="AL328" s="69"/>
      <c r="AM328" s="69"/>
      <c r="AN328" s="69"/>
      <c r="AO328" s="69"/>
      <c r="AP328" s="69"/>
      <c r="AQ328" s="94">
        <f t="shared" si="411"/>
        <v>0</v>
      </c>
      <c r="AR328" s="68"/>
      <c r="AS328" s="69"/>
      <c r="AT328" s="69"/>
      <c r="AU328" s="69"/>
      <c r="AV328" s="69"/>
      <c r="AW328" s="69"/>
      <c r="AX328" s="69"/>
      <c r="AY328" s="69"/>
      <c r="AZ328" s="69"/>
      <c r="BA328" s="69"/>
      <c r="BB328" s="69"/>
      <c r="BC328" s="69"/>
      <c r="BD328" s="94">
        <f t="shared" si="412"/>
        <v>0</v>
      </c>
      <c r="BE328" s="95">
        <f t="shared" si="409"/>
        <v>0</v>
      </c>
      <c r="BH328" s="4"/>
      <c r="BI328" s="4"/>
    </row>
    <row r="329" spans="1:61" ht="13.15" hidden="1" customHeight="1" outlineLevel="2" x14ac:dyDescent="0.2">
      <c r="A329" s="367"/>
      <c r="B329" s="368"/>
      <c r="C329" s="48" t="s">
        <v>164</v>
      </c>
      <c r="D329" s="98"/>
      <c r="E329" s="66"/>
      <c r="F329" s="63"/>
      <c r="G329" s="63"/>
      <c r="H329" s="63"/>
      <c r="I329" s="63"/>
      <c r="J329" s="63"/>
      <c r="K329" s="63"/>
      <c r="L329" s="63"/>
      <c r="M329" s="63"/>
      <c r="N329" s="63"/>
      <c r="O329" s="63"/>
      <c r="P329" s="63"/>
      <c r="Q329" s="93">
        <f t="shared" si="413"/>
        <v>0</v>
      </c>
      <c r="R329" s="66"/>
      <c r="S329" s="63"/>
      <c r="T329" s="63"/>
      <c r="U329" s="63"/>
      <c r="V329" s="63"/>
      <c r="W329" s="63"/>
      <c r="X329" s="63"/>
      <c r="Y329" s="63"/>
      <c r="Z329" s="63"/>
      <c r="AA329" s="63"/>
      <c r="AB329" s="63"/>
      <c r="AC329" s="63"/>
      <c r="AD329" s="93">
        <f t="shared" si="410"/>
        <v>0</v>
      </c>
      <c r="AE329" s="66"/>
      <c r="AF329" s="63"/>
      <c r="AG329" s="63"/>
      <c r="AH329" s="63"/>
      <c r="AI329" s="63"/>
      <c r="AJ329" s="63"/>
      <c r="AK329" s="63"/>
      <c r="AL329" s="63"/>
      <c r="AM329" s="63"/>
      <c r="AN329" s="63"/>
      <c r="AO329" s="63"/>
      <c r="AP329" s="63"/>
      <c r="AQ329" s="93">
        <f t="shared" si="411"/>
        <v>0</v>
      </c>
      <c r="AR329" s="66"/>
      <c r="AS329" s="63"/>
      <c r="AT329" s="63"/>
      <c r="AU329" s="63"/>
      <c r="AV329" s="63"/>
      <c r="AW329" s="63"/>
      <c r="AX329" s="63"/>
      <c r="AY329" s="63"/>
      <c r="AZ329" s="63"/>
      <c r="BA329" s="63"/>
      <c r="BB329" s="63"/>
      <c r="BC329" s="63"/>
      <c r="BD329" s="93">
        <f t="shared" si="412"/>
        <v>0</v>
      </c>
      <c r="BE329" s="98">
        <f t="shared" si="409"/>
        <v>0</v>
      </c>
      <c r="BG329" s="138"/>
      <c r="BH329" s="139"/>
      <c r="BI329" s="139"/>
    </row>
    <row r="330" spans="1:61" ht="13.15" hidden="1" customHeight="1" outlineLevel="2" x14ac:dyDescent="0.2">
      <c r="A330" s="380">
        <v>8</v>
      </c>
      <c r="B330" s="364" t="s">
        <v>335</v>
      </c>
      <c r="C330" s="49" t="s">
        <v>159</v>
      </c>
      <c r="D330" s="95"/>
      <c r="E330" s="68"/>
      <c r="F330" s="69"/>
      <c r="G330" s="69"/>
      <c r="H330" s="69"/>
      <c r="I330" s="69"/>
      <c r="J330" s="69"/>
      <c r="K330" s="69"/>
      <c r="L330" s="69"/>
      <c r="M330" s="69"/>
      <c r="N330" s="69"/>
      <c r="O330" s="69"/>
      <c r="P330" s="69"/>
      <c r="Q330" s="94">
        <f t="shared" si="413"/>
        <v>0</v>
      </c>
      <c r="R330" s="68"/>
      <c r="S330" s="69"/>
      <c r="T330" s="69"/>
      <c r="U330" s="69"/>
      <c r="V330" s="69"/>
      <c r="W330" s="69"/>
      <c r="X330" s="69"/>
      <c r="Y330" s="69"/>
      <c r="Z330" s="69"/>
      <c r="AA330" s="69"/>
      <c r="AB330" s="69"/>
      <c r="AC330" s="69"/>
      <c r="AD330" s="94">
        <f t="shared" si="410"/>
        <v>0</v>
      </c>
      <c r="AE330" s="68"/>
      <c r="AF330" s="69"/>
      <c r="AG330" s="69"/>
      <c r="AH330" s="69"/>
      <c r="AI330" s="69"/>
      <c r="AJ330" s="69"/>
      <c r="AK330" s="69"/>
      <c r="AL330" s="69"/>
      <c r="AM330" s="69"/>
      <c r="AN330" s="69"/>
      <c r="AO330" s="69"/>
      <c r="AP330" s="69"/>
      <c r="AQ330" s="94">
        <f t="shared" si="411"/>
        <v>0</v>
      </c>
      <c r="AR330" s="68"/>
      <c r="AS330" s="69"/>
      <c r="AT330" s="69"/>
      <c r="AU330" s="69"/>
      <c r="AV330" s="69"/>
      <c r="AW330" s="69"/>
      <c r="AX330" s="69"/>
      <c r="AY330" s="69"/>
      <c r="AZ330" s="69"/>
      <c r="BA330" s="69"/>
      <c r="BB330" s="69"/>
      <c r="BC330" s="69"/>
      <c r="BD330" s="94">
        <f t="shared" si="412"/>
        <v>0</v>
      </c>
      <c r="BE330" s="95">
        <f t="shared" si="409"/>
        <v>0</v>
      </c>
      <c r="BH330" s="4"/>
      <c r="BI330" s="4"/>
    </row>
    <row r="331" spans="1:61" ht="13.15" hidden="1" customHeight="1" outlineLevel="2" thickBot="1" x14ac:dyDescent="0.25">
      <c r="A331" s="377"/>
      <c r="B331" s="379"/>
      <c r="C331" s="128" t="s">
        <v>164</v>
      </c>
      <c r="D331" s="133"/>
      <c r="E331" s="132"/>
      <c r="F331" s="130"/>
      <c r="G331" s="130"/>
      <c r="H331" s="130"/>
      <c r="I331" s="130"/>
      <c r="J331" s="130"/>
      <c r="K331" s="130"/>
      <c r="L331" s="130"/>
      <c r="M331" s="130"/>
      <c r="N331" s="130"/>
      <c r="O331" s="130"/>
      <c r="P331" s="130"/>
      <c r="Q331" s="131">
        <f t="shared" si="413"/>
        <v>0</v>
      </c>
      <c r="R331" s="132"/>
      <c r="S331" s="130"/>
      <c r="T331" s="130"/>
      <c r="U331" s="130"/>
      <c r="V331" s="130"/>
      <c r="W331" s="130"/>
      <c r="X331" s="130"/>
      <c r="Y331" s="130"/>
      <c r="Z331" s="130"/>
      <c r="AA331" s="130"/>
      <c r="AB331" s="130"/>
      <c r="AC331" s="130"/>
      <c r="AD331" s="131">
        <f t="shared" si="410"/>
        <v>0</v>
      </c>
      <c r="AE331" s="132"/>
      <c r="AF331" s="130"/>
      <c r="AG331" s="130"/>
      <c r="AH331" s="130"/>
      <c r="AI331" s="130"/>
      <c r="AJ331" s="130"/>
      <c r="AK331" s="130"/>
      <c r="AL331" s="130"/>
      <c r="AM331" s="130"/>
      <c r="AN331" s="130"/>
      <c r="AO331" s="130"/>
      <c r="AP331" s="130"/>
      <c r="AQ331" s="131">
        <f t="shared" si="411"/>
        <v>0</v>
      </c>
      <c r="AR331" s="132"/>
      <c r="AS331" s="130"/>
      <c r="AT331" s="130"/>
      <c r="AU331" s="130"/>
      <c r="AV331" s="130"/>
      <c r="AW331" s="130"/>
      <c r="AX331" s="130"/>
      <c r="AY331" s="130"/>
      <c r="AZ331" s="130"/>
      <c r="BA331" s="130"/>
      <c r="BB331" s="130"/>
      <c r="BC331" s="130"/>
      <c r="BD331" s="131">
        <f t="shared" si="412"/>
        <v>0</v>
      </c>
      <c r="BE331" s="133">
        <f t="shared" si="409"/>
        <v>0</v>
      </c>
      <c r="BG331" s="138"/>
      <c r="BH331" s="139"/>
      <c r="BI331" s="139"/>
    </row>
    <row r="332" spans="1:61" outlineLevel="1" collapsed="1" x14ac:dyDescent="0.2">
      <c r="A332" s="369"/>
      <c r="B332" s="362" t="s">
        <v>198</v>
      </c>
      <c r="C332" s="50" t="s">
        <v>159</v>
      </c>
      <c r="D332" s="127">
        <f>SUM(D316,D318,D320,D322,D324,D326,D328,D330)</f>
        <v>0</v>
      </c>
      <c r="E332" s="124">
        <f t="shared" ref="E332:P332" si="417">SUM(E316,E318,E320,E322,E324,E326,E328,E330)</f>
        <v>0</v>
      </c>
      <c r="F332" s="125">
        <f t="shared" si="417"/>
        <v>0</v>
      </c>
      <c r="G332" s="125">
        <f t="shared" si="417"/>
        <v>0</v>
      </c>
      <c r="H332" s="125">
        <f t="shared" si="417"/>
        <v>0</v>
      </c>
      <c r="I332" s="125">
        <f t="shared" si="417"/>
        <v>0</v>
      </c>
      <c r="J332" s="125">
        <f t="shared" si="417"/>
        <v>0</v>
      </c>
      <c r="K332" s="125">
        <f t="shared" si="417"/>
        <v>0</v>
      </c>
      <c r="L332" s="125">
        <f t="shared" si="417"/>
        <v>0</v>
      </c>
      <c r="M332" s="125">
        <f t="shared" si="417"/>
        <v>0</v>
      </c>
      <c r="N332" s="125">
        <f t="shared" si="417"/>
        <v>0</v>
      </c>
      <c r="O332" s="125">
        <f t="shared" si="417"/>
        <v>0</v>
      </c>
      <c r="P332" s="125">
        <f t="shared" si="417"/>
        <v>0</v>
      </c>
      <c r="Q332" s="126">
        <f t="shared" si="413"/>
        <v>0</v>
      </c>
      <c r="R332" s="124">
        <f t="shared" ref="R332:AC332" si="418">SUM(R316,R318,R320,R322,R324,R326,R328,R330)</f>
        <v>0</v>
      </c>
      <c r="S332" s="125">
        <f t="shared" si="418"/>
        <v>0</v>
      </c>
      <c r="T332" s="125">
        <f t="shared" si="418"/>
        <v>31.5</v>
      </c>
      <c r="U332" s="125">
        <f t="shared" si="418"/>
        <v>31.5</v>
      </c>
      <c r="V332" s="125">
        <f t="shared" si="418"/>
        <v>31.5</v>
      </c>
      <c r="W332" s="125">
        <f t="shared" si="418"/>
        <v>42</v>
      </c>
      <c r="X332" s="125">
        <f t="shared" si="418"/>
        <v>42</v>
      </c>
      <c r="Y332" s="125">
        <f t="shared" si="418"/>
        <v>42</v>
      </c>
      <c r="Z332" s="125">
        <f t="shared" si="418"/>
        <v>31.5</v>
      </c>
      <c r="AA332" s="125">
        <f t="shared" si="418"/>
        <v>31.5</v>
      </c>
      <c r="AB332" s="125">
        <f t="shared" si="418"/>
        <v>31.5</v>
      </c>
      <c r="AC332" s="125">
        <f t="shared" si="418"/>
        <v>0</v>
      </c>
      <c r="AD332" s="126">
        <f t="shared" si="410"/>
        <v>315</v>
      </c>
      <c r="AE332" s="124">
        <f t="shared" ref="AE332:AP332" si="419">SUM(AE316,AE318,AE320,AE322,AE324,AE326,AE328,AE330)</f>
        <v>0</v>
      </c>
      <c r="AF332" s="125">
        <f t="shared" si="419"/>
        <v>0</v>
      </c>
      <c r="AG332" s="125">
        <f t="shared" si="419"/>
        <v>31.5</v>
      </c>
      <c r="AH332" s="125">
        <f t="shared" si="419"/>
        <v>31.5</v>
      </c>
      <c r="AI332" s="125">
        <f t="shared" si="419"/>
        <v>31.5</v>
      </c>
      <c r="AJ332" s="125">
        <f t="shared" si="419"/>
        <v>42</v>
      </c>
      <c r="AK332" s="125">
        <f t="shared" si="419"/>
        <v>42</v>
      </c>
      <c r="AL332" s="125">
        <f t="shared" si="419"/>
        <v>42</v>
      </c>
      <c r="AM332" s="125">
        <f t="shared" si="419"/>
        <v>31.5</v>
      </c>
      <c r="AN332" s="125">
        <f t="shared" si="419"/>
        <v>31.5</v>
      </c>
      <c r="AO332" s="125">
        <f t="shared" si="419"/>
        <v>31.5</v>
      </c>
      <c r="AP332" s="125">
        <f t="shared" si="419"/>
        <v>0</v>
      </c>
      <c r="AQ332" s="126">
        <f t="shared" si="411"/>
        <v>315</v>
      </c>
      <c r="AR332" s="124">
        <f t="shared" ref="AR332:BC332" si="420">SUM(AR316,AR318,AR320,AR322,AR324,AR326,AR328,AR330)</f>
        <v>0</v>
      </c>
      <c r="AS332" s="125">
        <f t="shared" si="420"/>
        <v>0</v>
      </c>
      <c r="AT332" s="125">
        <f t="shared" si="420"/>
        <v>31.5</v>
      </c>
      <c r="AU332" s="125">
        <f t="shared" si="420"/>
        <v>31.5</v>
      </c>
      <c r="AV332" s="125">
        <f t="shared" si="420"/>
        <v>31.5</v>
      </c>
      <c r="AW332" s="125">
        <f t="shared" si="420"/>
        <v>42</v>
      </c>
      <c r="AX332" s="125">
        <f t="shared" si="420"/>
        <v>42</v>
      </c>
      <c r="AY332" s="125">
        <f t="shared" si="420"/>
        <v>42</v>
      </c>
      <c r="AZ332" s="125">
        <f t="shared" si="420"/>
        <v>31.5</v>
      </c>
      <c r="BA332" s="125">
        <f t="shared" si="420"/>
        <v>31.5</v>
      </c>
      <c r="BB332" s="125">
        <f t="shared" si="420"/>
        <v>31.5</v>
      </c>
      <c r="BC332" s="125">
        <f t="shared" si="420"/>
        <v>0</v>
      </c>
      <c r="BD332" s="126">
        <f t="shared" si="412"/>
        <v>315</v>
      </c>
      <c r="BE332" s="127">
        <f t="shared" si="409"/>
        <v>945</v>
      </c>
    </row>
    <row r="333" spans="1:61" outlineLevel="1" x14ac:dyDescent="0.2">
      <c r="A333" s="370"/>
      <c r="B333" s="363"/>
      <c r="C333" s="51" t="s">
        <v>164</v>
      </c>
      <c r="D333" s="100">
        <f t="shared" ref="D333:P333" si="421">SUM(D317,D319,D321,D323,D325,D327,D329,D331)</f>
        <v>0</v>
      </c>
      <c r="E333" s="80">
        <f t="shared" si="421"/>
        <v>0</v>
      </c>
      <c r="F333" s="81">
        <f t="shared" si="421"/>
        <v>0</v>
      </c>
      <c r="G333" s="81">
        <f t="shared" si="421"/>
        <v>0</v>
      </c>
      <c r="H333" s="81">
        <f t="shared" si="421"/>
        <v>0</v>
      </c>
      <c r="I333" s="81">
        <f t="shared" si="421"/>
        <v>0</v>
      </c>
      <c r="J333" s="81">
        <f t="shared" si="421"/>
        <v>0</v>
      </c>
      <c r="K333" s="81">
        <f t="shared" si="421"/>
        <v>0</v>
      </c>
      <c r="L333" s="81">
        <f t="shared" si="421"/>
        <v>0</v>
      </c>
      <c r="M333" s="81">
        <f t="shared" si="421"/>
        <v>0</v>
      </c>
      <c r="N333" s="81">
        <f t="shared" si="421"/>
        <v>0</v>
      </c>
      <c r="O333" s="81">
        <f t="shared" si="421"/>
        <v>0</v>
      </c>
      <c r="P333" s="81">
        <f t="shared" si="421"/>
        <v>0</v>
      </c>
      <c r="Q333" s="99">
        <f t="shared" si="413"/>
        <v>0</v>
      </c>
      <c r="R333" s="80">
        <f t="shared" ref="R333:AC333" si="422">SUM(R317,R319,R321,R323,R325,R327,R329,R331)</f>
        <v>0</v>
      </c>
      <c r="S333" s="81">
        <f t="shared" si="422"/>
        <v>0</v>
      </c>
      <c r="T333" s="81">
        <f t="shared" si="422"/>
        <v>0</v>
      </c>
      <c r="U333" s="81">
        <f t="shared" si="422"/>
        <v>0</v>
      </c>
      <c r="V333" s="81">
        <f t="shared" si="422"/>
        <v>0</v>
      </c>
      <c r="W333" s="81">
        <f t="shared" si="422"/>
        <v>0</v>
      </c>
      <c r="X333" s="81">
        <f t="shared" si="422"/>
        <v>0</v>
      </c>
      <c r="Y333" s="81">
        <f t="shared" si="422"/>
        <v>0</v>
      </c>
      <c r="Z333" s="81">
        <f t="shared" si="422"/>
        <v>0</v>
      </c>
      <c r="AA333" s="81">
        <f t="shared" si="422"/>
        <v>0</v>
      </c>
      <c r="AB333" s="81">
        <f t="shared" si="422"/>
        <v>0</v>
      </c>
      <c r="AC333" s="81">
        <f t="shared" si="422"/>
        <v>0</v>
      </c>
      <c r="AD333" s="99">
        <f t="shared" si="410"/>
        <v>0</v>
      </c>
      <c r="AE333" s="80">
        <f t="shared" ref="AE333:AP333" si="423">SUM(AE317,AE319,AE321,AE323,AE325,AE327,AE329,AE331)</f>
        <v>0</v>
      </c>
      <c r="AF333" s="81">
        <f t="shared" si="423"/>
        <v>0</v>
      </c>
      <c r="AG333" s="81">
        <f t="shared" si="423"/>
        <v>0</v>
      </c>
      <c r="AH333" s="81">
        <f t="shared" si="423"/>
        <v>0</v>
      </c>
      <c r="AI333" s="81">
        <f t="shared" si="423"/>
        <v>0</v>
      </c>
      <c r="AJ333" s="81">
        <f t="shared" si="423"/>
        <v>0</v>
      </c>
      <c r="AK333" s="81">
        <f t="shared" si="423"/>
        <v>0</v>
      </c>
      <c r="AL333" s="81">
        <f t="shared" si="423"/>
        <v>0</v>
      </c>
      <c r="AM333" s="81">
        <f t="shared" si="423"/>
        <v>0</v>
      </c>
      <c r="AN333" s="81">
        <f t="shared" si="423"/>
        <v>0</v>
      </c>
      <c r="AO333" s="81">
        <f t="shared" si="423"/>
        <v>0</v>
      </c>
      <c r="AP333" s="81">
        <f t="shared" si="423"/>
        <v>0</v>
      </c>
      <c r="AQ333" s="99">
        <f t="shared" si="411"/>
        <v>0</v>
      </c>
      <c r="AR333" s="80">
        <f t="shared" ref="AR333:BC333" si="424">SUM(AR317,AR319,AR321,AR323,AR325,AR327,AR329,AR331)</f>
        <v>0</v>
      </c>
      <c r="AS333" s="81">
        <f t="shared" si="424"/>
        <v>0</v>
      </c>
      <c r="AT333" s="81">
        <f t="shared" si="424"/>
        <v>0</v>
      </c>
      <c r="AU333" s="81">
        <f t="shared" si="424"/>
        <v>0</v>
      </c>
      <c r="AV333" s="81">
        <f t="shared" si="424"/>
        <v>0</v>
      </c>
      <c r="AW333" s="81">
        <f t="shared" si="424"/>
        <v>0</v>
      </c>
      <c r="AX333" s="81">
        <f t="shared" si="424"/>
        <v>0</v>
      </c>
      <c r="AY333" s="81">
        <f t="shared" si="424"/>
        <v>0</v>
      </c>
      <c r="AZ333" s="81">
        <f t="shared" si="424"/>
        <v>0</v>
      </c>
      <c r="BA333" s="81">
        <f t="shared" si="424"/>
        <v>0</v>
      </c>
      <c r="BB333" s="81">
        <f t="shared" si="424"/>
        <v>0</v>
      </c>
      <c r="BC333" s="81">
        <f t="shared" si="424"/>
        <v>0</v>
      </c>
      <c r="BD333" s="99">
        <f t="shared" si="412"/>
        <v>0</v>
      </c>
      <c r="BE333" s="100">
        <f t="shared" si="409"/>
        <v>0</v>
      </c>
    </row>
    <row r="334" spans="1:61" hidden="1" outlineLevel="2" x14ac:dyDescent="0.2">
      <c r="A334" s="120"/>
      <c r="B334" s="111" t="s">
        <v>203</v>
      </c>
      <c r="C334" s="112"/>
      <c r="D334" s="114"/>
      <c r="E334" s="113"/>
      <c r="F334" s="113"/>
      <c r="G334" s="113"/>
      <c r="H334" s="113"/>
      <c r="I334" s="113"/>
      <c r="J334" s="113"/>
      <c r="K334" s="113"/>
      <c r="L334" s="113"/>
      <c r="M334" s="113"/>
      <c r="N334" s="113"/>
      <c r="O334" s="113"/>
      <c r="P334" s="113"/>
      <c r="Q334" s="114"/>
      <c r="R334" s="113"/>
      <c r="S334" s="113"/>
      <c r="T334" s="113"/>
      <c r="U334" s="113"/>
      <c r="V334" s="113"/>
      <c r="W334" s="113"/>
      <c r="X334" s="113"/>
      <c r="Y334" s="113"/>
      <c r="Z334" s="113"/>
      <c r="AA334" s="113"/>
      <c r="AB334" s="113"/>
      <c r="AC334" s="113"/>
      <c r="AD334" s="114"/>
      <c r="AE334" s="113"/>
      <c r="AF334" s="113"/>
      <c r="AG334" s="113"/>
      <c r="AH334" s="113"/>
      <c r="AI334" s="113"/>
      <c r="AJ334" s="113"/>
      <c r="AK334" s="113"/>
      <c r="AL334" s="113"/>
      <c r="AM334" s="113"/>
      <c r="AN334" s="113"/>
      <c r="AO334" s="113"/>
      <c r="AP334" s="113"/>
      <c r="AQ334" s="114"/>
      <c r="AR334" s="113"/>
      <c r="AS334" s="113"/>
      <c r="AT334" s="113"/>
      <c r="AU334" s="113"/>
      <c r="AV334" s="113"/>
      <c r="AW334" s="113"/>
      <c r="AX334" s="113"/>
      <c r="AY334" s="113"/>
      <c r="AZ334" s="113"/>
      <c r="BA334" s="113"/>
      <c r="BB334" s="113"/>
      <c r="BC334" s="113"/>
      <c r="BD334" s="114"/>
      <c r="BE334" s="198">
        <f t="shared" si="409"/>
        <v>0</v>
      </c>
      <c r="BG334" s="42"/>
    </row>
    <row r="335" spans="1:61" hidden="1" outlineLevel="2" x14ac:dyDescent="0.2">
      <c r="A335" s="375">
        <v>1</v>
      </c>
      <c r="B335" s="376" t="s">
        <v>208</v>
      </c>
      <c r="C335" s="47" t="s">
        <v>159</v>
      </c>
      <c r="D335" s="91">
        <f>D332-D337</f>
        <v>0</v>
      </c>
      <c r="E335" s="52">
        <f>E332-E337</f>
        <v>0</v>
      </c>
      <c r="F335" s="53">
        <f t="shared" ref="F335:P335" si="425">F332-F337</f>
        <v>0</v>
      </c>
      <c r="G335" s="53">
        <f t="shared" si="425"/>
        <v>0</v>
      </c>
      <c r="H335" s="53">
        <f t="shared" si="425"/>
        <v>0</v>
      </c>
      <c r="I335" s="53">
        <f t="shared" si="425"/>
        <v>0</v>
      </c>
      <c r="J335" s="53">
        <f t="shared" si="425"/>
        <v>0</v>
      </c>
      <c r="K335" s="53">
        <f t="shared" si="425"/>
        <v>0</v>
      </c>
      <c r="L335" s="53">
        <f t="shared" si="425"/>
        <v>0</v>
      </c>
      <c r="M335" s="53">
        <f t="shared" si="425"/>
        <v>0</v>
      </c>
      <c r="N335" s="53">
        <f t="shared" si="425"/>
        <v>0</v>
      </c>
      <c r="O335" s="53">
        <f t="shared" si="425"/>
        <v>0</v>
      </c>
      <c r="P335" s="53">
        <f t="shared" si="425"/>
        <v>0</v>
      </c>
      <c r="Q335" s="91">
        <f t="shared" ref="Q335:Q340" si="426">SUM(E335:P335)</f>
        <v>0</v>
      </c>
      <c r="R335" s="52">
        <f>R332-R337</f>
        <v>0</v>
      </c>
      <c r="S335" s="53">
        <f t="shared" ref="S335:AC335" si="427">S332-S337</f>
        <v>0</v>
      </c>
      <c r="T335" s="53">
        <f t="shared" si="427"/>
        <v>4.5</v>
      </c>
      <c r="U335" s="53">
        <f t="shared" si="427"/>
        <v>4.5</v>
      </c>
      <c r="V335" s="53">
        <f t="shared" si="427"/>
        <v>4.5</v>
      </c>
      <c r="W335" s="53">
        <f t="shared" si="427"/>
        <v>6</v>
      </c>
      <c r="X335" s="53">
        <f t="shared" si="427"/>
        <v>6</v>
      </c>
      <c r="Y335" s="53">
        <f t="shared" si="427"/>
        <v>6</v>
      </c>
      <c r="Z335" s="53">
        <f t="shared" si="427"/>
        <v>4.5</v>
      </c>
      <c r="AA335" s="53">
        <f t="shared" si="427"/>
        <v>4.5</v>
      </c>
      <c r="AB335" s="53">
        <f t="shared" si="427"/>
        <v>4.5</v>
      </c>
      <c r="AC335" s="53">
        <f t="shared" si="427"/>
        <v>0</v>
      </c>
      <c r="AD335" s="91">
        <f t="shared" ref="AD335:AD340" si="428">SUM(R335:AC335)</f>
        <v>45</v>
      </c>
      <c r="AE335" s="52">
        <f>AE332-AE337</f>
        <v>0</v>
      </c>
      <c r="AF335" s="53">
        <f t="shared" ref="AF335:AP335" si="429">AF332-AF337</f>
        <v>0</v>
      </c>
      <c r="AG335" s="53">
        <f t="shared" si="429"/>
        <v>4.5</v>
      </c>
      <c r="AH335" s="53">
        <f t="shared" si="429"/>
        <v>4.5</v>
      </c>
      <c r="AI335" s="53">
        <f t="shared" si="429"/>
        <v>4.5</v>
      </c>
      <c r="AJ335" s="53">
        <f t="shared" si="429"/>
        <v>6</v>
      </c>
      <c r="AK335" s="53">
        <f t="shared" si="429"/>
        <v>6</v>
      </c>
      <c r="AL335" s="53">
        <f t="shared" si="429"/>
        <v>6</v>
      </c>
      <c r="AM335" s="53">
        <f t="shared" si="429"/>
        <v>4.5</v>
      </c>
      <c r="AN335" s="53">
        <f t="shared" si="429"/>
        <v>4.5</v>
      </c>
      <c r="AO335" s="53">
        <f t="shared" si="429"/>
        <v>4.5</v>
      </c>
      <c r="AP335" s="53">
        <f t="shared" si="429"/>
        <v>0</v>
      </c>
      <c r="AQ335" s="91">
        <f t="shared" ref="AQ335:AQ340" si="430">SUM(AE335:AP335)</f>
        <v>45</v>
      </c>
      <c r="AR335" s="52">
        <f>AR332-AR337</f>
        <v>0</v>
      </c>
      <c r="AS335" s="53">
        <f t="shared" ref="AS335:BC335" si="431">AS332-AS337</f>
        <v>0</v>
      </c>
      <c r="AT335" s="53">
        <f t="shared" si="431"/>
        <v>4.5</v>
      </c>
      <c r="AU335" s="53">
        <f t="shared" si="431"/>
        <v>4.5</v>
      </c>
      <c r="AV335" s="53">
        <f t="shared" si="431"/>
        <v>4.5</v>
      </c>
      <c r="AW335" s="53">
        <f t="shared" si="431"/>
        <v>6</v>
      </c>
      <c r="AX335" s="53">
        <f t="shared" si="431"/>
        <v>6</v>
      </c>
      <c r="AY335" s="53">
        <f t="shared" si="431"/>
        <v>6</v>
      </c>
      <c r="AZ335" s="53">
        <f t="shared" si="431"/>
        <v>4.5</v>
      </c>
      <c r="BA335" s="53">
        <f t="shared" si="431"/>
        <v>4.5</v>
      </c>
      <c r="BB335" s="53">
        <f t="shared" si="431"/>
        <v>4.5</v>
      </c>
      <c r="BC335" s="53">
        <f t="shared" si="431"/>
        <v>0</v>
      </c>
      <c r="BD335" s="91">
        <f t="shared" ref="BD335:BD340" si="432">SUM(AR335:BC335)</f>
        <v>45</v>
      </c>
      <c r="BE335" s="91">
        <f t="shared" si="409"/>
        <v>135</v>
      </c>
      <c r="BG335" s="42"/>
    </row>
    <row r="336" spans="1:61" hidden="1" outlineLevel="2" x14ac:dyDescent="0.2">
      <c r="A336" s="374"/>
      <c r="B336" s="372"/>
      <c r="C336" s="46" t="s">
        <v>164</v>
      </c>
      <c r="D336" s="92">
        <f t="shared" ref="D336:P336" si="433">D333-D338</f>
        <v>0</v>
      </c>
      <c r="E336" s="56">
        <f t="shared" si="433"/>
        <v>0</v>
      </c>
      <c r="F336" s="57">
        <f t="shared" si="433"/>
        <v>0</v>
      </c>
      <c r="G336" s="57">
        <f t="shared" si="433"/>
        <v>0</v>
      </c>
      <c r="H336" s="57">
        <f t="shared" si="433"/>
        <v>0</v>
      </c>
      <c r="I336" s="57">
        <f t="shared" si="433"/>
        <v>0</v>
      </c>
      <c r="J336" s="57">
        <f t="shared" si="433"/>
        <v>0</v>
      </c>
      <c r="K336" s="57">
        <f t="shared" si="433"/>
        <v>0</v>
      </c>
      <c r="L336" s="57">
        <f t="shared" si="433"/>
        <v>0</v>
      </c>
      <c r="M336" s="57">
        <f t="shared" si="433"/>
        <v>0</v>
      </c>
      <c r="N336" s="57">
        <f t="shared" si="433"/>
        <v>0</v>
      </c>
      <c r="O336" s="57">
        <f t="shared" si="433"/>
        <v>0</v>
      </c>
      <c r="P336" s="57">
        <f t="shared" si="433"/>
        <v>0</v>
      </c>
      <c r="Q336" s="92">
        <f t="shared" si="426"/>
        <v>0</v>
      </c>
      <c r="R336" s="56">
        <f t="shared" ref="R336:AC336" si="434">R333-R338</f>
        <v>0</v>
      </c>
      <c r="S336" s="57">
        <f t="shared" si="434"/>
        <v>0</v>
      </c>
      <c r="T336" s="57">
        <f t="shared" si="434"/>
        <v>0</v>
      </c>
      <c r="U336" s="57">
        <f t="shared" si="434"/>
        <v>0</v>
      </c>
      <c r="V336" s="57">
        <f t="shared" si="434"/>
        <v>0</v>
      </c>
      <c r="W336" s="57">
        <f t="shared" si="434"/>
        <v>0</v>
      </c>
      <c r="X336" s="57">
        <f t="shared" si="434"/>
        <v>0</v>
      </c>
      <c r="Y336" s="57">
        <f t="shared" si="434"/>
        <v>0</v>
      </c>
      <c r="Z336" s="57">
        <f t="shared" si="434"/>
        <v>0</v>
      </c>
      <c r="AA336" s="57">
        <f t="shared" si="434"/>
        <v>0</v>
      </c>
      <c r="AB336" s="57">
        <f t="shared" si="434"/>
        <v>0</v>
      </c>
      <c r="AC336" s="57">
        <f t="shared" si="434"/>
        <v>0</v>
      </c>
      <c r="AD336" s="92">
        <f t="shared" si="428"/>
        <v>0</v>
      </c>
      <c r="AE336" s="56">
        <f t="shared" ref="AE336:AP336" si="435">AE333-AE338</f>
        <v>0</v>
      </c>
      <c r="AF336" s="57">
        <f t="shared" si="435"/>
        <v>0</v>
      </c>
      <c r="AG336" s="57">
        <f t="shared" si="435"/>
        <v>0</v>
      </c>
      <c r="AH336" s="57">
        <f t="shared" si="435"/>
        <v>0</v>
      </c>
      <c r="AI336" s="57">
        <f t="shared" si="435"/>
        <v>0</v>
      </c>
      <c r="AJ336" s="57">
        <f t="shared" si="435"/>
        <v>0</v>
      </c>
      <c r="AK336" s="57">
        <f t="shared" si="435"/>
        <v>0</v>
      </c>
      <c r="AL336" s="57">
        <f t="shared" si="435"/>
        <v>0</v>
      </c>
      <c r="AM336" s="57">
        <f t="shared" si="435"/>
        <v>0</v>
      </c>
      <c r="AN336" s="57">
        <f t="shared" si="435"/>
        <v>0</v>
      </c>
      <c r="AO336" s="57">
        <f t="shared" si="435"/>
        <v>0</v>
      </c>
      <c r="AP336" s="57">
        <f t="shared" si="435"/>
        <v>0</v>
      </c>
      <c r="AQ336" s="92">
        <f t="shared" si="430"/>
        <v>0</v>
      </c>
      <c r="AR336" s="56">
        <f t="shared" ref="AR336:BC336" si="436">AR333-AR338</f>
        <v>0</v>
      </c>
      <c r="AS336" s="57">
        <f t="shared" si="436"/>
        <v>0</v>
      </c>
      <c r="AT336" s="57">
        <f t="shared" si="436"/>
        <v>0</v>
      </c>
      <c r="AU336" s="57">
        <f t="shared" si="436"/>
        <v>0</v>
      </c>
      <c r="AV336" s="57">
        <f t="shared" si="436"/>
        <v>0</v>
      </c>
      <c r="AW336" s="57">
        <f t="shared" si="436"/>
        <v>0</v>
      </c>
      <c r="AX336" s="57">
        <f t="shared" si="436"/>
        <v>0</v>
      </c>
      <c r="AY336" s="57">
        <f t="shared" si="436"/>
        <v>0</v>
      </c>
      <c r="AZ336" s="57">
        <f t="shared" si="436"/>
        <v>0</v>
      </c>
      <c r="BA336" s="57">
        <f t="shared" si="436"/>
        <v>0</v>
      </c>
      <c r="BB336" s="57">
        <f t="shared" si="436"/>
        <v>0</v>
      </c>
      <c r="BC336" s="57">
        <f t="shared" si="436"/>
        <v>0</v>
      </c>
      <c r="BD336" s="92">
        <f t="shared" si="432"/>
        <v>0</v>
      </c>
      <c r="BE336" s="92">
        <f t="shared" si="409"/>
        <v>0</v>
      </c>
      <c r="BF336" s="122"/>
      <c r="BG336" s="42"/>
    </row>
    <row r="337" spans="1:61" hidden="1" outlineLevel="2" x14ac:dyDescent="0.2">
      <c r="A337" s="373">
        <v>2</v>
      </c>
      <c r="B337" s="371" t="s">
        <v>307</v>
      </c>
      <c r="C337" s="44" t="s">
        <v>159</v>
      </c>
      <c r="D337" s="101"/>
      <c r="E337" s="82">
        <f>ROUND(SUM(E318,E320,E322,E324,E326,E328,E330)*0.85,0)</f>
        <v>0</v>
      </c>
      <c r="F337" s="83">
        <f t="shared" ref="F337:P337" si="437">ROUND(SUM(F318,F320,F322,F324,F326,F328,F330)*0.85,0)</f>
        <v>0</v>
      </c>
      <c r="G337" s="83">
        <f t="shared" si="437"/>
        <v>0</v>
      </c>
      <c r="H337" s="83">
        <f t="shared" si="437"/>
        <v>0</v>
      </c>
      <c r="I337" s="83">
        <f t="shared" si="437"/>
        <v>0</v>
      </c>
      <c r="J337" s="83">
        <f t="shared" si="437"/>
        <v>0</v>
      </c>
      <c r="K337" s="83">
        <f t="shared" si="437"/>
        <v>0</v>
      </c>
      <c r="L337" s="83">
        <f t="shared" si="437"/>
        <v>0</v>
      </c>
      <c r="M337" s="83">
        <f t="shared" si="437"/>
        <v>0</v>
      </c>
      <c r="N337" s="83">
        <f t="shared" si="437"/>
        <v>0</v>
      </c>
      <c r="O337" s="83">
        <f t="shared" si="437"/>
        <v>0</v>
      </c>
      <c r="P337" s="84">
        <f t="shared" si="437"/>
        <v>0</v>
      </c>
      <c r="Q337" s="101">
        <f t="shared" si="426"/>
        <v>0</v>
      </c>
      <c r="R337" s="82">
        <f t="shared" ref="R337:AC337" si="438">ROUND(SUM(R318,R320,R322,R324,R326,R328,R330)*0.85,0)</f>
        <v>0</v>
      </c>
      <c r="S337" s="83">
        <f t="shared" si="438"/>
        <v>0</v>
      </c>
      <c r="T337" s="83">
        <f t="shared" si="438"/>
        <v>27</v>
      </c>
      <c r="U337" s="83">
        <f t="shared" si="438"/>
        <v>27</v>
      </c>
      <c r="V337" s="83">
        <f t="shared" si="438"/>
        <v>27</v>
      </c>
      <c r="W337" s="83">
        <f t="shared" si="438"/>
        <v>36</v>
      </c>
      <c r="X337" s="83">
        <f t="shared" si="438"/>
        <v>36</v>
      </c>
      <c r="Y337" s="83">
        <f t="shared" si="438"/>
        <v>36</v>
      </c>
      <c r="Z337" s="83">
        <f t="shared" si="438"/>
        <v>27</v>
      </c>
      <c r="AA337" s="83">
        <f t="shared" si="438"/>
        <v>27</v>
      </c>
      <c r="AB337" s="83">
        <f t="shared" si="438"/>
        <v>27</v>
      </c>
      <c r="AC337" s="84">
        <f t="shared" si="438"/>
        <v>0</v>
      </c>
      <c r="AD337" s="101">
        <f t="shared" si="428"/>
        <v>270</v>
      </c>
      <c r="AE337" s="82">
        <f t="shared" ref="AE337:AP337" si="439">ROUND(SUM(AE318,AE320,AE322,AE324,AE326,AE328,AE330)*0.85,0)</f>
        <v>0</v>
      </c>
      <c r="AF337" s="83">
        <f t="shared" si="439"/>
        <v>0</v>
      </c>
      <c r="AG337" s="83">
        <f t="shared" si="439"/>
        <v>27</v>
      </c>
      <c r="AH337" s="83">
        <f t="shared" si="439"/>
        <v>27</v>
      </c>
      <c r="AI337" s="83">
        <f t="shared" si="439"/>
        <v>27</v>
      </c>
      <c r="AJ337" s="83">
        <f t="shared" si="439"/>
        <v>36</v>
      </c>
      <c r="AK337" s="83">
        <f t="shared" si="439"/>
        <v>36</v>
      </c>
      <c r="AL337" s="83">
        <f t="shared" si="439"/>
        <v>36</v>
      </c>
      <c r="AM337" s="83">
        <f t="shared" si="439"/>
        <v>27</v>
      </c>
      <c r="AN337" s="83">
        <f t="shared" si="439"/>
        <v>27</v>
      </c>
      <c r="AO337" s="83">
        <f t="shared" si="439"/>
        <v>27</v>
      </c>
      <c r="AP337" s="84">
        <f t="shared" si="439"/>
        <v>0</v>
      </c>
      <c r="AQ337" s="101">
        <f t="shared" si="430"/>
        <v>270</v>
      </c>
      <c r="AR337" s="82">
        <f t="shared" ref="AR337:BC337" si="440">ROUND(SUM(AR318,AR320,AR322,AR324,AR326,AR328,AR330)*0.85,0)</f>
        <v>0</v>
      </c>
      <c r="AS337" s="83">
        <f t="shared" si="440"/>
        <v>0</v>
      </c>
      <c r="AT337" s="83">
        <f t="shared" si="440"/>
        <v>27</v>
      </c>
      <c r="AU337" s="83">
        <f t="shared" si="440"/>
        <v>27</v>
      </c>
      <c r="AV337" s="83">
        <f t="shared" si="440"/>
        <v>27</v>
      </c>
      <c r="AW337" s="83">
        <f t="shared" si="440"/>
        <v>36</v>
      </c>
      <c r="AX337" s="83">
        <f t="shared" si="440"/>
        <v>36</v>
      </c>
      <c r="AY337" s="83">
        <f t="shared" si="440"/>
        <v>36</v>
      </c>
      <c r="AZ337" s="83">
        <f t="shared" si="440"/>
        <v>27</v>
      </c>
      <c r="BA337" s="83">
        <f t="shared" si="440"/>
        <v>27</v>
      </c>
      <c r="BB337" s="83">
        <f t="shared" si="440"/>
        <v>27</v>
      </c>
      <c r="BC337" s="84">
        <f t="shared" si="440"/>
        <v>0</v>
      </c>
      <c r="BD337" s="101">
        <f t="shared" si="432"/>
        <v>270</v>
      </c>
      <c r="BE337" s="101">
        <f t="shared" si="409"/>
        <v>810</v>
      </c>
      <c r="BG337" s="42"/>
    </row>
    <row r="338" spans="1:61" ht="13.5" hidden="1" outlineLevel="2" thickBot="1" x14ac:dyDescent="0.25">
      <c r="A338" s="377"/>
      <c r="B338" s="378"/>
      <c r="C338" s="128" t="s">
        <v>164</v>
      </c>
      <c r="D338" s="131"/>
      <c r="E338" s="129">
        <f t="shared" ref="E338:P338" si="441">ROUND(SUM(E319,E321,E323,E325,E327,E329,E331)*0.85,0)</f>
        <v>0</v>
      </c>
      <c r="F338" s="130">
        <f t="shared" si="441"/>
        <v>0</v>
      </c>
      <c r="G338" s="130">
        <f t="shared" si="441"/>
        <v>0</v>
      </c>
      <c r="H338" s="130">
        <f t="shared" si="441"/>
        <v>0</v>
      </c>
      <c r="I338" s="130">
        <f t="shared" si="441"/>
        <v>0</v>
      </c>
      <c r="J338" s="130">
        <f t="shared" si="441"/>
        <v>0</v>
      </c>
      <c r="K338" s="130">
        <f t="shared" si="441"/>
        <v>0</v>
      </c>
      <c r="L338" s="130">
        <f t="shared" si="441"/>
        <v>0</v>
      </c>
      <c r="M338" s="130">
        <f t="shared" si="441"/>
        <v>0</v>
      </c>
      <c r="N338" s="130">
        <f t="shared" si="441"/>
        <v>0</v>
      </c>
      <c r="O338" s="130">
        <f t="shared" si="441"/>
        <v>0</v>
      </c>
      <c r="P338" s="130">
        <f t="shared" si="441"/>
        <v>0</v>
      </c>
      <c r="Q338" s="131">
        <f t="shared" si="426"/>
        <v>0</v>
      </c>
      <c r="R338" s="129">
        <f t="shared" ref="R338:AC338" si="442">ROUND(SUM(R319,R321,R323,R325,R327,R329,R331)*0.85,0)</f>
        <v>0</v>
      </c>
      <c r="S338" s="130">
        <f t="shared" si="442"/>
        <v>0</v>
      </c>
      <c r="T338" s="130">
        <f t="shared" si="442"/>
        <v>0</v>
      </c>
      <c r="U338" s="130">
        <f t="shared" si="442"/>
        <v>0</v>
      </c>
      <c r="V338" s="130">
        <f t="shared" si="442"/>
        <v>0</v>
      </c>
      <c r="W338" s="130">
        <f t="shared" si="442"/>
        <v>0</v>
      </c>
      <c r="X338" s="130">
        <f t="shared" si="442"/>
        <v>0</v>
      </c>
      <c r="Y338" s="130">
        <f t="shared" si="442"/>
        <v>0</v>
      </c>
      <c r="Z338" s="130">
        <f t="shared" si="442"/>
        <v>0</v>
      </c>
      <c r="AA338" s="130">
        <f t="shared" si="442"/>
        <v>0</v>
      </c>
      <c r="AB338" s="130">
        <f t="shared" si="442"/>
        <v>0</v>
      </c>
      <c r="AC338" s="130">
        <f t="shared" si="442"/>
        <v>0</v>
      </c>
      <c r="AD338" s="131">
        <f t="shared" si="428"/>
        <v>0</v>
      </c>
      <c r="AE338" s="129">
        <f t="shared" ref="AE338:AP338" si="443">ROUND(SUM(AE319,AE321,AE323,AE325,AE327,AE329,AE331)*0.85,0)</f>
        <v>0</v>
      </c>
      <c r="AF338" s="130">
        <f t="shared" si="443"/>
        <v>0</v>
      </c>
      <c r="AG338" s="130">
        <f t="shared" si="443"/>
        <v>0</v>
      </c>
      <c r="AH338" s="130">
        <f t="shared" si="443"/>
        <v>0</v>
      </c>
      <c r="AI338" s="130">
        <f t="shared" si="443"/>
        <v>0</v>
      </c>
      <c r="AJ338" s="130">
        <f t="shared" si="443"/>
        <v>0</v>
      </c>
      <c r="AK338" s="130">
        <f t="shared" si="443"/>
        <v>0</v>
      </c>
      <c r="AL338" s="130">
        <f t="shared" si="443"/>
        <v>0</v>
      </c>
      <c r="AM338" s="130">
        <f t="shared" si="443"/>
        <v>0</v>
      </c>
      <c r="AN338" s="130">
        <f t="shared" si="443"/>
        <v>0</v>
      </c>
      <c r="AO338" s="130">
        <f t="shared" si="443"/>
        <v>0</v>
      </c>
      <c r="AP338" s="130">
        <f t="shared" si="443"/>
        <v>0</v>
      </c>
      <c r="AQ338" s="131">
        <f t="shared" si="430"/>
        <v>0</v>
      </c>
      <c r="AR338" s="129">
        <f t="shared" ref="AR338:BC338" si="444">ROUND(SUM(AR319,AR321,AR323,AR325,AR327,AR329,AR331)*0.85,0)</f>
        <v>0</v>
      </c>
      <c r="AS338" s="130">
        <f t="shared" si="444"/>
        <v>0</v>
      </c>
      <c r="AT338" s="130">
        <f t="shared" si="444"/>
        <v>0</v>
      </c>
      <c r="AU338" s="130">
        <f t="shared" si="444"/>
        <v>0</v>
      </c>
      <c r="AV338" s="130">
        <f t="shared" si="444"/>
        <v>0</v>
      </c>
      <c r="AW338" s="130">
        <f t="shared" si="444"/>
        <v>0</v>
      </c>
      <c r="AX338" s="130">
        <f t="shared" si="444"/>
        <v>0</v>
      </c>
      <c r="AY338" s="130">
        <f t="shared" si="444"/>
        <v>0</v>
      </c>
      <c r="AZ338" s="130">
        <f t="shared" si="444"/>
        <v>0</v>
      </c>
      <c r="BA338" s="130">
        <f t="shared" si="444"/>
        <v>0</v>
      </c>
      <c r="BB338" s="130">
        <f t="shared" si="444"/>
        <v>0</v>
      </c>
      <c r="BC338" s="130">
        <f t="shared" si="444"/>
        <v>0</v>
      </c>
      <c r="BD338" s="131">
        <f t="shared" si="432"/>
        <v>0</v>
      </c>
      <c r="BE338" s="131">
        <f t="shared" si="409"/>
        <v>0</v>
      </c>
      <c r="BG338" s="42"/>
    </row>
    <row r="339" spans="1:61" hidden="1" outlineLevel="2" x14ac:dyDescent="0.2">
      <c r="A339" s="369"/>
      <c r="B339" s="362" t="s">
        <v>198</v>
      </c>
      <c r="C339" s="50" t="s">
        <v>159</v>
      </c>
      <c r="D339" s="127">
        <f>SUM(D335,D337)</f>
        <v>0</v>
      </c>
      <c r="E339" s="124">
        <f>SUM(E335,E337)</f>
        <v>0</v>
      </c>
      <c r="F339" s="125">
        <f t="shared" ref="F339:P339" si="445">SUM(F335,F337)</f>
        <v>0</v>
      </c>
      <c r="G339" s="125">
        <f t="shared" si="445"/>
        <v>0</v>
      </c>
      <c r="H339" s="125">
        <f t="shared" si="445"/>
        <v>0</v>
      </c>
      <c r="I339" s="125">
        <f t="shared" si="445"/>
        <v>0</v>
      </c>
      <c r="J339" s="125">
        <f t="shared" si="445"/>
        <v>0</v>
      </c>
      <c r="K339" s="125">
        <f t="shared" si="445"/>
        <v>0</v>
      </c>
      <c r="L339" s="125">
        <f t="shared" si="445"/>
        <v>0</v>
      </c>
      <c r="M339" s="125">
        <f t="shared" si="445"/>
        <v>0</v>
      </c>
      <c r="N339" s="125">
        <f t="shared" si="445"/>
        <v>0</v>
      </c>
      <c r="O339" s="125">
        <f t="shared" si="445"/>
        <v>0</v>
      </c>
      <c r="P339" s="125">
        <f t="shared" si="445"/>
        <v>0</v>
      </c>
      <c r="Q339" s="126">
        <f t="shared" si="426"/>
        <v>0</v>
      </c>
      <c r="R339" s="124">
        <f>SUM(R335,R337)</f>
        <v>0</v>
      </c>
      <c r="S339" s="125">
        <f t="shared" ref="S339:AC339" si="446">SUM(S335,S337)</f>
        <v>0</v>
      </c>
      <c r="T339" s="125">
        <f t="shared" si="446"/>
        <v>31.5</v>
      </c>
      <c r="U339" s="125">
        <f t="shared" si="446"/>
        <v>31.5</v>
      </c>
      <c r="V339" s="125">
        <f t="shared" si="446"/>
        <v>31.5</v>
      </c>
      <c r="W339" s="125">
        <f t="shared" si="446"/>
        <v>42</v>
      </c>
      <c r="X339" s="125">
        <f t="shared" si="446"/>
        <v>42</v>
      </c>
      <c r="Y339" s="125">
        <f t="shared" si="446"/>
        <v>42</v>
      </c>
      <c r="Z339" s="125">
        <f t="shared" si="446"/>
        <v>31.5</v>
      </c>
      <c r="AA339" s="125">
        <f t="shared" si="446"/>
        <v>31.5</v>
      </c>
      <c r="AB339" s="125">
        <f t="shared" si="446"/>
        <v>31.5</v>
      </c>
      <c r="AC339" s="125">
        <f t="shared" si="446"/>
        <v>0</v>
      </c>
      <c r="AD339" s="126">
        <f t="shared" si="428"/>
        <v>315</v>
      </c>
      <c r="AE339" s="124">
        <f>SUM(AE335,AE337)</f>
        <v>0</v>
      </c>
      <c r="AF339" s="125">
        <f t="shared" ref="AF339:AP339" si="447">SUM(AF335,AF337)</f>
        <v>0</v>
      </c>
      <c r="AG339" s="125">
        <f t="shared" si="447"/>
        <v>31.5</v>
      </c>
      <c r="AH339" s="125">
        <f t="shared" si="447"/>
        <v>31.5</v>
      </c>
      <c r="AI339" s="125">
        <f t="shared" si="447"/>
        <v>31.5</v>
      </c>
      <c r="AJ339" s="125">
        <f t="shared" si="447"/>
        <v>42</v>
      </c>
      <c r="AK339" s="125">
        <f t="shared" si="447"/>
        <v>42</v>
      </c>
      <c r="AL339" s="125">
        <f t="shared" si="447"/>
        <v>42</v>
      </c>
      <c r="AM339" s="125">
        <f t="shared" si="447"/>
        <v>31.5</v>
      </c>
      <c r="AN339" s="125">
        <f t="shared" si="447"/>
        <v>31.5</v>
      </c>
      <c r="AO339" s="125">
        <f t="shared" si="447"/>
        <v>31.5</v>
      </c>
      <c r="AP339" s="125">
        <f t="shared" si="447"/>
        <v>0</v>
      </c>
      <c r="AQ339" s="126">
        <f t="shared" si="430"/>
        <v>315</v>
      </c>
      <c r="AR339" s="124">
        <f>SUM(AR335,AR337)</f>
        <v>0</v>
      </c>
      <c r="AS339" s="125">
        <f t="shared" ref="AS339:BC339" si="448">SUM(AS335,AS337)</f>
        <v>0</v>
      </c>
      <c r="AT339" s="125">
        <f t="shared" si="448"/>
        <v>31.5</v>
      </c>
      <c r="AU339" s="125">
        <f t="shared" si="448"/>
        <v>31.5</v>
      </c>
      <c r="AV339" s="125">
        <f t="shared" si="448"/>
        <v>31.5</v>
      </c>
      <c r="AW339" s="125">
        <f t="shared" si="448"/>
        <v>42</v>
      </c>
      <c r="AX339" s="125">
        <f t="shared" si="448"/>
        <v>42</v>
      </c>
      <c r="AY339" s="125">
        <f t="shared" si="448"/>
        <v>42</v>
      </c>
      <c r="AZ339" s="125">
        <f t="shared" si="448"/>
        <v>31.5</v>
      </c>
      <c r="BA339" s="125">
        <f t="shared" si="448"/>
        <v>31.5</v>
      </c>
      <c r="BB339" s="125">
        <f t="shared" si="448"/>
        <v>31.5</v>
      </c>
      <c r="BC339" s="125">
        <f t="shared" si="448"/>
        <v>0</v>
      </c>
      <c r="BD339" s="126">
        <f t="shared" si="432"/>
        <v>315</v>
      </c>
      <c r="BE339" s="127">
        <f t="shared" si="409"/>
        <v>945</v>
      </c>
      <c r="BG339" s="42"/>
    </row>
    <row r="340" spans="1:61" hidden="1" outlineLevel="2" x14ac:dyDescent="0.2">
      <c r="A340" s="370"/>
      <c r="B340" s="363"/>
      <c r="C340" s="51" t="s">
        <v>164</v>
      </c>
      <c r="D340" s="100">
        <f t="shared" ref="D340:P340" si="449">SUM(D336,D338)</f>
        <v>0</v>
      </c>
      <c r="E340" s="80">
        <f t="shared" si="449"/>
        <v>0</v>
      </c>
      <c r="F340" s="81">
        <f t="shared" si="449"/>
        <v>0</v>
      </c>
      <c r="G340" s="81">
        <f t="shared" si="449"/>
        <v>0</v>
      </c>
      <c r="H340" s="81">
        <f t="shared" si="449"/>
        <v>0</v>
      </c>
      <c r="I340" s="81">
        <f t="shared" si="449"/>
        <v>0</v>
      </c>
      <c r="J340" s="81">
        <f t="shared" si="449"/>
        <v>0</v>
      </c>
      <c r="K340" s="81">
        <f t="shared" si="449"/>
        <v>0</v>
      </c>
      <c r="L340" s="81">
        <f t="shared" si="449"/>
        <v>0</v>
      </c>
      <c r="M340" s="81">
        <f t="shared" si="449"/>
        <v>0</v>
      </c>
      <c r="N340" s="81">
        <f t="shared" si="449"/>
        <v>0</v>
      </c>
      <c r="O340" s="81">
        <f t="shared" si="449"/>
        <v>0</v>
      </c>
      <c r="P340" s="81">
        <f t="shared" si="449"/>
        <v>0</v>
      </c>
      <c r="Q340" s="99">
        <f t="shared" si="426"/>
        <v>0</v>
      </c>
      <c r="R340" s="80">
        <f t="shared" ref="R340:AC340" si="450">SUM(R336,R338)</f>
        <v>0</v>
      </c>
      <c r="S340" s="81">
        <f t="shared" si="450"/>
        <v>0</v>
      </c>
      <c r="T340" s="81">
        <f t="shared" si="450"/>
        <v>0</v>
      </c>
      <c r="U340" s="81">
        <f t="shared" si="450"/>
        <v>0</v>
      </c>
      <c r="V340" s="81">
        <f t="shared" si="450"/>
        <v>0</v>
      </c>
      <c r="W340" s="81">
        <f t="shared" si="450"/>
        <v>0</v>
      </c>
      <c r="X340" s="81">
        <f t="shared" si="450"/>
        <v>0</v>
      </c>
      <c r="Y340" s="81">
        <f t="shared" si="450"/>
        <v>0</v>
      </c>
      <c r="Z340" s="81">
        <f t="shared" si="450"/>
        <v>0</v>
      </c>
      <c r="AA340" s="81">
        <f t="shared" si="450"/>
        <v>0</v>
      </c>
      <c r="AB340" s="81">
        <f t="shared" si="450"/>
        <v>0</v>
      </c>
      <c r="AC340" s="81">
        <f t="shared" si="450"/>
        <v>0</v>
      </c>
      <c r="AD340" s="99">
        <f t="shared" si="428"/>
        <v>0</v>
      </c>
      <c r="AE340" s="80">
        <f t="shared" ref="AE340:AP340" si="451">SUM(AE336,AE338)</f>
        <v>0</v>
      </c>
      <c r="AF340" s="81">
        <f t="shared" si="451"/>
        <v>0</v>
      </c>
      <c r="AG340" s="81">
        <f t="shared" si="451"/>
        <v>0</v>
      </c>
      <c r="AH340" s="81">
        <f t="shared" si="451"/>
        <v>0</v>
      </c>
      <c r="AI340" s="81">
        <f t="shared" si="451"/>
        <v>0</v>
      </c>
      <c r="AJ340" s="81">
        <f t="shared" si="451"/>
        <v>0</v>
      </c>
      <c r="AK340" s="81">
        <f t="shared" si="451"/>
        <v>0</v>
      </c>
      <c r="AL340" s="81">
        <f t="shared" si="451"/>
        <v>0</v>
      </c>
      <c r="AM340" s="81">
        <f t="shared" si="451"/>
        <v>0</v>
      </c>
      <c r="AN340" s="81">
        <f t="shared" si="451"/>
        <v>0</v>
      </c>
      <c r="AO340" s="81">
        <f t="shared" si="451"/>
        <v>0</v>
      </c>
      <c r="AP340" s="81">
        <f t="shared" si="451"/>
        <v>0</v>
      </c>
      <c r="AQ340" s="99">
        <f t="shared" si="430"/>
        <v>0</v>
      </c>
      <c r="AR340" s="80">
        <f t="shared" ref="AR340:BC340" si="452">SUM(AR336,AR338)</f>
        <v>0</v>
      </c>
      <c r="AS340" s="81">
        <f t="shared" si="452"/>
        <v>0</v>
      </c>
      <c r="AT340" s="81">
        <f t="shared" si="452"/>
        <v>0</v>
      </c>
      <c r="AU340" s="81">
        <f t="shared" si="452"/>
        <v>0</v>
      </c>
      <c r="AV340" s="81">
        <f t="shared" si="452"/>
        <v>0</v>
      </c>
      <c r="AW340" s="81">
        <f t="shared" si="452"/>
        <v>0</v>
      </c>
      <c r="AX340" s="81">
        <f t="shared" si="452"/>
        <v>0</v>
      </c>
      <c r="AY340" s="81">
        <f t="shared" si="452"/>
        <v>0</v>
      </c>
      <c r="AZ340" s="81">
        <f t="shared" si="452"/>
        <v>0</v>
      </c>
      <c r="BA340" s="81">
        <f t="shared" si="452"/>
        <v>0</v>
      </c>
      <c r="BB340" s="81">
        <f t="shared" si="452"/>
        <v>0</v>
      </c>
      <c r="BC340" s="81">
        <f t="shared" si="452"/>
        <v>0</v>
      </c>
      <c r="BD340" s="99">
        <f t="shared" si="432"/>
        <v>0</v>
      </c>
      <c r="BE340" s="100">
        <f t="shared" si="409"/>
        <v>0</v>
      </c>
      <c r="BG340" s="42"/>
    </row>
    <row r="341" spans="1:61" outlineLevel="1" collapsed="1" x14ac:dyDescent="0.2">
      <c r="A341" s="119"/>
      <c r="B341" s="103" t="s">
        <v>254</v>
      </c>
      <c r="C341" s="104"/>
      <c r="D341" s="106"/>
      <c r="E341" s="105"/>
      <c r="F341" s="105"/>
      <c r="G341" s="105"/>
      <c r="H341" s="105"/>
      <c r="I341" s="105"/>
      <c r="J341" s="105"/>
      <c r="K341" s="105"/>
      <c r="L341" s="105"/>
      <c r="M341" s="105"/>
      <c r="N341" s="105"/>
      <c r="O341" s="105"/>
      <c r="P341" s="105"/>
      <c r="Q341" s="106"/>
      <c r="R341" s="105"/>
      <c r="S341" s="105"/>
      <c r="T341" s="105"/>
      <c r="U341" s="105"/>
      <c r="V341" s="105"/>
      <c r="W341" s="105"/>
      <c r="X341" s="105"/>
      <c r="Y341" s="105"/>
      <c r="Z341" s="105"/>
      <c r="AA341" s="105"/>
      <c r="AB341" s="105"/>
      <c r="AC341" s="105"/>
      <c r="AD341" s="107"/>
      <c r="AE341" s="108"/>
      <c r="AF341" s="105"/>
      <c r="AG341" s="105"/>
      <c r="AH341" s="105"/>
      <c r="AI341" s="105"/>
      <c r="AJ341" s="105"/>
      <c r="AK341" s="105"/>
      <c r="AL341" s="105"/>
      <c r="AM341" s="105"/>
      <c r="AN341" s="105"/>
      <c r="AO341" s="105"/>
      <c r="AP341" s="109"/>
      <c r="AQ341" s="110"/>
      <c r="AR341" s="105"/>
      <c r="AS341" s="105"/>
      <c r="AT341" s="105"/>
      <c r="AU341" s="105"/>
      <c r="AV341" s="105"/>
      <c r="AW341" s="105"/>
      <c r="AX341" s="105"/>
      <c r="AY341" s="105"/>
      <c r="AZ341" s="105"/>
      <c r="BA341" s="105"/>
      <c r="BB341" s="105"/>
      <c r="BC341" s="105"/>
      <c r="BD341" s="106"/>
      <c r="BE341" s="197">
        <f t="shared" ref="BE341:BE409" si="453">SUM(D341,BD341,AQ341,AD341,Q341)</f>
        <v>0</v>
      </c>
      <c r="BF341" s="122"/>
      <c r="BG341" s="42"/>
    </row>
    <row r="342" spans="1:61" hidden="1" outlineLevel="2" x14ac:dyDescent="0.2">
      <c r="A342" s="120"/>
      <c r="B342" s="111" t="s">
        <v>202</v>
      </c>
      <c r="C342" s="112"/>
      <c r="D342" s="114"/>
      <c r="E342" s="113"/>
      <c r="F342" s="113"/>
      <c r="G342" s="113"/>
      <c r="H342" s="113"/>
      <c r="I342" s="113"/>
      <c r="J342" s="113"/>
      <c r="K342" s="113"/>
      <c r="L342" s="113"/>
      <c r="M342" s="113"/>
      <c r="N342" s="113"/>
      <c r="O342" s="113"/>
      <c r="P342" s="113"/>
      <c r="Q342" s="114"/>
      <c r="R342" s="113"/>
      <c r="S342" s="113"/>
      <c r="T342" s="113"/>
      <c r="U342" s="113"/>
      <c r="V342" s="113"/>
      <c r="W342" s="113"/>
      <c r="X342" s="113"/>
      <c r="Y342" s="113"/>
      <c r="Z342" s="113"/>
      <c r="AA342" s="113"/>
      <c r="AB342" s="113"/>
      <c r="AC342" s="113"/>
      <c r="AD342" s="115"/>
      <c r="AE342" s="116"/>
      <c r="AF342" s="113"/>
      <c r="AG342" s="113"/>
      <c r="AH342" s="113"/>
      <c r="AI342" s="113"/>
      <c r="AJ342" s="113"/>
      <c r="AK342" s="113"/>
      <c r="AL342" s="113"/>
      <c r="AM342" s="113"/>
      <c r="AN342" s="113"/>
      <c r="AO342" s="113"/>
      <c r="AP342" s="117"/>
      <c r="AQ342" s="118"/>
      <c r="AR342" s="113"/>
      <c r="AS342" s="113"/>
      <c r="AT342" s="113"/>
      <c r="AU342" s="113"/>
      <c r="AV342" s="113"/>
      <c r="AW342" s="113"/>
      <c r="AX342" s="113"/>
      <c r="AY342" s="113"/>
      <c r="AZ342" s="113"/>
      <c r="BA342" s="113"/>
      <c r="BB342" s="113"/>
      <c r="BC342" s="113"/>
      <c r="BD342" s="114"/>
      <c r="BE342" s="198">
        <f t="shared" si="453"/>
        <v>0</v>
      </c>
      <c r="BG342" s="42"/>
    </row>
    <row r="343" spans="1:61" ht="13.15" hidden="1" customHeight="1" outlineLevel="2" x14ac:dyDescent="0.2">
      <c r="A343" s="373">
        <v>1</v>
      </c>
      <c r="B343" s="371" t="s">
        <v>334</v>
      </c>
      <c r="C343" s="44" t="s">
        <v>159</v>
      </c>
      <c r="D343" s="101"/>
      <c r="E343" s="82"/>
      <c r="F343" s="83"/>
      <c r="G343" s="83"/>
      <c r="H343" s="83"/>
      <c r="I343" s="83"/>
      <c r="J343" s="83"/>
      <c r="K343" s="83"/>
      <c r="L343" s="83"/>
      <c r="M343" s="83"/>
      <c r="N343" s="83"/>
      <c r="O343" s="83"/>
      <c r="P343" s="83"/>
      <c r="Q343" s="101">
        <f>SUM(E343:P343)</f>
        <v>0</v>
      </c>
      <c r="R343" s="82"/>
      <c r="S343" s="83"/>
      <c r="T343" s="83"/>
      <c r="U343" s="83"/>
      <c r="V343" s="83"/>
      <c r="W343" s="83"/>
      <c r="X343" s="83"/>
      <c r="Y343" s="83"/>
      <c r="Z343" s="83"/>
      <c r="AA343" s="83"/>
      <c r="AB343" s="83"/>
      <c r="AC343" s="83"/>
      <c r="AD343" s="101">
        <f>SUM(R343:AC343)</f>
        <v>0</v>
      </c>
      <c r="AE343" s="82"/>
      <c r="AF343" s="83"/>
      <c r="AG343" s="83"/>
      <c r="AH343" s="83"/>
      <c r="AI343" s="83"/>
      <c r="AJ343" s="83"/>
      <c r="AK343" s="83"/>
      <c r="AL343" s="83"/>
      <c r="AM343" s="83"/>
      <c r="AN343" s="83"/>
      <c r="AO343" s="83"/>
      <c r="AP343" s="83"/>
      <c r="AQ343" s="101">
        <f>SUM(AE343:AP343)</f>
        <v>0</v>
      </c>
      <c r="AR343" s="82"/>
      <c r="AS343" s="83"/>
      <c r="AT343" s="83"/>
      <c r="AU343" s="83"/>
      <c r="AV343" s="83"/>
      <c r="AW343" s="83"/>
      <c r="AX343" s="83"/>
      <c r="AY343" s="83"/>
      <c r="AZ343" s="83"/>
      <c r="BA343" s="83"/>
      <c r="BB343" s="83"/>
      <c r="BC343" s="83"/>
      <c r="BD343" s="101">
        <f>SUM(AR343:BC343)</f>
        <v>0</v>
      </c>
      <c r="BE343" s="101">
        <f t="shared" si="453"/>
        <v>0</v>
      </c>
      <c r="BG343" s="138"/>
      <c r="BH343" s="140"/>
      <c r="BI343" s="140"/>
    </row>
    <row r="344" spans="1:61" ht="13.15" hidden="1" customHeight="1" outlineLevel="2" x14ac:dyDescent="0.2">
      <c r="A344" s="374"/>
      <c r="B344" s="372"/>
      <c r="C344" s="46" t="s">
        <v>164</v>
      </c>
      <c r="D344" s="92"/>
      <c r="E344" s="56"/>
      <c r="F344" s="57"/>
      <c r="G344" s="57"/>
      <c r="H344" s="57"/>
      <c r="I344" s="57"/>
      <c r="J344" s="57"/>
      <c r="K344" s="57"/>
      <c r="L344" s="57"/>
      <c r="M344" s="57"/>
      <c r="N344" s="57"/>
      <c r="O344" s="57"/>
      <c r="P344" s="57"/>
      <c r="Q344" s="92">
        <f>SUM(E344:P344)</f>
        <v>0</v>
      </c>
      <c r="R344" s="56"/>
      <c r="S344" s="57"/>
      <c r="T344" s="57"/>
      <c r="U344" s="57"/>
      <c r="V344" s="57"/>
      <c r="W344" s="57"/>
      <c r="X344" s="57"/>
      <c r="Y344" s="57"/>
      <c r="Z344" s="57"/>
      <c r="AA344" s="57"/>
      <c r="AB344" s="57"/>
      <c r="AC344" s="57"/>
      <c r="AD344" s="92">
        <f>SUM(R344:AC344)</f>
        <v>0</v>
      </c>
      <c r="AE344" s="56"/>
      <c r="AF344" s="57"/>
      <c r="AG344" s="57"/>
      <c r="AH344" s="57"/>
      <c r="AI344" s="57"/>
      <c r="AJ344" s="57"/>
      <c r="AK344" s="57"/>
      <c r="AL344" s="57"/>
      <c r="AM344" s="57"/>
      <c r="AN344" s="57"/>
      <c r="AO344" s="57"/>
      <c r="AP344" s="57"/>
      <c r="AQ344" s="92">
        <f>SUM(AE344:AP344)</f>
        <v>0</v>
      </c>
      <c r="AR344" s="56"/>
      <c r="AS344" s="57"/>
      <c r="AT344" s="57"/>
      <c r="AU344" s="57"/>
      <c r="AV344" s="57"/>
      <c r="AW344" s="57"/>
      <c r="AX344" s="57"/>
      <c r="AY344" s="57"/>
      <c r="AZ344" s="57"/>
      <c r="BA344" s="57"/>
      <c r="BB344" s="57"/>
      <c r="BC344" s="57"/>
      <c r="BD344" s="92">
        <f>SUM(AR344:BC344)</f>
        <v>0</v>
      </c>
      <c r="BE344" s="92">
        <f t="shared" si="453"/>
        <v>0</v>
      </c>
      <c r="BG344" s="136"/>
      <c r="BH344" s="4"/>
      <c r="BI344" s="4"/>
    </row>
    <row r="345" spans="1:61" ht="13.15" hidden="1" customHeight="1" outlineLevel="2" x14ac:dyDescent="0.2">
      <c r="A345" s="373">
        <v>2</v>
      </c>
      <c r="B345" s="371" t="s">
        <v>217</v>
      </c>
      <c r="C345" s="44" t="s">
        <v>159</v>
      </c>
      <c r="D345" s="101"/>
      <c r="E345" s="82"/>
      <c r="F345" s="83"/>
      <c r="G345" s="83"/>
      <c r="H345" s="83"/>
      <c r="I345" s="83"/>
      <c r="J345" s="83"/>
      <c r="K345" s="83"/>
      <c r="L345" s="83"/>
      <c r="M345" s="83"/>
      <c r="N345" s="83"/>
      <c r="O345" s="83"/>
      <c r="P345" s="83"/>
      <c r="Q345" s="101">
        <f t="shared" ref="Q345:Q356" si="454">SUM(E345:P345)</f>
        <v>0</v>
      </c>
      <c r="R345" s="82"/>
      <c r="S345" s="83"/>
      <c r="T345" s="83"/>
      <c r="U345" s="83"/>
      <c r="V345" s="83"/>
      <c r="W345" s="83"/>
      <c r="X345" s="83"/>
      <c r="Y345" s="83"/>
      <c r="Z345" s="83"/>
      <c r="AA345" s="83"/>
      <c r="AB345" s="83"/>
      <c r="AC345" s="83"/>
      <c r="AD345" s="101">
        <f t="shared" ref="AD345:AD360" si="455">SUM(R345:AC345)</f>
        <v>0</v>
      </c>
      <c r="AE345" s="82"/>
      <c r="AF345" s="83"/>
      <c r="AG345" s="83"/>
      <c r="AH345" s="83"/>
      <c r="AI345" s="83"/>
      <c r="AJ345" s="83"/>
      <c r="AK345" s="83"/>
      <c r="AL345" s="83"/>
      <c r="AM345" s="83"/>
      <c r="AN345" s="83"/>
      <c r="AO345" s="83"/>
      <c r="AP345" s="83"/>
      <c r="AQ345" s="101">
        <f t="shared" ref="AQ345:AQ360" si="456">SUM(AE345:AP345)</f>
        <v>0</v>
      </c>
      <c r="AR345" s="82"/>
      <c r="AS345" s="83"/>
      <c r="AT345" s="83"/>
      <c r="AU345" s="83"/>
      <c r="AV345" s="83"/>
      <c r="AW345" s="83"/>
      <c r="AX345" s="83"/>
      <c r="AY345" s="83"/>
      <c r="AZ345" s="83"/>
      <c r="BA345" s="83"/>
      <c r="BB345" s="83"/>
      <c r="BC345" s="83"/>
      <c r="BD345" s="101">
        <f t="shared" ref="BD345:BD360" si="457">SUM(AR345:BC345)</f>
        <v>0</v>
      </c>
      <c r="BE345" s="101">
        <f t="shared" si="453"/>
        <v>0</v>
      </c>
      <c r="BG345" s="138" t="s">
        <v>211</v>
      </c>
      <c r="BH345" s="140" t="s">
        <v>212</v>
      </c>
      <c r="BI345" s="140" t="s">
        <v>213</v>
      </c>
    </row>
    <row r="346" spans="1:61" ht="13.15" hidden="1" customHeight="1" outlineLevel="2" x14ac:dyDescent="0.2">
      <c r="A346" s="374"/>
      <c r="B346" s="372"/>
      <c r="C346" s="46" t="s">
        <v>164</v>
      </c>
      <c r="D346" s="92"/>
      <c r="E346" s="56"/>
      <c r="F346" s="57"/>
      <c r="G346" s="57"/>
      <c r="H346" s="57"/>
      <c r="I346" s="57"/>
      <c r="J346" s="57"/>
      <c r="K346" s="57"/>
      <c r="L346" s="57"/>
      <c r="M346" s="57"/>
      <c r="N346" s="57"/>
      <c r="O346" s="57"/>
      <c r="P346" s="57"/>
      <c r="Q346" s="92">
        <f t="shared" si="454"/>
        <v>0</v>
      </c>
      <c r="R346" s="56"/>
      <c r="S346" s="57"/>
      <c r="T346" s="57"/>
      <c r="U346" s="57"/>
      <c r="V346" s="57"/>
      <c r="W346" s="57"/>
      <c r="X346" s="57"/>
      <c r="Y346" s="57"/>
      <c r="Z346" s="57"/>
      <c r="AA346" s="57"/>
      <c r="AB346" s="57"/>
      <c r="AC346" s="57"/>
      <c r="AD346" s="92">
        <f t="shared" si="455"/>
        <v>0</v>
      </c>
      <c r="AE346" s="56"/>
      <c r="AF346" s="57"/>
      <c r="AG346" s="57"/>
      <c r="AH346" s="57"/>
      <c r="AI346" s="57"/>
      <c r="AJ346" s="57"/>
      <c r="AK346" s="57"/>
      <c r="AL346" s="57"/>
      <c r="AM346" s="57"/>
      <c r="AN346" s="57"/>
      <c r="AO346" s="57"/>
      <c r="AP346" s="57"/>
      <c r="AQ346" s="92">
        <f t="shared" si="456"/>
        <v>0</v>
      </c>
      <c r="AR346" s="56"/>
      <c r="AS346" s="57"/>
      <c r="AT346" s="57"/>
      <c r="AU346" s="57"/>
      <c r="AV346" s="57"/>
      <c r="AW346" s="57"/>
      <c r="AX346" s="57"/>
      <c r="AY346" s="57"/>
      <c r="AZ346" s="57"/>
      <c r="BA346" s="57"/>
      <c r="BB346" s="57"/>
      <c r="BC346" s="57"/>
      <c r="BD346" s="92">
        <f t="shared" si="457"/>
        <v>0</v>
      </c>
      <c r="BE346" s="92">
        <f t="shared" si="453"/>
        <v>0</v>
      </c>
      <c r="BG346" s="136" t="s">
        <v>199</v>
      </c>
      <c r="BH346" s="4"/>
      <c r="BI346" s="4"/>
    </row>
    <row r="347" spans="1:61" ht="13.15" hidden="1" customHeight="1" outlineLevel="2" x14ac:dyDescent="0.2">
      <c r="A347" s="366">
        <v>3</v>
      </c>
      <c r="B347" s="376" t="s">
        <v>345</v>
      </c>
      <c r="C347" s="47" t="s">
        <v>159</v>
      </c>
      <c r="D347" s="91"/>
      <c r="E347" s="52"/>
      <c r="F347" s="53"/>
      <c r="G347" s="53"/>
      <c r="H347" s="53"/>
      <c r="I347" s="53"/>
      <c r="J347" s="53"/>
      <c r="K347" s="53"/>
      <c r="L347" s="53"/>
      <c r="M347" s="53"/>
      <c r="N347" s="53"/>
      <c r="O347" s="53"/>
      <c r="P347" s="53"/>
      <c r="Q347" s="91">
        <f t="shared" si="454"/>
        <v>0</v>
      </c>
      <c r="R347" s="52"/>
      <c r="S347" s="53"/>
      <c r="T347" s="53"/>
      <c r="U347" s="53"/>
      <c r="V347" s="53"/>
      <c r="W347" s="53"/>
      <c r="X347" s="53"/>
      <c r="Y347" s="53"/>
      <c r="Z347" s="53"/>
      <c r="AA347" s="53"/>
      <c r="AB347" s="53"/>
      <c r="AC347" s="53"/>
      <c r="AD347" s="91">
        <f t="shared" si="455"/>
        <v>0</v>
      </c>
      <c r="AE347" s="52"/>
      <c r="AF347" s="53"/>
      <c r="AG347" s="53"/>
      <c r="AH347" s="53"/>
      <c r="AI347" s="53"/>
      <c r="AJ347" s="53"/>
      <c r="AK347" s="53"/>
      <c r="AL347" s="53"/>
      <c r="AM347" s="53"/>
      <c r="AN347" s="53"/>
      <c r="AO347" s="53"/>
      <c r="AP347" s="53"/>
      <c r="AQ347" s="91">
        <f t="shared" si="456"/>
        <v>0</v>
      </c>
      <c r="AR347" s="52"/>
      <c r="AS347" s="53"/>
      <c r="AT347" s="53"/>
      <c r="AU347" s="53"/>
      <c r="AV347" s="53"/>
      <c r="AW347" s="53"/>
      <c r="AX347" s="53"/>
      <c r="AY347" s="53"/>
      <c r="AZ347" s="53"/>
      <c r="BA347" s="53"/>
      <c r="BB347" s="53"/>
      <c r="BC347" s="53"/>
      <c r="BD347" s="91">
        <f t="shared" si="457"/>
        <v>0</v>
      </c>
      <c r="BE347" s="91">
        <f t="shared" si="453"/>
        <v>0</v>
      </c>
      <c r="BG347" s="136" t="s">
        <v>218</v>
      </c>
      <c r="BH347" s="4"/>
      <c r="BI347" s="4"/>
    </row>
    <row r="348" spans="1:61" ht="13.15" hidden="1" customHeight="1" outlineLevel="2" x14ac:dyDescent="0.2">
      <c r="A348" s="367"/>
      <c r="B348" s="381"/>
      <c r="C348" s="48" t="s">
        <v>164</v>
      </c>
      <c r="D348" s="93"/>
      <c r="E348" s="62"/>
      <c r="F348" s="63"/>
      <c r="G348" s="63"/>
      <c r="H348" s="63"/>
      <c r="I348" s="63"/>
      <c r="J348" s="63"/>
      <c r="K348" s="63"/>
      <c r="L348" s="63"/>
      <c r="M348" s="63"/>
      <c r="N348" s="63"/>
      <c r="O348" s="63"/>
      <c r="P348" s="63"/>
      <c r="Q348" s="93">
        <f t="shared" si="454"/>
        <v>0</v>
      </c>
      <c r="R348" s="62"/>
      <c r="S348" s="63"/>
      <c r="T348" s="63"/>
      <c r="U348" s="63"/>
      <c r="V348" s="63"/>
      <c r="W348" s="63"/>
      <c r="X348" s="63"/>
      <c r="Y348" s="63"/>
      <c r="Z348" s="63"/>
      <c r="AA348" s="63"/>
      <c r="AB348" s="63"/>
      <c r="AC348" s="63"/>
      <c r="AD348" s="93">
        <f t="shared" si="455"/>
        <v>0</v>
      </c>
      <c r="AE348" s="62"/>
      <c r="AF348" s="63"/>
      <c r="AG348" s="63"/>
      <c r="AH348" s="63"/>
      <c r="AI348" s="63"/>
      <c r="AJ348" s="63"/>
      <c r="AK348" s="63"/>
      <c r="AL348" s="63"/>
      <c r="AM348" s="63"/>
      <c r="AN348" s="63"/>
      <c r="AO348" s="63"/>
      <c r="AP348" s="63"/>
      <c r="AQ348" s="93">
        <f t="shared" si="456"/>
        <v>0</v>
      </c>
      <c r="AR348" s="62"/>
      <c r="AS348" s="63"/>
      <c r="AT348" s="63"/>
      <c r="AU348" s="63"/>
      <c r="AV348" s="63"/>
      <c r="AW348" s="63"/>
      <c r="AX348" s="63"/>
      <c r="AY348" s="63"/>
      <c r="AZ348" s="63"/>
      <c r="BA348" s="63"/>
      <c r="BB348" s="63"/>
      <c r="BC348" s="63"/>
      <c r="BD348" s="93">
        <f t="shared" si="457"/>
        <v>0</v>
      </c>
      <c r="BE348" s="93">
        <f t="shared" si="453"/>
        <v>0</v>
      </c>
      <c r="BG348" s="136" t="s">
        <v>222</v>
      </c>
      <c r="BH348" s="4"/>
      <c r="BI348" s="4"/>
    </row>
    <row r="349" spans="1:61" ht="13.15" hidden="1" customHeight="1" outlineLevel="2" x14ac:dyDescent="0.2">
      <c r="A349" s="380">
        <v>4</v>
      </c>
      <c r="B349" s="382" t="s">
        <v>204</v>
      </c>
      <c r="C349" s="49" t="s">
        <v>159</v>
      </c>
      <c r="D349" s="95"/>
      <c r="E349" s="68"/>
      <c r="F349" s="69"/>
      <c r="G349" s="69"/>
      <c r="H349" s="69"/>
      <c r="I349" s="69"/>
      <c r="J349" s="69"/>
      <c r="K349" s="69"/>
      <c r="L349" s="69"/>
      <c r="M349" s="69"/>
      <c r="N349" s="69"/>
      <c r="O349" s="69"/>
      <c r="P349" s="69"/>
      <c r="Q349" s="94">
        <f t="shared" si="454"/>
        <v>0</v>
      </c>
      <c r="R349" s="68"/>
      <c r="S349" s="69"/>
      <c r="T349" s="69"/>
      <c r="U349" s="69"/>
      <c r="V349" s="69"/>
      <c r="W349" s="69"/>
      <c r="X349" s="69"/>
      <c r="Y349" s="69"/>
      <c r="Z349" s="69"/>
      <c r="AA349" s="69"/>
      <c r="AB349" s="69"/>
      <c r="AC349" s="69"/>
      <c r="AD349" s="94">
        <f t="shared" si="455"/>
        <v>0</v>
      </c>
      <c r="AE349" s="68"/>
      <c r="AF349" s="69"/>
      <c r="AG349" s="69"/>
      <c r="AH349" s="69"/>
      <c r="AI349" s="69"/>
      <c r="AJ349" s="69"/>
      <c r="AK349" s="69"/>
      <c r="AL349" s="69"/>
      <c r="AM349" s="69"/>
      <c r="AN349" s="69"/>
      <c r="AO349" s="69"/>
      <c r="AP349" s="69"/>
      <c r="AQ349" s="94">
        <f t="shared" si="456"/>
        <v>0</v>
      </c>
      <c r="AR349" s="68"/>
      <c r="AS349" s="69"/>
      <c r="AT349" s="69"/>
      <c r="AU349" s="69"/>
      <c r="AV349" s="69"/>
      <c r="AW349" s="69"/>
      <c r="AX349" s="69"/>
      <c r="AY349" s="69"/>
      <c r="AZ349" s="69"/>
      <c r="BA349" s="69"/>
      <c r="BB349" s="69"/>
      <c r="BC349" s="69"/>
      <c r="BD349" s="94">
        <f t="shared" si="457"/>
        <v>0</v>
      </c>
      <c r="BE349" s="95">
        <f t="shared" si="453"/>
        <v>0</v>
      </c>
      <c r="BG349" s="136" t="s">
        <v>214</v>
      </c>
      <c r="BH349" s="4"/>
      <c r="BI349" s="4"/>
    </row>
    <row r="350" spans="1:61" ht="13.15" hidden="1" customHeight="1" outlineLevel="2" x14ac:dyDescent="0.2">
      <c r="A350" s="384"/>
      <c r="B350" s="383"/>
      <c r="C350" s="45" t="s">
        <v>164</v>
      </c>
      <c r="D350" s="97"/>
      <c r="E350" s="74"/>
      <c r="F350" s="75"/>
      <c r="G350" s="75"/>
      <c r="H350" s="75"/>
      <c r="I350" s="75"/>
      <c r="J350" s="75"/>
      <c r="K350" s="75"/>
      <c r="L350" s="75"/>
      <c r="M350" s="75"/>
      <c r="N350" s="75"/>
      <c r="O350" s="75"/>
      <c r="P350" s="75"/>
      <c r="Q350" s="96">
        <f t="shared" si="454"/>
        <v>0</v>
      </c>
      <c r="R350" s="74"/>
      <c r="S350" s="75"/>
      <c r="T350" s="75"/>
      <c r="U350" s="75"/>
      <c r="V350" s="75"/>
      <c r="W350" s="75"/>
      <c r="X350" s="75"/>
      <c r="Y350" s="75"/>
      <c r="Z350" s="75"/>
      <c r="AA350" s="75"/>
      <c r="AB350" s="75"/>
      <c r="AC350" s="75"/>
      <c r="AD350" s="96">
        <f t="shared" si="455"/>
        <v>0</v>
      </c>
      <c r="AE350" s="74"/>
      <c r="AF350" s="75"/>
      <c r="AG350" s="75"/>
      <c r="AH350" s="75"/>
      <c r="AI350" s="75"/>
      <c r="AJ350" s="75"/>
      <c r="AK350" s="75"/>
      <c r="AL350" s="75"/>
      <c r="AM350" s="75"/>
      <c r="AN350" s="75"/>
      <c r="AO350" s="75"/>
      <c r="AP350" s="75"/>
      <c r="AQ350" s="96">
        <f t="shared" si="456"/>
        <v>0</v>
      </c>
      <c r="AR350" s="74"/>
      <c r="AS350" s="75"/>
      <c r="AT350" s="75"/>
      <c r="AU350" s="75"/>
      <c r="AV350" s="75"/>
      <c r="AW350" s="75"/>
      <c r="AX350" s="75"/>
      <c r="AY350" s="75"/>
      <c r="AZ350" s="75"/>
      <c r="BA350" s="75"/>
      <c r="BB350" s="75"/>
      <c r="BC350" s="75"/>
      <c r="BD350" s="96">
        <f t="shared" si="457"/>
        <v>0</v>
      </c>
      <c r="BE350" s="97">
        <f t="shared" si="453"/>
        <v>0</v>
      </c>
      <c r="BG350" s="136" t="s">
        <v>223</v>
      </c>
      <c r="BH350" s="4"/>
      <c r="BI350" s="4"/>
    </row>
    <row r="351" spans="1:61" ht="13.15" hidden="1" customHeight="1" outlineLevel="2" x14ac:dyDescent="0.2">
      <c r="A351" s="380">
        <v>5</v>
      </c>
      <c r="B351" s="382" t="s">
        <v>221</v>
      </c>
      <c r="C351" s="49" t="s">
        <v>159</v>
      </c>
      <c r="D351" s="95"/>
      <c r="E351" s="68"/>
      <c r="F351" s="69"/>
      <c r="G351" s="69"/>
      <c r="H351" s="69"/>
      <c r="I351" s="69"/>
      <c r="J351" s="69"/>
      <c r="K351" s="69"/>
      <c r="L351" s="69"/>
      <c r="M351" s="69"/>
      <c r="N351" s="69"/>
      <c r="O351" s="69"/>
      <c r="P351" s="69">
        <v>350.71699999999998</v>
      </c>
      <c r="Q351" s="94">
        <f t="shared" si="454"/>
        <v>350.71699999999998</v>
      </c>
      <c r="R351" s="68"/>
      <c r="S351" s="69"/>
      <c r="T351" s="69"/>
      <c r="U351" s="69"/>
      <c r="V351" s="69"/>
      <c r="W351" s="69"/>
      <c r="X351" s="69"/>
      <c r="Y351" s="69"/>
      <c r="Z351" s="69"/>
      <c r="AA351" s="69"/>
      <c r="AB351" s="69"/>
      <c r="AC351" s="69">
        <v>450</v>
      </c>
      <c r="AD351" s="94">
        <f t="shared" si="455"/>
        <v>450</v>
      </c>
      <c r="AE351" s="68"/>
      <c r="AF351" s="69"/>
      <c r="AG351" s="69"/>
      <c r="AH351" s="69"/>
      <c r="AI351" s="69"/>
      <c r="AJ351" s="69"/>
      <c r="AK351" s="69"/>
      <c r="AL351" s="69"/>
      <c r="AM351" s="69"/>
      <c r="AN351" s="69"/>
      <c r="AO351" s="69"/>
      <c r="AP351" s="69">
        <v>550</v>
      </c>
      <c r="AQ351" s="94">
        <f t="shared" si="456"/>
        <v>550</v>
      </c>
      <c r="AR351" s="68"/>
      <c r="AS351" s="69"/>
      <c r="AT351" s="69"/>
      <c r="AU351" s="69"/>
      <c r="AV351" s="69"/>
      <c r="AW351" s="69"/>
      <c r="AX351" s="69"/>
      <c r="AY351" s="69"/>
      <c r="AZ351" s="69"/>
      <c r="BA351" s="69"/>
      <c r="BB351" s="69"/>
      <c r="BC351" s="69">
        <v>550</v>
      </c>
      <c r="BD351" s="94">
        <f t="shared" si="457"/>
        <v>550</v>
      </c>
      <c r="BE351" s="95">
        <f t="shared" si="453"/>
        <v>1900.7170000000001</v>
      </c>
      <c r="BG351" t="s">
        <v>224</v>
      </c>
      <c r="BH351" s="4"/>
      <c r="BI351" s="4"/>
    </row>
    <row r="352" spans="1:61" ht="13.15" hidden="1" customHeight="1" outlineLevel="2" x14ac:dyDescent="0.2">
      <c r="A352" s="384"/>
      <c r="B352" s="383"/>
      <c r="C352" s="45" t="s">
        <v>164</v>
      </c>
      <c r="D352" s="97"/>
      <c r="E352" s="74"/>
      <c r="F352" s="75"/>
      <c r="G352" s="75"/>
      <c r="H352" s="75"/>
      <c r="I352" s="75">
        <v>35.9</v>
      </c>
      <c r="J352" s="75"/>
      <c r="K352" s="75">
        <v>11.8</v>
      </c>
      <c r="L352" s="75"/>
      <c r="M352" s="75"/>
      <c r="N352" s="75">
        <v>89</v>
      </c>
      <c r="O352" s="75"/>
      <c r="P352" s="75"/>
      <c r="Q352" s="96">
        <f t="shared" si="454"/>
        <v>136.69999999999999</v>
      </c>
      <c r="R352" s="74"/>
      <c r="S352" s="75"/>
      <c r="T352" s="75"/>
      <c r="U352" s="75"/>
      <c r="V352" s="75"/>
      <c r="W352" s="75"/>
      <c r="X352" s="75"/>
      <c r="Y352" s="75"/>
      <c r="Z352" s="75"/>
      <c r="AA352" s="75"/>
      <c r="AB352" s="75"/>
      <c r="AC352" s="75"/>
      <c r="AD352" s="96">
        <f t="shared" si="455"/>
        <v>0</v>
      </c>
      <c r="AE352" s="74"/>
      <c r="AF352" s="75"/>
      <c r="AG352" s="75"/>
      <c r="AH352" s="75"/>
      <c r="AI352" s="75"/>
      <c r="AJ352" s="75"/>
      <c r="AK352" s="75"/>
      <c r="AL352" s="75"/>
      <c r="AM352" s="75"/>
      <c r="AN352" s="75"/>
      <c r="AO352" s="75"/>
      <c r="AP352" s="75"/>
      <c r="AQ352" s="96">
        <f t="shared" si="456"/>
        <v>0</v>
      </c>
      <c r="AR352" s="74"/>
      <c r="AS352" s="75"/>
      <c r="AT352" s="75"/>
      <c r="AU352" s="75"/>
      <c r="AV352" s="75"/>
      <c r="AW352" s="75"/>
      <c r="AX352" s="75"/>
      <c r="AY352" s="75"/>
      <c r="AZ352" s="75"/>
      <c r="BA352" s="75"/>
      <c r="BB352" s="75"/>
      <c r="BC352" s="75"/>
      <c r="BD352" s="96">
        <f t="shared" si="457"/>
        <v>0</v>
      </c>
      <c r="BE352" s="97">
        <f t="shared" si="453"/>
        <v>136.69999999999999</v>
      </c>
      <c r="BG352" t="s">
        <v>210</v>
      </c>
      <c r="BH352" s="4"/>
      <c r="BI352" s="4"/>
    </row>
    <row r="353" spans="1:61" ht="13.15" hidden="1" customHeight="1" outlineLevel="2" x14ac:dyDescent="0.2">
      <c r="A353" s="373">
        <v>6</v>
      </c>
      <c r="B353" s="364" t="s">
        <v>209</v>
      </c>
      <c r="C353" s="49" t="s">
        <v>159</v>
      </c>
      <c r="D353" s="95"/>
      <c r="E353" s="68"/>
      <c r="F353" s="69"/>
      <c r="G353" s="69"/>
      <c r="H353" s="69"/>
      <c r="I353" s="69"/>
      <c r="J353" s="69"/>
      <c r="K353" s="69"/>
      <c r="L353" s="69"/>
      <c r="M353" s="69"/>
      <c r="N353" s="69"/>
      <c r="O353" s="69"/>
      <c r="P353" s="69"/>
      <c r="Q353" s="94">
        <f t="shared" si="454"/>
        <v>0</v>
      </c>
      <c r="R353" s="68"/>
      <c r="S353" s="69"/>
      <c r="T353" s="69"/>
      <c r="U353" s="69"/>
      <c r="V353" s="69"/>
      <c r="W353" s="69"/>
      <c r="X353" s="69"/>
      <c r="Y353" s="69"/>
      <c r="Z353" s="69"/>
      <c r="AA353" s="69"/>
      <c r="AB353" s="69"/>
      <c r="AC353" s="69"/>
      <c r="AD353" s="94">
        <f t="shared" si="455"/>
        <v>0</v>
      </c>
      <c r="AE353" s="68"/>
      <c r="AF353" s="69"/>
      <c r="AG353" s="69"/>
      <c r="AH353" s="69"/>
      <c r="AI353" s="69"/>
      <c r="AJ353" s="69"/>
      <c r="AK353" s="69"/>
      <c r="AL353" s="69"/>
      <c r="AM353" s="69"/>
      <c r="AN353" s="69"/>
      <c r="AO353" s="69"/>
      <c r="AP353" s="69"/>
      <c r="AQ353" s="94">
        <f t="shared" si="456"/>
        <v>0</v>
      </c>
      <c r="AR353" s="68"/>
      <c r="AS353" s="69"/>
      <c r="AT353" s="69"/>
      <c r="AU353" s="69"/>
      <c r="AV353" s="69"/>
      <c r="AW353" s="69"/>
      <c r="AX353" s="69"/>
      <c r="AY353" s="69"/>
      <c r="AZ353" s="69"/>
      <c r="BA353" s="69"/>
      <c r="BB353" s="69"/>
      <c r="BC353" s="69"/>
      <c r="BD353" s="94">
        <f t="shared" si="457"/>
        <v>0</v>
      </c>
      <c r="BE353" s="95">
        <f t="shared" si="453"/>
        <v>0</v>
      </c>
      <c r="BG353" s="136" t="s">
        <v>215</v>
      </c>
      <c r="BH353" s="4"/>
      <c r="BI353" s="4"/>
    </row>
    <row r="354" spans="1:61" ht="13.15" hidden="1" customHeight="1" outlineLevel="2" x14ac:dyDescent="0.2">
      <c r="A354" s="374"/>
      <c r="B354" s="365"/>
      <c r="C354" s="48" t="s">
        <v>164</v>
      </c>
      <c r="D354" s="98"/>
      <c r="E354" s="62"/>
      <c r="F354" s="63"/>
      <c r="G354" s="63"/>
      <c r="H354" s="63"/>
      <c r="I354" s="63"/>
      <c r="J354" s="63"/>
      <c r="K354" s="63"/>
      <c r="L354" s="63"/>
      <c r="M354" s="63"/>
      <c r="N354" s="63"/>
      <c r="O354" s="63"/>
      <c r="P354" s="63"/>
      <c r="Q354" s="93">
        <f t="shared" si="454"/>
        <v>0</v>
      </c>
      <c r="R354" s="62"/>
      <c r="S354" s="63"/>
      <c r="T354" s="63"/>
      <c r="U354" s="63"/>
      <c r="V354" s="63"/>
      <c r="W354" s="63"/>
      <c r="X354" s="63"/>
      <c r="Y354" s="63"/>
      <c r="Z354" s="63"/>
      <c r="AA354" s="63"/>
      <c r="AB354" s="63"/>
      <c r="AC354" s="63"/>
      <c r="AD354" s="93">
        <f t="shared" si="455"/>
        <v>0</v>
      </c>
      <c r="AE354" s="62"/>
      <c r="AF354" s="63"/>
      <c r="AG354" s="63"/>
      <c r="AH354" s="63"/>
      <c r="AI354" s="63"/>
      <c r="AJ354" s="63"/>
      <c r="AK354" s="63"/>
      <c r="AL354" s="63"/>
      <c r="AM354" s="63"/>
      <c r="AN354" s="63"/>
      <c r="AO354" s="63"/>
      <c r="AP354" s="63"/>
      <c r="AQ354" s="93">
        <f t="shared" si="456"/>
        <v>0</v>
      </c>
      <c r="AR354" s="62"/>
      <c r="AS354" s="63"/>
      <c r="AT354" s="63"/>
      <c r="AU354" s="63"/>
      <c r="AV354" s="63"/>
      <c r="AW354" s="63"/>
      <c r="AX354" s="63"/>
      <c r="AY354" s="63"/>
      <c r="AZ354" s="63"/>
      <c r="BA354" s="63"/>
      <c r="BB354" s="63"/>
      <c r="BC354" s="63"/>
      <c r="BD354" s="93">
        <f t="shared" si="457"/>
        <v>0</v>
      </c>
      <c r="BE354" s="98">
        <f t="shared" si="453"/>
        <v>0</v>
      </c>
      <c r="BF354" s="122"/>
      <c r="BG354" s="138" t="s">
        <v>216</v>
      </c>
      <c r="BH354" s="139">
        <f>SUM(BH352:BH353)</f>
        <v>0</v>
      </c>
      <c r="BI354" s="139">
        <f>SUM(BI351:BI353)</f>
        <v>0</v>
      </c>
    </row>
    <row r="355" spans="1:61" ht="13.15" hidden="1" customHeight="1" outlineLevel="2" x14ac:dyDescent="0.2">
      <c r="A355" s="366">
        <v>7</v>
      </c>
      <c r="B355" s="364" t="s">
        <v>6</v>
      </c>
      <c r="C355" s="49" t="s">
        <v>159</v>
      </c>
      <c r="D355" s="95"/>
      <c r="E355" s="68"/>
      <c r="F355" s="69"/>
      <c r="G355" s="69"/>
      <c r="H355" s="69"/>
      <c r="I355" s="69"/>
      <c r="J355" s="69"/>
      <c r="K355" s="69"/>
      <c r="L355" s="69"/>
      <c r="M355" s="69"/>
      <c r="N355" s="69"/>
      <c r="O355" s="69"/>
      <c r="P355" s="69"/>
      <c r="Q355" s="94">
        <f t="shared" si="454"/>
        <v>0</v>
      </c>
      <c r="R355" s="68"/>
      <c r="S355" s="69"/>
      <c r="T355" s="69"/>
      <c r="U355" s="69"/>
      <c r="V355" s="69"/>
      <c r="W355" s="69"/>
      <c r="X355" s="69"/>
      <c r="Y355" s="69"/>
      <c r="Z355" s="69"/>
      <c r="AA355" s="69"/>
      <c r="AB355" s="69"/>
      <c r="AC355" s="69"/>
      <c r="AD355" s="94">
        <f t="shared" si="455"/>
        <v>0</v>
      </c>
      <c r="AE355" s="68"/>
      <c r="AF355" s="69"/>
      <c r="AG355" s="69"/>
      <c r="AH355" s="69"/>
      <c r="AI355" s="69"/>
      <c r="AJ355" s="69"/>
      <c r="AK355" s="69"/>
      <c r="AL355" s="69"/>
      <c r="AM355" s="69"/>
      <c r="AN355" s="69"/>
      <c r="AO355" s="69"/>
      <c r="AP355" s="69"/>
      <c r="AQ355" s="94">
        <f t="shared" si="456"/>
        <v>0</v>
      </c>
      <c r="AR355" s="68"/>
      <c r="AS355" s="69"/>
      <c r="AT355" s="69"/>
      <c r="AU355" s="69"/>
      <c r="AV355" s="69"/>
      <c r="AW355" s="69"/>
      <c r="AX355" s="69"/>
      <c r="AY355" s="69"/>
      <c r="AZ355" s="69"/>
      <c r="BA355" s="69"/>
      <c r="BB355" s="69"/>
      <c r="BC355" s="69"/>
      <c r="BD355" s="94">
        <f t="shared" si="457"/>
        <v>0</v>
      </c>
      <c r="BE355" s="95">
        <f t="shared" si="453"/>
        <v>0</v>
      </c>
      <c r="BH355" s="4"/>
      <c r="BI355" s="4"/>
    </row>
    <row r="356" spans="1:61" ht="13.15" hidden="1" customHeight="1" outlineLevel="2" x14ac:dyDescent="0.2">
      <c r="A356" s="367"/>
      <c r="B356" s="368"/>
      <c r="C356" s="48" t="s">
        <v>164</v>
      </c>
      <c r="D356" s="98"/>
      <c r="E356" s="66"/>
      <c r="F356" s="63"/>
      <c r="G356" s="63"/>
      <c r="H356" s="63"/>
      <c r="I356" s="63"/>
      <c r="J356" s="63"/>
      <c r="K356" s="63"/>
      <c r="L356" s="63"/>
      <c r="M356" s="63"/>
      <c r="N356" s="63"/>
      <c r="O356" s="63"/>
      <c r="P356" s="63"/>
      <c r="Q356" s="93">
        <f t="shared" si="454"/>
        <v>0</v>
      </c>
      <c r="R356" s="66"/>
      <c r="S356" s="63"/>
      <c r="T356" s="63"/>
      <c r="U356" s="63"/>
      <c r="V356" s="63"/>
      <c r="W356" s="63"/>
      <c r="X356" s="63"/>
      <c r="Y356" s="63"/>
      <c r="Z356" s="63"/>
      <c r="AA356" s="63"/>
      <c r="AB356" s="63"/>
      <c r="AC356" s="63"/>
      <c r="AD356" s="93">
        <f t="shared" si="455"/>
        <v>0</v>
      </c>
      <c r="AE356" s="66"/>
      <c r="AF356" s="63"/>
      <c r="AG356" s="63"/>
      <c r="AH356" s="63"/>
      <c r="AI356" s="63"/>
      <c r="AJ356" s="63"/>
      <c r="AK356" s="63"/>
      <c r="AL356" s="63"/>
      <c r="AM356" s="63"/>
      <c r="AN356" s="63"/>
      <c r="AO356" s="63"/>
      <c r="AP356" s="63"/>
      <c r="AQ356" s="93">
        <f t="shared" si="456"/>
        <v>0</v>
      </c>
      <c r="AR356" s="66"/>
      <c r="AS356" s="63"/>
      <c r="AT356" s="63"/>
      <c r="AU356" s="63"/>
      <c r="AV356" s="63"/>
      <c r="AW356" s="63"/>
      <c r="AX356" s="63"/>
      <c r="AY356" s="63"/>
      <c r="AZ356" s="63"/>
      <c r="BA356" s="63"/>
      <c r="BB356" s="63"/>
      <c r="BC356" s="63"/>
      <c r="BD356" s="93">
        <f t="shared" si="457"/>
        <v>0</v>
      </c>
      <c r="BE356" s="98">
        <f t="shared" si="453"/>
        <v>0</v>
      </c>
      <c r="BG356" s="138"/>
      <c r="BH356" s="139"/>
      <c r="BI356" s="139"/>
    </row>
    <row r="357" spans="1:61" ht="13.15" hidden="1" customHeight="1" outlineLevel="2" x14ac:dyDescent="0.2">
      <c r="A357" s="380">
        <v>8</v>
      </c>
      <c r="B357" s="364" t="s">
        <v>335</v>
      </c>
      <c r="C357" s="49" t="s">
        <v>159</v>
      </c>
      <c r="D357" s="95"/>
      <c r="E357" s="68"/>
      <c r="F357" s="69"/>
      <c r="G357" s="69"/>
      <c r="H357" s="69"/>
      <c r="I357" s="69"/>
      <c r="J357" s="69"/>
      <c r="K357" s="69"/>
      <c r="L357" s="69"/>
      <c r="M357" s="69"/>
      <c r="N357" s="69"/>
      <c r="O357" s="69"/>
      <c r="P357" s="69"/>
      <c r="Q357" s="94">
        <f>SUM(E357:P357)</f>
        <v>0</v>
      </c>
      <c r="R357" s="68"/>
      <c r="S357" s="69"/>
      <c r="T357" s="69"/>
      <c r="U357" s="69"/>
      <c r="V357" s="69"/>
      <c r="W357" s="69"/>
      <c r="X357" s="69"/>
      <c r="Y357" s="69"/>
      <c r="Z357" s="69"/>
      <c r="AA357" s="69"/>
      <c r="AB357" s="69"/>
      <c r="AC357" s="69"/>
      <c r="AD357" s="94">
        <f t="shared" si="455"/>
        <v>0</v>
      </c>
      <c r="AE357" s="68"/>
      <c r="AF357" s="69"/>
      <c r="AG357" s="69"/>
      <c r="AH357" s="69"/>
      <c r="AI357" s="69"/>
      <c r="AJ357" s="69"/>
      <c r="AK357" s="69"/>
      <c r="AL357" s="69"/>
      <c r="AM357" s="69"/>
      <c r="AN357" s="69"/>
      <c r="AO357" s="69"/>
      <c r="AP357" s="69"/>
      <c r="AQ357" s="94">
        <f t="shared" si="456"/>
        <v>0</v>
      </c>
      <c r="AR357" s="68"/>
      <c r="AS357" s="69"/>
      <c r="AT357" s="69"/>
      <c r="AU357" s="69"/>
      <c r="AV357" s="69"/>
      <c r="AW357" s="69"/>
      <c r="AX357" s="69"/>
      <c r="AY357" s="69"/>
      <c r="AZ357" s="69"/>
      <c r="BA357" s="69"/>
      <c r="BB357" s="69"/>
      <c r="BC357" s="69"/>
      <c r="BD357" s="94">
        <f t="shared" si="457"/>
        <v>0</v>
      </c>
      <c r="BE357" s="95">
        <f t="shared" si="453"/>
        <v>0</v>
      </c>
      <c r="BH357" s="4"/>
      <c r="BI357" s="4"/>
    </row>
    <row r="358" spans="1:61" ht="13.15" hidden="1" customHeight="1" outlineLevel="2" thickBot="1" x14ac:dyDescent="0.25">
      <c r="A358" s="377"/>
      <c r="B358" s="379"/>
      <c r="C358" s="128" t="s">
        <v>164</v>
      </c>
      <c r="D358" s="133"/>
      <c r="E358" s="132"/>
      <c r="F358" s="130"/>
      <c r="G358" s="130"/>
      <c r="H358" s="130"/>
      <c r="I358" s="130"/>
      <c r="J358" s="130"/>
      <c r="K358" s="130"/>
      <c r="L358" s="130"/>
      <c r="M358" s="130"/>
      <c r="N358" s="130"/>
      <c r="O358" s="130"/>
      <c r="P358" s="130"/>
      <c r="Q358" s="131">
        <f>SUM(E358:P358)</f>
        <v>0</v>
      </c>
      <c r="R358" s="132"/>
      <c r="S358" s="130"/>
      <c r="T358" s="130"/>
      <c r="U358" s="130"/>
      <c r="V358" s="130"/>
      <c r="W358" s="130"/>
      <c r="X358" s="130"/>
      <c r="Y358" s="130"/>
      <c r="Z358" s="130"/>
      <c r="AA358" s="130"/>
      <c r="AB358" s="130"/>
      <c r="AC358" s="130"/>
      <c r="AD358" s="131">
        <f t="shared" si="455"/>
        <v>0</v>
      </c>
      <c r="AE358" s="132"/>
      <c r="AF358" s="130"/>
      <c r="AG358" s="130"/>
      <c r="AH358" s="130"/>
      <c r="AI358" s="130"/>
      <c r="AJ358" s="130"/>
      <c r="AK358" s="130"/>
      <c r="AL358" s="130"/>
      <c r="AM358" s="130"/>
      <c r="AN358" s="130"/>
      <c r="AO358" s="130"/>
      <c r="AP358" s="130"/>
      <c r="AQ358" s="131">
        <f t="shared" si="456"/>
        <v>0</v>
      </c>
      <c r="AR358" s="132"/>
      <c r="AS358" s="130"/>
      <c r="AT358" s="130"/>
      <c r="AU358" s="130"/>
      <c r="AV358" s="130"/>
      <c r="AW358" s="130"/>
      <c r="AX358" s="130"/>
      <c r="AY358" s="130"/>
      <c r="AZ358" s="130"/>
      <c r="BA358" s="130"/>
      <c r="BB358" s="130"/>
      <c r="BC358" s="130"/>
      <c r="BD358" s="131">
        <f t="shared" si="457"/>
        <v>0</v>
      </c>
      <c r="BE358" s="133">
        <f t="shared" si="453"/>
        <v>0</v>
      </c>
      <c r="BG358" s="138"/>
      <c r="BH358" s="139"/>
      <c r="BI358" s="139"/>
    </row>
    <row r="359" spans="1:61" outlineLevel="1" collapsed="1" x14ac:dyDescent="0.2">
      <c r="A359" s="369"/>
      <c r="B359" s="362" t="s">
        <v>198</v>
      </c>
      <c r="C359" s="50" t="s">
        <v>159</v>
      </c>
      <c r="D359" s="127">
        <f>SUM(D343,D345,D347,D349,D351,D353,D355,D357)</f>
        <v>0</v>
      </c>
      <c r="E359" s="124">
        <f t="shared" ref="E359:P359" si="458">SUM(E343,E345,E347,E349,E351,E353,E355,E357)</f>
        <v>0</v>
      </c>
      <c r="F359" s="125">
        <f t="shared" si="458"/>
        <v>0</v>
      </c>
      <c r="G359" s="125">
        <f t="shared" si="458"/>
        <v>0</v>
      </c>
      <c r="H359" s="125">
        <f t="shared" si="458"/>
        <v>0</v>
      </c>
      <c r="I359" s="125">
        <f t="shared" si="458"/>
        <v>0</v>
      </c>
      <c r="J359" s="125">
        <f t="shared" si="458"/>
        <v>0</v>
      </c>
      <c r="K359" s="125">
        <f t="shared" si="458"/>
        <v>0</v>
      </c>
      <c r="L359" s="125">
        <f t="shared" si="458"/>
        <v>0</v>
      </c>
      <c r="M359" s="125">
        <f t="shared" si="458"/>
        <v>0</v>
      </c>
      <c r="N359" s="125">
        <f t="shared" si="458"/>
        <v>0</v>
      </c>
      <c r="O359" s="125">
        <f t="shared" si="458"/>
        <v>0</v>
      </c>
      <c r="P359" s="125">
        <f t="shared" si="458"/>
        <v>350.71699999999998</v>
      </c>
      <c r="Q359" s="126">
        <f>SUM(E359:P359)</f>
        <v>350.71699999999998</v>
      </c>
      <c r="R359" s="124">
        <f t="shared" ref="R359:AC359" si="459">SUM(R343,R345,R347,R349,R351,R353,R355,R357)</f>
        <v>0</v>
      </c>
      <c r="S359" s="125">
        <f t="shared" si="459"/>
        <v>0</v>
      </c>
      <c r="T359" s="125">
        <f t="shared" si="459"/>
        <v>0</v>
      </c>
      <c r="U359" s="125">
        <f t="shared" si="459"/>
        <v>0</v>
      </c>
      <c r="V359" s="125">
        <f t="shared" si="459"/>
        <v>0</v>
      </c>
      <c r="W359" s="125">
        <f t="shared" si="459"/>
        <v>0</v>
      </c>
      <c r="X359" s="125">
        <f t="shared" si="459"/>
        <v>0</v>
      </c>
      <c r="Y359" s="125">
        <f t="shared" si="459"/>
        <v>0</v>
      </c>
      <c r="Z359" s="125">
        <f t="shared" si="459"/>
        <v>0</v>
      </c>
      <c r="AA359" s="125">
        <f t="shared" si="459"/>
        <v>0</v>
      </c>
      <c r="AB359" s="125">
        <f t="shared" si="459"/>
        <v>0</v>
      </c>
      <c r="AC359" s="125">
        <f t="shared" si="459"/>
        <v>450</v>
      </c>
      <c r="AD359" s="126">
        <f t="shared" si="455"/>
        <v>450</v>
      </c>
      <c r="AE359" s="124">
        <f t="shared" ref="AE359:AP359" si="460">SUM(AE343,AE345,AE347,AE349,AE351,AE353,AE355,AE357)</f>
        <v>0</v>
      </c>
      <c r="AF359" s="125">
        <f t="shared" si="460"/>
        <v>0</v>
      </c>
      <c r="AG359" s="125">
        <f t="shared" si="460"/>
        <v>0</v>
      </c>
      <c r="AH359" s="125">
        <f t="shared" si="460"/>
        <v>0</v>
      </c>
      <c r="AI359" s="125">
        <f t="shared" si="460"/>
        <v>0</v>
      </c>
      <c r="AJ359" s="125">
        <f t="shared" si="460"/>
        <v>0</v>
      </c>
      <c r="AK359" s="125">
        <f t="shared" si="460"/>
        <v>0</v>
      </c>
      <c r="AL359" s="125">
        <f t="shared" si="460"/>
        <v>0</v>
      </c>
      <c r="AM359" s="125">
        <f t="shared" si="460"/>
        <v>0</v>
      </c>
      <c r="AN359" s="125">
        <f t="shared" si="460"/>
        <v>0</v>
      </c>
      <c r="AO359" s="125">
        <f t="shared" si="460"/>
        <v>0</v>
      </c>
      <c r="AP359" s="125">
        <f t="shared" si="460"/>
        <v>550</v>
      </c>
      <c r="AQ359" s="126">
        <f t="shared" si="456"/>
        <v>550</v>
      </c>
      <c r="AR359" s="124">
        <f t="shared" ref="AR359:BC359" si="461">SUM(AR343,AR345,AR347,AR349,AR351,AR353,AR355,AR357)</f>
        <v>0</v>
      </c>
      <c r="AS359" s="125">
        <f t="shared" si="461"/>
        <v>0</v>
      </c>
      <c r="AT359" s="125">
        <f t="shared" si="461"/>
        <v>0</v>
      </c>
      <c r="AU359" s="125">
        <f t="shared" si="461"/>
        <v>0</v>
      </c>
      <c r="AV359" s="125">
        <f t="shared" si="461"/>
        <v>0</v>
      </c>
      <c r="AW359" s="125">
        <f t="shared" si="461"/>
        <v>0</v>
      </c>
      <c r="AX359" s="125">
        <f t="shared" si="461"/>
        <v>0</v>
      </c>
      <c r="AY359" s="125">
        <f t="shared" si="461"/>
        <v>0</v>
      </c>
      <c r="AZ359" s="125">
        <f t="shared" si="461"/>
        <v>0</v>
      </c>
      <c r="BA359" s="125">
        <f t="shared" si="461"/>
        <v>0</v>
      </c>
      <c r="BB359" s="125">
        <f t="shared" si="461"/>
        <v>0</v>
      </c>
      <c r="BC359" s="125">
        <f t="shared" si="461"/>
        <v>550</v>
      </c>
      <c r="BD359" s="126">
        <f t="shared" si="457"/>
        <v>550</v>
      </c>
      <c r="BE359" s="127">
        <f t="shared" si="453"/>
        <v>1900.7170000000001</v>
      </c>
    </row>
    <row r="360" spans="1:61" outlineLevel="1" x14ac:dyDescent="0.2">
      <c r="A360" s="370"/>
      <c r="B360" s="363"/>
      <c r="C360" s="51" t="s">
        <v>164</v>
      </c>
      <c r="D360" s="100">
        <f t="shared" ref="D360:P360" si="462">SUM(D344,D346,D348,D350,D352,D354,D356,D358)</f>
        <v>0</v>
      </c>
      <c r="E360" s="80">
        <f t="shared" si="462"/>
        <v>0</v>
      </c>
      <c r="F360" s="81">
        <f t="shared" si="462"/>
        <v>0</v>
      </c>
      <c r="G360" s="81">
        <f t="shared" si="462"/>
        <v>0</v>
      </c>
      <c r="H360" s="81">
        <f t="shared" si="462"/>
        <v>0</v>
      </c>
      <c r="I360" s="81">
        <f t="shared" si="462"/>
        <v>35.9</v>
      </c>
      <c r="J360" s="81">
        <f t="shared" si="462"/>
        <v>0</v>
      </c>
      <c r="K360" s="81">
        <f t="shared" si="462"/>
        <v>11.8</v>
      </c>
      <c r="L360" s="81">
        <f t="shared" si="462"/>
        <v>0</v>
      </c>
      <c r="M360" s="81">
        <f t="shared" si="462"/>
        <v>0</v>
      </c>
      <c r="N360" s="81">
        <f t="shared" si="462"/>
        <v>89</v>
      </c>
      <c r="O360" s="81">
        <f t="shared" si="462"/>
        <v>0</v>
      </c>
      <c r="P360" s="81">
        <f t="shared" si="462"/>
        <v>0</v>
      </c>
      <c r="Q360" s="99">
        <f>SUM(E360:P360)</f>
        <v>136.69999999999999</v>
      </c>
      <c r="R360" s="80">
        <f t="shared" ref="R360:AC360" si="463">SUM(R344,R346,R348,R350,R352,R354,R356,R358)</f>
        <v>0</v>
      </c>
      <c r="S360" s="81">
        <f t="shared" si="463"/>
        <v>0</v>
      </c>
      <c r="T360" s="81">
        <f t="shared" si="463"/>
        <v>0</v>
      </c>
      <c r="U360" s="81">
        <f t="shared" si="463"/>
        <v>0</v>
      </c>
      <c r="V360" s="81">
        <f t="shared" si="463"/>
        <v>0</v>
      </c>
      <c r="W360" s="81">
        <f t="shared" si="463"/>
        <v>0</v>
      </c>
      <c r="X360" s="81">
        <f t="shared" si="463"/>
        <v>0</v>
      </c>
      <c r="Y360" s="81">
        <f t="shared" si="463"/>
        <v>0</v>
      </c>
      <c r="Z360" s="81">
        <f t="shared" si="463"/>
        <v>0</v>
      </c>
      <c r="AA360" s="81">
        <f t="shared" si="463"/>
        <v>0</v>
      </c>
      <c r="AB360" s="81">
        <f t="shared" si="463"/>
        <v>0</v>
      </c>
      <c r="AC360" s="81">
        <f t="shared" si="463"/>
        <v>0</v>
      </c>
      <c r="AD360" s="99">
        <f t="shared" si="455"/>
        <v>0</v>
      </c>
      <c r="AE360" s="80">
        <f t="shared" ref="AE360:AP360" si="464">SUM(AE344,AE346,AE348,AE350,AE352,AE354,AE356,AE358)</f>
        <v>0</v>
      </c>
      <c r="AF360" s="81">
        <f t="shared" si="464"/>
        <v>0</v>
      </c>
      <c r="AG360" s="81">
        <f t="shared" si="464"/>
        <v>0</v>
      </c>
      <c r="AH360" s="81">
        <f t="shared" si="464"/>
        <v>0</v>
      </c>
      <c r="AI360" s="81">
        <f t="shared" si="464"/>
        <v>0</v>
      </c>
      <c r="AJ360" s="81">
        <f t="shared" si="464"/>
        <v>0</v>
      </c>
      <c r="AK360" s="81">
        <f t="shared" si="464"/>
        <v>0</v>
      </c>
      <c r="AL360" s="81">
        <f t="shared" si="464"/>
        <v>0</v>
      </c>
      <c r="AM360" s="81">
        <f t="shared" si="464"/>
        <v>0</v>
      </c>
      <c r="AN360" s="81">
        <f t="shared" si="464"/>
        <v>0</v>
      </c>
      <c r="AO360" s="81">
        <f t="shared" si="464"/>
        <v>0</v>
      </c>
      <c r="AP360" s="81">
        <f t="shared" si="464"/>
        <v>0</v>
      </c>
      <c r="AQ360" s="99">
        <f t="shared" si="456"/>
        <v>0</v>
      </c>
      <c r="AR360" s="80">
        <f t="shared" ref="AR360:BC360" si="465">SUM(AR344,AR346,AR348,AR350,AR352,AR354,AR356,AR358)</f>
        <v>0</v>
      </c>
      <c r="AS360" s="81">
        <f t="shared" si="465"/>
        <v>0</v>
      </c>
      <c r="AT360" s="81">
        <f t="shared" si="465"/>
        <v>0</v>
      </c>
      <c r="AU360" s="81">
        <f t="shared" si="465"/>
        <v>0</v>
      </c>
      <c r="AV360" s="81">
        <f t="shared" si="465"/>
        <v>0</v>
      </c>
      <c r="AW360" s="81">
        <f t="shared" si="465"/>
        <v>0</v>
      </c>
      <c r="AX360" s="81">
        <f t="shared" si="465"/>
        <v>0</v>
      </c>
      <c r="AY360" s="81">
        <f t="shared" si="465"/>
        <v>0</v>
      </c>
      <c r="AZ360" s="81">
        <f t="shared" si="465"/>
        <v>0</v>
      </c>
      <c r="BA360" s="81">
        <f t="shared" si="465"/>
        <v>0</v>
      </c>
      <c r="BB360" s="81">
        <f t="shared" si="465"/>
        <v>0</v>
      </c>
      <c r="BC360" s="81">
        <f t="shared" si="465"/>
        <v>0</v>
      </c>
      <c r="BD360" s="99">
        <f t="shared" si="457"/>
        <v>0</v>
      </c>
      <c r="BE360" s="100">
        <f t="shared" si="453"/>
        <v>136.69999999999999</v>
      </c>
    </row>
    <row r="361" spans="1:61" hidden="1" outlineLevel="2" x14ac:dyDescent="0.2">
      <c r="A361" s="120"/>
      <c r="B361" s="111" t="s">
        <v>203</v>
      </c>
      <c r="C361" s="112"/>
      <c r="D361" s="114"/>
      <c r="E361" s="113"/>
      <c r="F361" s="113"/>
      <c r="G361" s="113"/>
      <c r="H361" s="113"/>
      <c r="I361" s="113"/>
      <c r="J361" s="113"/>
      <c r="K361" s="113"/>
      <c r="L361" s="113"/>
      <c r="M361" s="113"/>
      <c r="N361" s="113"/>
      <c r="O361" s="113"/>
      <c r="P361" s="113"/>
      <c r="Q361" s="114"/>
      <c r="R361" s="113"/>
      <c r="S361" s="113"/>
      <c r="T361" s="113"/>
      <c r="U361" s="113"/>
      <c r="V361" s="113"/>
      <c r="W361" s="113"/>
      <c r="X361" s="113"/>
      <c r="Y361" s="113"/>
      <c r="Z361" s="113"/>
      <c r="AA361" s="113"/>
      <c r="AB361" s="113"/>
      <c r="AC361" s="113"/>
      <c r="AD361" s="114"/>
      <c r="AE361" s="113"/>
      <c r="AF361" s="113"/>
      <c r="AG361" s="113"/>
      <c r="AH361" s="113"/>
      <c r="AI361" s="113"/>
      <c r="AJ361" s="113"/>
      <c r="AK361" s="113"/>
      <c r="AL361" s="113"/>
      <c r="AM361" s="113"/>
      <c r="AN361" s="113"/>
      <c r="AO361" s="113"/>
      <c r="AP361" s="113"/>
      <c r="AQ361" s="114"/>
      <c r="AR361" s="113"/>
      <c r="AS361" s="113"/>
      <c r="AT361" s="113"/>
      <c r="AU361" s="113"/>
      <c r="AV361" s="113"/>
      <c r="AW361" s="113"/>
      <c r="AX361" s="113"/>
      <c r="AY361" s="113"/>
      <c r="AZ361" s="113"/>
      <c r="BA361" s="113"/>
      <c r="BB361" s="113"/>
      <c r="BC361" s="113"/>
      <c r="BD361" s="114"/>
      <c r="BE361" s="198">
        <f t="shared" si="453"/>
        <v>0</v>
      </c>
      <c r="BG361" s="42"/>
    </row>
    <row r="362" spans="1:61" hidden="1" outlineLevel="2" x14ac:dyDescent="0.2">
      <c r="A362" s="375">
        <v>1</v>
      </c>
      <c r="B362" s="376" t="s">
        <v>208</v>
      </c>
      <c r="C362" s="47" t="s">
        <v>159</v>
      </c>
      <c r="D362" s="91">
        <f>D359-D364</f>
        <v>0</v>
      </c>
      <c r="E362" s="52">
        <f>E359-E364</f>
        <v>0</v>
      </c>
      <c r="F362" s="53">
        <f t="shared" ref="F362:P362" si="466">F359-F364</f>
        <v>0</v>
      </c>
      <c r="G362" s="53">
        <f t="shared" si="466"/>
        <v>0</v>
      </c>
      <c r="H362" s="53">
        <f t="shared" si="466"/>
        <v>0</v>
      </c>
      <c r="I362" s="53">
        <f t="shared" si="466"/>
        <v>0</v>
      </c>
      <c r="J362" s="53">
        <f t="shared" si="466"/>
        <v>0</v>
      </c>
      <c r="K362" s="53">
        <f t="shared" si="466"/>
        <v>0</v>
      </c>
      <c r="L362" s="53">
        <f t="shared" si="466"/>
        <v>0</v>
      </c>
      <c r="M362" s="53">
        <f t="shared" si="466"/>
        <v>0</v>
      </c>
      <c r="N362" s="53">
        <f t="shared" si="466"/>
        <v>0</v>
      </c>
      <c r="O362" s="53">
        <f t="shared" si="466"/>
        <v>0</v>
      </c>
      <c r="P362" s="53">
        <f t="shared" si="466"/>
        <v>52.716999999999985</v>
      </c>
      <c r="Q362" s="91">
        <f t="shared" ref="Q362:Q367" si="467">SUM(E362:P362)</f>
        <v>52.716999999999985</v>
      </c>
      <c r="R362" s="52">
        <f>R359-R364</f>
        <v>0</v>
      </c>
      <c r="S362" s="53">
        <f t="shared" ref="S362:AC362" si="468">S359-S364</f>
        <v>0</v>
      </c>
      <c r="T362" s="53">
        <f t="shared" si="468"/>
        <v>0</v>
      </c>
      <c r="U362" s="53">
        <f t="shared" si="468"/>
        <v>0</v>
      </c>
      <c r="V362" s="53">
        <f t="shared" si="468"/>
        <v>0</v>
      </c>
      <c r="W362" s="53">
        <f t="shared" si="468"/>
        <v>0</v>
      </c>
      <c r="X362" s="53">
        <f t="shared" si="468"/>
        <v>0</v>
      </c>
      <c r="Y362" s="53">
        <f t="shared" si="468"/>
        <v>0</v>
      </c>
      <c r="Z362" s="53">
        <f t="shared" si="468"/>
        <v>0</v>
      </c>
      <c r="AA362" s="53">
        <f t="shared" si="468"/>
        <v>0</v>
      </c>
      <c r="AB362" s="53">
        <f t="shared" si="468"/>
        <v>0</v>
      </c>
      <c r="AC362" s="53">
        <f t="shared" si="468"/>
        <v>67</v>
      </c>
      <c r="AD362" s="91">
        <f t="shared" ref="AD362:AD367" si="469">SUM(R362:AC362)</f>
        <v>67</v>
      </c>
      <c r="AE362" s="52">
        <f>AE359-AE364</f>
        <v>0</v>
      </c>
      <c r="AF362" s="53">
        <f t="shared" ref="AF362:AP362" si="470">AF359-AF364</f>
        <v>0</v>
      </c>
      <c r="AG362" s="53">
        <f t="shared" si="470"/>
        <v>0</v>
      </c>
      <c r="AH362" s="53">
        <f t="shared" si="470"/>
        <v>0</v>
      </c>
      <c r="AI362" s="53">
        <f t="shared" si="470"/>
        <v>0</v>
      </c>
      <c r="AJ362" s="53">
        <f t="shared" si="470"/>
        <v>0</v>
      </c>
      <c r="AK362" s="53">
        <f t="shared" si="470"/>
        <v>0</v>
      </c>
      <c r="AL362" s="53">
        <f t="shared" si="470"/>
        <v>0</v>
      </c>
      <c r="AM362" s="53">
        <f t="shared" si="470"/>
        <v>0</v>
      </c>
      <c r="AN362" s="53">
        <f t="shared" si="470"/>
        <v>0</v>
      </c>
      <c r="AO362" s="53">
        <f t="shared" si="470"/>
        <v>0</v>
      </c>
      <c r="AP362" s="53">
        <f t="shared" si="470"/>
        <v>82</v>
      </c>
      <c r="AQ362" s="91">
        <f t="shared" ref="AQ362:AQ367" si="471">SUM(AE362:AP362)</f>
        <v>82</v>
      </c>
      <c r="AR362" s="52">
        <f>AR359-AR364</f>
        <v>0</v>
      </c>
      <c r="AS362" s="53">
        <f t="shared" ref="AS362:BC362" si="472">AS359-AS364</f>
        <v>0</v>
      </c>
      <c r="AT362" s="53">
        <f t="shared" si="472"/>
        <v>0</v>
      </c>
      <c r="AU362" s="53">
        <f t="shared" si="472"/>
        <v>0</v>
      </c>
      <c r="AV362" s="53">
        <f t="shared" si="472"/>
        <v>0</v>
      </c>
      <c r="AW362" s="53">
        <f t="shared" si="472"/>
        <v>0</v>
      </c>
      <c r="AX362" s="53">
        <f t="shared" si="472"/>
        <v>0</v>
      </c>
      <c r="AY362" s="53">
        <f t="shared" si="472"/>
        <v>0</v>
      </c>
      <c r="AZ362" s="53">
        <f t="shared" si="472"/>
        <v>0</v>
      </c>
      <c r="BA362" s="53">
        <f t="shared" si="472"/>
        <v>0</v>
      </c>
      <c r="BB362" s="53">
        <f t="shared" si="472"/>
        <v>0</v>
      </c>
      <c r="BC362" s="53">
        <f t="shared" si="472"/>
        <v>82</v>
      </c>
      <c r="BD362" s="91">
        <f t="shared" ref="BD362:BD367" si="473">SUM(AR362:BC362)</f>
        <v>82</v>
      </c>
      <c r="BE362" s="91">
        <f t="shared" si="453"/>
        <v>283.71699999999998</v>
      </c>
      <c r="BG362" s="42"/>
    </row>
    <row r="363" spans="1:61" hidden="1" outlineLevel="2" x14ac:dyDescent="0.2">
      <c r="A363" s="374"/>
      <c r="B363" s="372"/>
      <c r="C363" s="46" t="s">
        <v>164</v>
      </c>
      <c r="D363" s="92">
        <f t="shared" ref="D363:P363" si="474">D360-D365</f>
        <v>0</v>
      </c>
      <c r="E363" s="56">
        <f t="shared" si="474"/>
        <v>0</v>
      </c>
      <c r="F363" s="57">
        <f t="shared" si="474"/>
        <v>0</v>
      </c>
      <c r="G363" s="57">
        <f t="shared" si="474"/>
        <v>0</v>
      </c>
      <c r="H363" s="57">
        <f t="shared" si="474"/>
        <v>0</v>
      </c>
      <c r="I363" s="57">
        <f t="shared" si="474"/>
        <v>4.8999999999999986</v>
      </c>
      <c r="J363" s="57">
        <f t="shared" si="474"/>
        <v>0</v>
      </c>
      <c r="K363" s="57">
        <f t="shared" si="474"/>
        <v>1.8000000000000007</v>
      </c>
      <c r="L363" s="57">
        <f t="shared" si="474"/>
        <v>0</v>
      </c>
      <c r="M363" s="57">
        <f t="shared" si="474"/>
        <v>0</v>
      </c>
      <c r="N363" s="57">
        <f t="shared" si="474"/>
        <v>13</v>
      </c>
      <c r="O363" s="57">
        <f t="shared" si="474"/>
        <v>0</v>
      </c>
      <c r="P363" s="57">
        <f t="shared" si="474"/>
        <v>0</v>
      </c>
      <c r="Q363" s="92">
        <f t="shared" si="467"/>
        <v>19.7</v>
      </c>
      <c r="R363" s="56">
        <f t="shared" ref="R363:AC363" si="475">R360-R365</f>
        <v>0</v>
      </c>
      <c r="S363" s="57">
        <f t="shared" si="475"/>
        <v>0</v>
      </c>
      <c r="T363" s="57">
        <f t="shared" si="475"/>
        <v>0</v>
      </c>
      <c r="U363" s="57">
        <f t="shared" si="475"/>
        <v>0</v>
      </c>
      <c r="V363" s="57">
        <f t="shared" si="475"/>
        <v>0</v>
      </c>
      <c r="W363" s="57">
        <f t="shared" si="475"/>
        <v>0</v>
      </c>
      <c r="X363" s="57">
        <f t="shared" si="475"/>
        <v>0</v>
      </c>
      <c r="Y363" s="57">
        <f t="shared" si="475"/>
        <v>0</v>
      </c>
      <c r="Z363" s="57">
        <f t="shared" si="475"/>
        <v>0</v>
      </c>
      <c r="AA363" s="57">
        <f t="shared" si="475"/>
        <v>0</v>
      </c>
      <c r="AB363" s="57">
        <f t="shared" si="475"/>
        <v>0</v>
      </c>
      <c r="AC363" s="57">
        <f t="shared" si="475"/>
        <v>0</v>
      </c>
      <c r="AD363" s="92">
        <f t="shared" si="469"/>
        <v>0</v>
      </c>
      <c r="AE363" s="56">
        <f t="shared" ref="AE363:AP363" si="476">AE360-AE365</f>
        <v>0</v>
      </c>
      <c r="AF363" s="57">
        <f t="shared" si="476"/>
        <v>0</v>
      </c>
      <c r="AG363" s="57">
        <f t="shared" si="476"/>
        <v>0</v>
      </c>
      <c r="AH363" s="57">
        <f t="shared" si="476"/>
        <v>0</v>
      </c>
      <c r="AI363" s="57">
        <f t="shared" si="476"/>
        <v>0</v>
      </c>
      <c r="AJ363" s="57">
        <f t="shared" si="476"/>
        <v>0</v>
      </c>
      <c r="AK363" s="57">
        <f t="shared" si="476"/>
        <v>0</v>
      </c>
      <c r="AL363" s="57">
        <f t="shared" si="476"/>
        <v>0</v>
      </c>
      <c r="AM363" s="57">
        <f t="shared" si="476"/>
        <v>0</v>
      </c>
      <c r="AN363" s="57">
        <f t="shared" si="476"/>
        <v>0</v>
      </c>
      <c r="AO363" s="57">
        <f t="shared" si="476"/>
        <v>0</v>
      </c>
      <c r="AP363" s="57">
        <f t="shared" si="476"/>
        <v>0</v>
      </c>
      <c r="AQ363" s="92">
        <f t="shared" si="471"/>
        <v>0</v>
      </c>
      <c r="AR363" s="56">
        <f t="shared" ref="AR363:BC363" si="477">AR360-AR365</f>
        <v>0</v>
      </c>
      <c r="AS363" s="57">
        <f t="shared" si="477"/>
        <v>0</v>
      </c>
      <c r="AT363" s="57">
        <f t="shared" si="477"/>
        <v>0</v>
      </c>
      <c r="AU363" s="57">
        <f t="shared" si="477"/>
        <v>0</v>
      </c>
      <c r="AV363" s="57">
        <f t="shared" si="477"/>
        <v>0</v>
      </c>
      <c r="AW363" s="57">
        <f t="shared" si="477"/>
        <v>0</v>
      </c>
      <c r="AX363" s="57">
        <f t="shared" si="477"/>
        <v>0</v>
      </c>
      <c r="AY363" s="57">
        <f t="shared" si="477"/>
        <v>0</v>
      </c>
      <c r="AZ363" s="57">
        <f t="shared" si="477"/>
        <v>0</v>
      </c>
      <c r="BA363" s="57">
        <f t="shared" si="477"/>
        <v>0</v>
      </c>
      <c r="BB363" s="57">
        <f t="shared" si="477"/>
        <v>0</v>
      </c>
      <c r="BC363" s="57">
        <f t="shared" si="477"/>
        <v>0</v>
      </c>
      <c r="BD363" s="92">
        <f t="shared" si="473"/>
        <v>0</v>
      </c>
      <c r="BE363" s="92">
        <f t="shared" si="453"/>
        <v>19.7</v>
      </c>
      <c r="BF363" s="122"/>
      <c r="BG363" s="42"/>
    </row>
    <row r="364" spans="1:61" hidden="1" outlineLevel="2" x14ac:dyDescent="0.2">
      <c r="A364" s="373">
        <v>2</v>
      </c>
      <c r="B364" s="371" t="s">
        <v>307</v>
      </c>
      <c r="C364" s="44" t="s">
        <v>159</v>
      </c>
      <c r="D364" s="101"/>
      <c r="E364" s="82">
        <f>ROUND(SUM(E345,E347,E349,E351,E353,E355,E357)*0.85,0)</f>
        <v>0</v>
      </c>
      <c r="F364" s="83">
        <f t="shared" ref="F364:P364" si="478">ROUND(SUM(F345,F347,F349,F351,F353,F355,F357)*0.85,0)</f>
        <v>0</v>
      </c>
      <c r="G364" s="83">
        <f t="shared" si="478"/>
        <v>0</v>
      </c>
      <c r="H364" s="83">
        <f t="shared" si="478"/>
        <v>0</v>
      </c>
      <c r="I364" s="83">
        <f t="shared" si="478"/>
        <v>0</v>
      </c>
      <c r="J364" s="83">
        <f t="shared" si="478"/>
        <v>0</v>
      </c>
      <c r="K364" s="83">
        <f t="shared" si="478"/>
        <v>0</v>
      </c>
      <c r="L364" s="83">
        <f t="shared" si="478"/>
        <v>0</v>
      </c>
      <c r="M364" s="83">
        <f t="shared" si="478"/>
        <v>0</v>
      </c>
      <c r="N364" s="83">
        <f t="shared" si="478"/>
        <v>0</v>
      </c>
      <c r="O364" s="83">
        <f t="shared" si="478"/>
        <v>0</v>
      </c>
      <c r="P364" s="84">
        <f t="shared" si="478"/>
        <v>298</v>
      </c>
      <c r="Q364" s="101">
        <f t="shared" si="467"/>
        <v>298</v>
      </c>
      <c r="R364" s="82">
        <f t="shared" ref="R364:AC364" si="479">ROUND(SUM(R345,R347,R349,R351,R353,R355,R357)*0.85,0)</f>
        <v>0</v>
      </c>
      <c r="S364" s="83">
        <f t="shared" si="479"/>
        <v>0</v>
      </c>
      <c r="T364" s="83">
        <f t="shared" si="479"/>
        <v>0</v>
      </c>
      <c r="U364" s="83">
        <f t="shared" si="479"/>
        <v>0</v>
      </c>
      <c r="V364" s="83">
        <f t="shared" si="479"/>
        <v>0</v>
      </c>
      <c r="W364" s="83">
        <f t="shared" si="479"/>
        <v>0</v>
      </c>
      <c r="X364" s="83">
        <f t="shared" si="479"/>
        <v>0</v>
      </c>
      <c r="Y364" s="83">
        <f t="shared" si="479"/>
        <v>0</v>
      </c>
      <c r="Z364" s="83">
        <f t="shared" si="479"/>
        <v>0</v>
      </c>
      <c r="AA364" s="83">
        <f t="shared" si="479"/>
        <v>0</v>
      </c>
      <c r="AB364" s="83">
        <f t="shared" si="479"/>
        <v>0</v>
      </c>
      <c r="AC364" s="84">
        <f t="shared" si="479"/>
        <v>383</v>
      </c>
      <c r="AD364" s="101">
        <f t="shared" si="469"/>
        <v>383</v>
      </c>
      <c r="AE364" s="82">
        <f t="shared" ref="AE364:AP364" si="480">ROUND(SUM(AE345,AE347,AE349,AE351,AE353,AE355,AE357)*0.85,0)</f>
        <v>0</v>
      </c>
      <c r="AF364" s="83">
        <f t="shared" si="480"/>
        <v>0</v>
      </c>
      <c r="AG364" s="83">
        <f t="shared" si="480"/>
        <v>0</v>
      </c>
      <c r="AH364" s="83">
        <f t="shared" si="480"/>
        <v>0</v>
      </c>
      <c r="AI364" s="83">
        <f t="shared" si="480"/>
        <v>0</v>
      </c>
      <c r="AJ364" s="83">
        <f t="shared" si="480"/>
        <v>0</v>
      </c>
      <c r="AK364" s="83">
        <f t="shared" si="480"/>
        <v>0</v>
      </c>
      <c r="AL364" s="83">
        <f t="shared" si="480"/>
        <v>0</v>
      </c>
      <c r="AM364" s="83">
        <f t="shared" si="480"/>
        <v>0</v>
      </c>
      <c r="AN364" s="83">
        <f t="shared" si="480"/>
        <v>0</v>
      </c>
      <c r="AO364" s="83">
        <f t="shared" si="480"/>
        <v>0</v>
      </c>
      <c r="AP364" s="84">
        <f t="shared" si="480"/>
        <v>468</v>
      </c>
      <c r="AQ364" s="101">
        <f t="shared" si="471"/>
        <v>468</v>
      </c>
      <c r="AR364" s="82">
        <f t="shared" ref="AR364:BC364" si="481">ROUND(SUM(AR345,AR347,AR349,AR351,AR353,AR355,AR357)*0.85,0)</f>
        <v>0</v>
      </c>
      <c r="AS364" s="83">
        <f t="shared" si="481"/>
        <v>0</v>
      </c>
      <c r="AT364" s="83">
        <f t="shared" si="481"/>
        <v>0</v>
      </c>
      <c r="AU364" s="83">
        <f t="shared" si="481"/>
        <v>0</v>
      </c>
      <c r="AV364" s="83">
        <f t="shared" si="481"/>
        <v>0</v>
      </c>
      <c r="AW364" s="83">
        <f t="shared" si="481"/>
        <v>0</v>
      </c>
      <c r="AX364" s="83">
        <f t="shared" si="481"/>
        <v>0</v>
      </c>
      <c r="AY364" s="83">
        <f t="shared" si="481"/>
        <v>0</v>
      </c>
      <c r="AZ364" s="83">
        <f t="shared" si="481"/>
        <v>0</v>
      </c>
      <c r="BA364" s="83">
        <f t="shared" si="481"/>
        <v>0</v>
      </c>
      <c r="BB364" s="83">
        <f t="shared" si="481"/>
        <v>0</v>
      </c>
      <c r="BC364" s="84">
        <f t="shared" si="481"/>
        <v>468</v>
      </c>
      <c r="BD364" s="101">
        <f t="shared" si="473"/>
        <v>468</v>
      </c>
      <c r="BE364" s="101">
        <f t="shared" si="453"/>
        <v>1617</v>
      </c>
      <c r="BG364" s="42"/>
    </row>
    <row r="365" spans="1:61" ht="13.5" hidden="1" outlineLevel="2" thickBot="1" x14ac:dyDescent="0.25">
      <c r="A365" s="377"/>
      <c r="B365" s="378"/>
      <c r="C365" s="128" t="s">
        <v>164</v>
      </c>
      <c r="D365" s="131"/>
      <c r="E365" s="129">
        <f t="shared" ref="E365:P365" si="482">ROUND(SUM(E346,E348,E350,E352,E354,E356,E358)*0.85,0)</f>
        <v>0</v>
      </c>
      <c r="F365" s="130">
        <f t="shared" si="482"/>
        <v>0</v>
      </c>
      <c r="G365" s="130">
        <f t="shared" si="482"/>
        <v>0</v>
      </c>
      <c r="H365" s="130">
        <f t="shared" si="482"/>
        <v>0</v>
      </c>
      <c r="I365" s="130">
        <f t="shared" si="482"/>
        <v>31</v>
      </c>
      <c r="J365" s="130">
        <f t="shared" si="482"/>
        <v>0</v>
      </c>
      <c r="K365" s="130">
        <f t="shared" si="482"/>
        <v>10</v>
      </c>
      <c r="L365" s="130">
        <f t="shared" si="482"/>
        <v>0</v>
      </c>
      <c r="M365" s="130">
        <f t="shared" si="482"/>
        <v>0</v>
      </c>
      <c r="N365" s="130">
        <f t="shared" si="482"/>
        <v>76</v>
      </c>
      <c r="O365" s="130">
        <f t="shared" si="482"/>
        <v>0</v>
      </c>
      <c r="P365" s="130">
        <f t="shared" si="482"/>
        <v>0</v>
      </c>
      <c r="Q365" s="131">
        <f t="shared" si="467"/>
        <v>117</v>
      </c>
      <c r="R365" s="129">
        <f t="shared" ref="R365:AC365" si="483">ROUND(SUM(R346,R348,R350,R352,R354,R356,R358)*0.85,0)</f>
        <v>0</v>
      </c>
      <c r="S365" s="130">
        <f t="shared" si="483"/>
        <v>0</v>
      </c>
      <c r="T365" s="130">
        <f t="shared" si="483"/>
        <v>0</v>
      </c>
      <c r="U365" s="130">
        <f t="shared" si="483"/>
        <v>0</v>
      </c>
      <c r="V365" s="130">
        <f t="shared" si="483"/>
        <v>0</v>
      </c>
      <c r="W365" s="130">
        <f t="shared" si="483"/>
        <v>0</v>
      </c>
      <c r="X365" s="130">
        <f t="shared" si="483"/>
        <v>0</v>
      </c>
      <c r="Y365" s="130">
        <f t="shared" si="483"/>
        <v>0</v>
      </c>
      <c r="Z365" s="130">
        <f t="shared" si="483"/>
        <v>0</v>
      </c>
      <c r="AA365" s="130">
        <f t="shared" si="483"/>
        <v>0</v>
      </c>
      <c r="AB365" s="130">
        <f t="shared" si="483"/>
        <v>0</v>
      </c>
      <c r="AC365" s="130">
        <f t="shared" si="483"/>
        <v>0</v>
      </c>
      <c r="AD365" s="131">
        <f t="shared" si="469"/>
        <v>0</v>
      </c>
      <c r="AE365" s="129">
        <f t="shared" ref="AE365:AP365" si="484">ROUND(SUM(AE346,AE348,AE350,AE352,AE354,AE356,AE358)*0.85,0)</f>
        <v>0</v>
      </c>
      <c r="AF365" s="130">
        <f t="shared" si="484"/>
        <v>0</v>
      </c>
      <c r="AG365" s="130">
        <f t="shared" si="484"/>
        <v>0</v>
      </c>
      <c r="AH365" s="130">
        <f t="shared" si="484"/>
        <v>0</v>
      </c>
      <c r="AI365" s="130">
        <f t="shared" si="484"/>
        <v>0</v>
      </c>
      <c r="AJ365" s="130">
        <f t="shared" si="484"/>
        <v>0</v>
      </c>
      <c r="AK365" s="130">
        <f t="shared" si="484"/>
        <v>0</v>
      </c>
      <c r="AL365" s="130">
        <f t="shared" si="484"/>
        <v>0</v>
      </c>
      <c r="AM365" s="130">
        <f t="shared" si="484"/>
        <v>0</v>
      </c>
      <c r="AN365" s="130">
        <f t="shared" si="484"/>
        <v>0</v>
      </c>
      <c r="AO365" s="130">
        <f t="shared" si="484"/>
        <v>0</v>
      </c>
      <c r="AP365" s="130">
        <f t="shared" si="484"/>
        <v>0</v>
      </c>
      <c r="AQ365" s="131">
        <f t="shared" si="471"/>
        <v>0</v>
      </c>
      <c r="AR365" s="129">
        <f t="shared" ref="AR365:BC365" si="485">ROUND(SUM(AR346,AR348,AR350,AR352,AR354,AR356,AR358)*0.85,0)</f>
        <v>0</v>
      </c>
      <c r="AS365" s="130">
        <f t="shared" si="485"/>
        <v>0</v>
      </c>
      <c r="AT365" s="130">
        <f t="shared" si="485"/>
        <v>0</v>
      </c>
      <c r="AU365" s="130">
        <f t="shared" si="485"/>
        <v>0</v>
      </c>
      <c r="AV365" s="130">
        <f t="shared" si="485"/>
        <v>0</v>
      </c>
      <c r="AW365" s="130">
        <f t="shared" si="485"/>
        <v>0</v>
      </c>
      <c r="AX365" s="130">
        <f t="shared" si="485"/>
        <v>0</v>
      </c>
      <c r="AY365" s="130">
        <f t="shared" si="485"/>
        <v>0</v>
      </c>
      <c r="AZ365" s="130">
        <f t="shared" si="485"/>
        <v>0</v>
      </c>
      <c r="BA365" s="130">
        <f t="shared" si="485"/>
        <v>0</v>
      </c>
      <c r="BB365" s="130">
        <f t="shared" si="485"/>
        <v>0</v>
      </c>
      <c r="BC365" s="130">
        <f t="shared" si="485"/>
        <v>0</v>
      </c>
      <c r="BD365" s="131">
        <f t="shared" si="473"/>
        <v>0</v>
      </c>
      <c r="BE365" s="131">
        <f t="shared" si="453"/>
        <v>117</v>
      </c>
      <c r="BG365" s="42"/>
    </row>
    <row r="366" spans="1:61" hidden="1" outlineLevel="2" x14ac:dyDescent="0.2">
      <c r="A366" s="369"/>
      <c r="B366" s="362" t="s">
        <v>198</v>
      </c>
      <c r="C366" s="50" t="s">
        <v>159</v>
      </c>
      <c r="D366" s="127">
        <f>SUM(D362,D364)</f>
        <v>0</v>
      </c>
      <c r="E366" s="124">
        <f>SUM(E362,E364)</f>
        <v>0</v>
      </c>
      <c r="F366" s="125">
        <f t="shared" ref="F366:P366" si="486">SUM(F362,F364)</f>
        <v>0</v>
      </c>
      <c r="G366" s="125">
        <f t="shared" si="486"/>
        <v>0</v>
      </c>
      <c r="H366" s="125">
        <f t="shared" si="486"/>
        <v>0</v>
      </c>
      <c r="I366" s="125">
        <f t="shared" si="486"/>
        <v>0</v>
      </c>
      <c r="J366" s="125">
        <f t="shared" si="486"/>
        <v>0</v>
      </c>
      <c r="K366" s="125">
        <f t="shared" si="486"/>
        <v>0</v>
      </c>
      <c r="L366" s="125">
        <f t="shared" si="486"/>
        <v>0</v>
      </c>
      <c r="M366" s="125">
        <f t="shared" si="486"/>
        <v>0</v>
      </c>
      <c r="N366" s="125">
        <f t="shared" si="486"/>
        <v>0</v>
      </c>
      <c r="O366" s="125">
        <f t="shared" si="486"/>
        <v>0</v>
      </c>
      <c r="P366" s="125">
        <f t="shared" si="486"/>
        <v>350.71699999999998</v>
      </c>
      <c r="Q366" s="126">
        <f t="shared" si="467"/>
        <v>350.71699999999998</v>
      </c>
      <c r="R366" s="124">
        <f>SUM(R362,R364)</f>
        <v>0</v>
      </c>
      <c r="S366" s="125">
        <f t="shared" ref="S366:AC366" si="487">SUM(S362,S364)</f>
        <v>0</v>
      </c>
      <c r="T366" s="125">
        <f t="shared" si="487"/>
        <v>0</v>
      </c>
      <c r="U366" s="125">
        <f t="shared" si="487"/>
        <v>0</v>
      </c>
      <c r="V366" s="125">
        <f t="shared" si="487"/>
        <v>0</v>
      </c>
      <c r="W366" s="125">
        <f t="shared" si="487"/>
        <v>0</v>
      </c>
      <c r="X366" s="125">
        <f t="shared" si="487"/>
        <v>0</v>
      </c>
      <c r="Y366" s="125">
        <f t="shared" si="487"/>
        <v>0</v>
      </c>
      <c r="Z366" s="125">
        <f t="shared" si="487"/>
        <v>0</v>
      </c>
      <c r="AA366" s="125">
        <f t="shared" si="487"/>
        <v>0</v>
      </c>
      <c r="AB366" s="125">
        <f t="shared" si="487"/>
        <v>0</v>
      </c>
      <c r="AC366" s="125">
        <f t="shared" si="487"/>
        <v>450</v>
      </c>
      <c r="AD366" s="126">
        <f t="shared" si="469"/>
        <v>450</v>
      </c>
      <c r="AE366" s="124">
        <f>SUM(AE362,AE364)</f>
        <v>0</v>
      </c>
      <c r="AF366" s="125">
        <f t="shared" ref="AF366:AP366" si="488">SUM(AF362,AF364)</f>
        <v>0</v>
      </c>
      <c r="AG366" s="125">
        <f t="shared" si="488"/>
        <v>0</v>
      </c>
      <c r="AH366" s="125">
        <f t="shared" si="488"/>
        <v>0</v>
      </c>
      <c r="AI366" s="125">
        <f t="shared" si="488"/>
        <v>0</v>
      </c>
      <c r="AJ366" s="125">
        <f t="shared" si="488"/>
        <v>0</v>
      </c>
      <c r="AK366" s="125">
        <f t="shared" si="488"/>
        <v>0</v>
      </c>
      <c r="AL366" s="125">
        <f t="shared" si="488"/>
        <v>0</v>
      </c>
      <c r="AM366" s="125">
        <f t="shared" si="488"/>
        <v>0</v>
      </c>
      <c r="AN366" s="125">
        <f t="shared" si="488"/>
        <v>0</v>
      </c>
      <c r="AO366" s="125">
        <f t="shared" si="488"/>
        <v>0</v>
      </c>
      <c r="AP366" s="125">
        <f t="shared" si="488"/>
        <v>550</v>
      </c>
      <c r="AQ366" s="126">
        <f t="shared" si="471"/>
        <v>550</v>
      </c>
      <c r="AR366" s="124">
        <f>SUM(AR362,AR364)</f>
        <v>0</v>
      </c>
      <c r="AS366" s="125">
        <f t="shared" ref="AS366:BC366" si="489">SUM(AS362,AS364)</f>
        <v>0</v>
      </c>
      <c r="AT366" s="125">
        <f t="shared" si="489"/>
        <v>0</v>
      </c>
      <c r="AU366" s="125">
        <f t="shared" si="489"/>
        <v>0</v>
      </c>
      <c r="AV366" s="125">
        <f t="shared" si="489"/>
        <v>0</v>
      </c>
      <c r="AW366" s="125">
        <f t="shared" si="489"/>
        <v>0</v>
      </c>
      <c r="AX366" s="125">
        <f t="shared" si="489"/>
        <v>0</v>
      </c>
      <c r="AY366" s="125">
        <f t="shared" si="489"/>
        <v>0</v>
      </c>
      <c r="AZ366" s="125">
        <f t="shared" si="489"/>
        <v>0</v>
      </c>
      <c r="BA366" s="125">
        <f t="shared" si="489"/>
        <v>0</v>
      </c>
      <c r="BB366" s="125">
        <f t="shared" si="489"/>
        <v>0</v>
      </c>
      <c r="BC366" s="125">
        <f t="shared" si="489"/>
        <v>550</v>
      </c>
      <c r="BD366" s="126">
        <f t="shared" si="473"/>
        <v>550</v>
      </c>
      <c r="BE366" s="127">
        <f t="shared" si="453"/>
        <v>1900.7170000000001</v>
      </c>
      <c r="BG366" s="42"/>
    </row>
    <row r="367" spans="1:61" hidden="1" outlineLevel="2" x14ac:dyDescent="0.2">
      <c r="A367" s="370"/>
      <c r="B367" s="363"/>
      <c r="C367" s="51" t="s">
        <v>164</v>
      </c>
      <c r="D367" s="100">
        <f t="shared" ref="D367:P367" si="490">SUM(D363,D365)</f>
        <v>0</v>
      </c>
      <c r="E367" s="80">
        <f t="shared" si="490"/>
        <v>0</v>
      </c>
      <c r="F367" s="81">
        <f t="shared" si="490"/>
        <v>0</v>
      </c>
      <c r="G367" s="81">
        <f t="shared" si="490"/>
        <v>0</v>
      </c>
      <c r="H367" s="81">
        <f t="shared" si="490"/>
        <v>0</v>
      </c>
      <c r="I367" s="81">
        <f t="shared" si="490"/>
        <v>35.9</v>
      </c>
      <c r="J367" s="81">
        <f t="shared" si="490"/>
        <v>0</v>
      </c>
      <c r="K367" s="81">
        <f t="shared" si="490"/>
        <v>11.8</v>
      </c>
      <c r="L367" s="81">
        <f t="shared" si="490"/>
        <v>0</v>
      </c>
      <c r="M367" s="81">
        <f t="shared" si="490"/>
        <v>0</v>
      </c>
      <c r="N367" s="81">
        <f t="shared" si="490"/>
        <v>89</v>
      </c>
      <c r="O367" s="81">
        <f t="shared" si="490"/>
        <v>0</v>
      </c>
      <c r="P367" s="81">
        <f t="shared" si="490"/>
        <v>0</v>
      </c>
      <c r="Q367" s="99">
        <f t="shared" si="467"/>
        <v>136.69999999999999</v>
      </c>
      <c r="R367" s="80">
        <f t="shared" ref="R367:AC367" si="491">SUM(R363,R365)</f>
        <v>0</v>
      </c>
      <c r="S367" s="81">
        <f t="shared" si="491"/>
        <v>0</v>
      </c>
      <c r="T367" s="81">
        <f t="shared" si="491"/>
        <v>0</v>
      </c>
      <c r="U367" s="81">
        <f t="shared" si="491"/>
        <v>0</v>
      </c>
      <c r="V367" s="81">
        <f t="shared" si="491"/>
        <v>0</v>
      </c>
      <c r="W367" s="81">
        <f t="shared" si="491"/>
        <v>0</v>
      </c>
      <c r="X367" s="81">
        <f t="shared" si="491"/>
        <v>0</v>
      </c>
      <c r="Y367" s="81">
        <f t="shared" si="491"/>
        <v>0</v>
      </c>
      <c r="Z367" s="81">
        <f t="shared" si="491"/>
        <v>0</v>
      </c>
      <c r="AA367" s="81">
        <f t="shared" si="491"/>
        <v>0</v>
      </c>
      <c r="AB367" s="81">
        <f t="shared" si="491"/>
        <v>0</v>
      </c>
      <c r="AC367" s="81">
        <f t="shared" si="491"/>
        <v>0</v>
      </c>
      <c r="AD367" s="99">
        <f t="shared" si="469"/>
        <v>0</v>
      </c>
      <c r="AE367" s="80">
        <f t="shared" ref="AE367:AP367" si="492">SUM(AE363,AE365)</f>
        <v>0</v>
      </c>
      <c r="AF367" s="81">
        <f t="shared" si="492"/>
        <v>0</v>
      </c>
      <c r="AG367" s="81">
        <f t="shared" si="492"/>
        <v>0</v>
      </c>
      <c r="AH367" s="81">
        <f t="shared" si="492"/>
        <v>0</v>
      </c>
      <c r="AI367" s="81">
        <f t="shared" si="492"/>
        <v>0</v>
      </c>
      <c r="AJ367" s="81">
        <f t="shared" si="492"/>
        <v>0</v>
      </c>
      <c r="AK367" s="81">
        <f t="shared" si="492"/>
        <v>0</v>
      </c>
      <c r="AL367" s="81">
        <f t="shared" si="492"/>
        <v>0</v>
      </c>
      <c r="AM367" s="81">
        <f t="shared" si="492"/>
        <v>0</v>
      </c>
      <c r="AN367" s="81">
        <f t="shared" si="492"/>
        <v>0</v>
      </c>
      <c r="AO367" s="81">
        <f t="shared" si="492"/>
        <v>0</v>
      </c>
      <c r="AP367" s="81">
        <f t="shared" si="492"/>
        <v>0</v>
      </c>
      <c r="AQ367" s="99">
        <f t="shared" si="471"/>
        <v>0</v>
      </c>
      <c r="AR367" s="80">
        <f t="shared" ref="AR367:BC367" si="493">SUM(AR363,AR365)</f>
        <v>0</v>
      </c>
      <c r="AS367" s="81">
        <f t="shared" si="493"/>
        <v>0</v>
      </c>
      <c r="AT367" s="81">
        <f t="shared" si="493"/>
        <v>0</v>
      </c>
      <c r="AU367" s="81">
        <f t="shared" si="493"/>
        <v>0</v>
      </c>
      <c r="AV367" s="81">
        <f t="shared" si="493"/>
        <v>0</v>
      </c>
      <c r="AW367" s="81">
        <f t="shared" si="493"/>
        <v>0</v>
      </c>
      <c r="AX367" s="81">
        <f t="shared" si="493"/>
        <v>0</v>
      </c>
      <c r="AY367" s="81">
        <f t="shared" si="493"/>
        <v>0</v>
      </c>
      <c r="AZ367" s="81">
        <f t="shared" si="493"/>
        <v>0</v>
      </c>
      <c r="BA367" s="81">
        <f t="shared" si="493"/>
        <v>0</v>
      </c>
      <c r="BB367" s="81">
        <f t="shared" si="493"/>
        <v>0</v>
      </c>
      <c r="BC367" s="81">
        <f t="shared" si="493"/>
        <v>0</v>
      </c>
      <c r="BD367" s="99">
        <f t="shared" si="473"/>
        <v>0</v>
      </c>
      <c r="BE367" s="100">
        <f t="shared" si="453"/>
        <v>136.69999999999999</v>
      </c>
      <c r="BG367" s="42"/>
    </row>
    <row r="368" spans="1:61" outlineLevel="1" collapsed="1" x14ac:dyDescent="0.2">
      <c r="A368" s="119"/>
      <c r="B368" s="103" t="s">
        <v>255</v>
      </c>
      <c r="C368" s="104"/>
      <c r="D368" s="106"/>
      <c r="E368" s="105"/>
      <c r="F368" s="105"/>
      <c r="G368" s="105"/>
      <c r="H368" s="105"/>
      <c r="I368" s="105"/>
      <c r="J368" s="105"/>
      <c r="K368" s="105"/>
      <c r="L368" s="105"/>
      <c r="M368" s="105"/>
      <c r="N368" s="105"/>
      <c r="O368" s="105"/>
      <c r="P368" s="105"/>
      <c r="Q368" s="106"/>
      <c r="R368" s="105"/>
      <c r="S368" s="105"/>
      <c r="T368" s="105"/>
      <c r="U368" s="105"/>
      <c r="V368" s="105"/>
      <c r="W368" s="105"/>
      <c r="X368" s="105"/>
      <c r="Y368" s="105"/>
      <c r="Z368" s="105"/>
      <c r="AA368" s="105"/>
      <c r="AB368" s="105"/>
      <c r="AC368" s="105"/>
      <c r="AD368" s="107"/>
      <c r="AE368" s="108"/>
      <c r="AF368" s="105"/>
      <c r="AG368" s="105"/>
      <c r="AH368" s="105"/>
      <c r="AI368" s="105"/>
      <c r="AJ368" s="105"/>
      <c r="AK368" s="105"/>
      <c r="AL368" s="105"/>
      <c r="AM368" s="105"/>
      <c r="AN368" s="105"/>
      <c r="AO368" s="105"/>
      <c r="AP368" s="109"/>
      <c r="AQ368" s="110"/>
      <c r="AR368" s="105"/>
      <c r="AS368" s="105"/>
      <c r="AT368" s="105"/>
      <c r="AU368" s="105"/>
      <c r="AV368" s="105"/>
      <c r="AW368" s="105"/>
      <c r="AX368" s="105"/>
      <c r="AY368" s="105"/>
      <c r="AZ368" s="105"/>
      <c r="BA368" s="105"/>
      <c r="BB368" s="105"/>
      <c r="BC368" s="105"/>
      <c r="BD368" s="106"/>
      <c r="BE368" s="197">
        <f t="shared" si="453"/>
        <v>0</v>
      </c>
      <c r="BF368" s="122"/>
      <c r="BG368" s="42"/>
    </row>
    <row r="369" spans="1:61" hidden="1" outlineLevel="2" x14ac:dyDescent="0.2">
      <c r="A369" s="120"/>
      <c r="B369" s="111" t="s">
        <v>202</v>
      </c>
      <c r="C369" s="112"/>
      <c r="D369" s="114"/>
      <c r="E369" s="113"/>
      <c r="F369" s="113"/>
      <c r="G369" s="113"/>
      <c r="H369" s="113"/>
      <c r="I369" s="113"/>
      <c r="J369" s="113"/>
      <c r="K369" s="113"/>
      <c r="L369" s="113"/>
      <c r="M369" s="113"/>
      <c r="N369" s="113"/>
      <c r="O369" s="113"/>
      <c r="P369" s="113"/>
      <c r="Q369" s="114"/>
      <c r="R369" s="113"/>
      <c r="S369" s="113"/>
      <c r="T369" s="113"/>
      <c r="U369" s="113"/>
      <c r="V369" s="113"/>
      <c r="W369" s="113"/>
      <c r="X369" s="113"/>
      <c r="Y369" s="113"/>
      <c r="Z369" s="113"/>
      <c r="AA369" s="113"/>
      <c r="AB369" s="113"/>
      <c r="AC369" s="113"/>
      <c r="AD369" s="115"/>
      <c r="AE369" s="116"/>
      <c r="AF369" s="113"/>
      <c r="AG369" s="113"/>
      <c r="AH369" s="113"/>
      <c r="AI369" s="113"/>
      <c r="AJ369" s="113"/>
      <c r="AK369" s="113"/>
      <c r="AL369" s="113"/>
      <c r="AM369" s="113"/>
      <c r="AN369" s="113"/>
      <c r="AO369" s="113"/>
      <c r="AP369" s="117"/>
      <c r="AQ369" s="118"/>
      <c r="AR369" s="113"/>
      <c r="AS369" s="113"/>
      <c r="AT369" s="113"/>
      <c r="AU369" s="113"/>
      <c r="AV369" s="113"/>
      <c r="AW369" s="113"/>
      <c r="AX369" s="113"/>
      <c r="AY369" s="113"/>
      <c r="AZ369" s="113"/>
      <c r="BA369" s="113"/>
      <c r="BB369" s="113"/>
      <c r="BC369" s="113"/>
      <c r="BD369" s="114"/>
      <c r="BE369" s="198">
        <f t="shared" si="453"/>
        <v>0</v>
      </c>
      <c r="BG369" s="42"/>
    </row>
    <row r="370" spans="1:61" ht="13.15" hidden="1" customHeight="1" outlineLevel="2" x14ac:dyDescent="0.2">
      <c r="A370" s="373">
        <v>1</v>
      </c>
      <c r="B370" s="371" t="s">
        <v>334</v>
      </c>
      <c r="C370" s="44" t="s">
        <v>159</v>
      </c>
      <c r="D370" s="101"/>
      <c r="E370" s="82"/>
      <c r="F370" s="83"/>
      <c r="G370" s="83"/>
      <c r="H370" s="83"/>
      <c r="I370" s="83"/>
      <c r="J370" s="83"/>
      <c r="K370" s="83"/>
      <c r="L370" s="83"/>
      <c r="M370" s="83"/>
      <c r="N370" s="83"/>
      <c r="O370" s="83"/>
      <c r="P370" s="83"/>
      <c r="Q370" s="101">
        <f>SUM(E370:P370)</f>
        <v>0</v>
      </c>
      <c r="R370" s="82"/>
      <c r="S370" s="83"/>
      <c r="T370" s="83"/>
      <c r="U370" s="83"/>
      <c r="V370" s="83"/>
      <c r="W370" s="83"/>
      <c r="X370" s="83"/>
      <c r="Y370" s="83"/>
      <c r="Z370" s="83"/>
      <c r="AA370" s="83"/>
      <c r="AB370" s="83"/>
      <c r="AC370" s="83"/>
      <c r="AD370" s="101">
        <f>SUM(R370:AC370)</f>
        <v>0</v>
      </c>
      <c r="AE370" s="82"/>
      <c r="AF370" s="83"/>
      <c r="AG370" s="83"/>
      <c r="AH370" s="83"/>
      <c r="AI370" s="83"/>
      <c r="AJ370" s="83"/>
      <c r="AK370" s="83"/>
      <c r="AL370" s="83"/>
      <c r="AM370" s="83"/>
      <c r="AN370" s="83"/>
      <c r="AO370" s="83"/>
      <c r="AP370" s="83"/>
      <c r="AQ370" s="101">
        <f>SUM(AE370:AP370)</f>
        <v>0</v>
      </c>
      <c r="AR370" s="82"/>
      <c r="AS370" s="83"/>
      <c r="AT370" s="83"/>
      <c r="AU370" s="83"/>
      <c r="AV370" s="83"/>
      <c r="AW370" s="83"/>
      <c r="AX370" s="83"/>
      <c r="AY370" s="83"/>
      <c r="AZ370" s="83"/>
      <c r="BA370" s="83"/>
      <c r="BB370" s="83"/>
      <c r="BC370" s="83"/>
      <c r="BD370" s="101">
        <f>SUM(AR370:BC370)</f>
        <v>0</v>
      </c>
      <c r="BE370" s="101">
        <f>SUM(D370,BD370,AQ370,AD370,Q370)</f>
        <v>0</v>
      </c>
      <c r="BG370" s="138"/>
      <c r="BH370" s="140"/>
      <c r="BI370" s="140"/>
    </row>
    <row r="371" spans="1:61" ht="13.15" hidden="1" customHeight="1" outlineLevel="2" x14ac:dyDescent="0.2">
      <c r="A371" s="374"/>
      <c r="B371" s="372"/>
      <c r="C371" s="46" t="s">
        <v>164</v>
      </c>
      <c r="D371" s="92"/>
      <c r="E371" s="56"/>
      <c r="F371" s="57"/>
      <c r="G371" s="57"/>
      <c r="H371" s="57"/>
      <c r="I371" s="57"/>
      <c r="J371" s="57"/>
      <c r="K371" s="57"/>
      <c r="L371" s="57"/>
      <c r="M371" s="57"/>
      <c r="N371" s="57"/>
      <c r="O371" s="57"/>
      <c r="P371" s="57"/>
      <c r="Q371" s="92">
        <f>SUM(E371:P371)</f>
        <v>0</v>
      </c>
      <c r="R371" s="56"/>
      <c r="S371" s="57"/>
      <c r="T371" s="57"/>
      <c r="U371" s="57"/>
      <c r="V371" s="57"/>
      <c r="W371" s="57"/>
      <c r="X371" s="57"/>
      <c r="Y371" s="57"/>
      <c r="Z371" s="57"/>
      <c r="AA371" s="57"/>
      <c r="AB371" s="57"/>
      <c r="AC371" s="57"/>
      <c r="AD371" s="92">
        <f>SUM(R371:AC371)</f>
        <v>0</v>
      </c>
      <c r="AE371" s="56"/>
      <c r="AF371" s="57"/>
      <c r="AG371" s="57"/>
      <c r="AH371" s="57"/>
      <c r="AI371" s="57"/>
      <c r="AJ371" s="57"/>
      <c r="AK371" s="57"/>
      <c r="AL371" s="57"/>
      <c r="AM371" s="57"/>
      <c r="AN371" s="57"/>
      <c r="AO371" s="57"/>
      <c r="AP371" s="57"/>
      <c r="AQ371" s="92">
        <f>SUM(AE371:AP371)</f>
        <v>0</v>
      </c>
      <c r="AR371" s="56"/>
      <c r="AS371" s="57"/>
      <c r="AT371" s="57"/>
      <c r="AU371" s="57"/>
      <c r="AV371" s="57"/>
      <c r="AW371" s="57"/>
      <c r="AX371" s="57"/>
      <c r="AY371" s="57"/>
      <c r="AZ371" s="57"/>
      <c r="BA371" s="57"/>
      <c r="BB371" s="57"/>
      <c r="BC371" s="57"/>
      <c r="BD371" s="92">
        <f>SUM(AR371:BC371)</f>
        <v>0</v>
      </c>
      <c r="BE371" s="92">
        <f>SUM(D371,BD371,AQ371,AD371,Q371)</f>
        <v>0</v>
      </c>
      <c r="BG371" s="136"/>
      <c r="BH371" s="4"/>
      <c r="BI371" s="4"/>
    </row>
    <row r="372" spans="1:61" ht="13.15" hidden="1" customHeight="1" outlineLevel="2" x14ac:dyDescent="0.2">
      <c r="A372" s="373">
        <v>2</v>
      </c>
      <c r="B372" s="371" t="s">
        <v>217</v>
      </c>
      <c r="C372" s="44" t="s">
        <v>159</v>
      </c>
      <c r="D372" s="101"/>
      <c r="E372" s="82"/>
      <c r="F372" s="83"/>
      <c r="G372" s="83"/>
      <c r="H372" s="83"/>
      <c r="I372" s="83"/>
      <c r="J372" s="83"/>
      <c r="K372" s="83"/>
      <c r="L372" s="83"/>
      <c r="M372" s="83"/>
      <c r="N372" s="83"/>
      <c r="O372" s="83"/>
      <c r="P372" s="83"/>
      <c r="Q372" s="101">
        <f t="shared" ref="Q372:Q383" si="494">SUM(E372:P372)</f>
        <v>0</v>
      </c>
      <c r="R372" s="82"/>
      <c r="S372" s="83"/>
      <c r="T372" s="83"/>
      <c r="U372" s="83"/>
      <c r="V372" s="83"/>
      <c r="W372" s="83"/>
      <c r="X372" s="83"/>
      <c r="Y372" s="83"/>
      <c r="Z372" s="83"/>
      <c r="AA372" s="83"/>
      <c r="AB372" s="83"/>
      <c r="AC372" s="83"/>
      <c r="AD372" s="101">
        <f t="shared" ref="AD372:AD387" si="495">SUM(R372:AC372)</f>
        <v>0</v>
      </c>
      <c r="AE372" s="82"/>
      <c r="AF372" s="83"/>
      <c r="AG372" s="83"/>
      <c r="AH372" s="83"/>
      <c r="AI372" s="83"/>
      <c r="AJ372" s="83"/>
      <c r="AK372" s="83"/>
      <c r="AL372" s="83"/>
      <c r="AM372" s="83"/>
      <c r="AN372" s="83"/>
      <c r="AO372" s="83"/>
      <c r="AP372" s="83"/>
      <c r="AQ372" s="101">
        <f t="shared" ref="AQ372:AQ387" si="496">SUM(AE372:AP372)</f>
        <v>0</v>
      </c>
      <c r="AR372" s="82"/>
      <c r="AS372" s="83"/>
      <c r="AT372" s="83"/>
      <c r="AU372" s="83"/>
      <c r="AV372" s="83"/>
      <c r="AW372" s="83"/>
      <c r="AX372" s="83"/>
      <c r="AY372" s="83"/>
      <c r="AZ372" s="83"/>
      <c r="BA372" s="83"/>
      <c r="BB372" s="83"/>
      <c r="BC372" s="83"/>
      <c r="BD372" s="101">
        <f t="shared" ref="BD372:BD387" si="497">SUM(AR372:BC372)</f>
        <v>0</v>
      </c>
      <c r="BE372" s="101">
        <f t="shared" si="453"/>
        <v>0</v>
      </c>
      <c r="BG372" s="138" t="s">
        <v>211</v>
      </c>
      <c r="BH372" s="140" t="s">
        <v>212</v>
      </c>
      <c r="BI372" s="140" t="s">
        <v>213</v>
      </c>
    </row>
    <row r="373" spans="1:61" ht="13.15" hidden="1" customHeight="1" outlineLevel="2" x14ac:dyDescent="0.2">
      <c r="A373" s="374"/>
      <c r="B373" s="372"/>
      <c r="C373" s="46" t="s">
        <v>164</v>
      </c>
      <c r="D373" s="92"/>
      <c r="E373" s="56"/>
      <c r="F373" s="57"/>
      <c r="G373" s="57"/>
      <c r="H373" s="57"/>
      <c r="I373" s="57"/>
      <c r="J373" s="57"/>
      <c r="K373" s="57"/>
      <c r="L373" s="57"/>
      <c r="M373" s="57"/>
      <c r="N373" s="57"/>
      <c r="O373" s="57"/>
      <c r="P373" s="57"/>
      <c r="Q373" s="92">
        <f t="shared" si="494"/>
        <v>0</v>
      </c>
      <c r="R373" s="56"/>
      <c r="S373" s="57"/>
      <c r="T373" s="57"/>
      <c r="U373" s="57"/>
      <c r="V373" s="57"/>
      <c r="W373" s="57"/>
      <c r="X373" s="57"/>
      <c r="Y373" s="57"/>
      <c r="Z373" s="57"/>
      <c r="AA373" s="57"/>
      <c r="AB373" s="57"/>
      <c r="AC373" s="57"/>
      <c r="AD373" s="92">
        <f t="shared" si="495"/>
        <v>0</v>
      </c>
      <c r="AE373" s="56"/>
      <c r="AF373" s="57"/>
      <c r="AG373" s="57"/>
      <c r="AH373" s="57"/>
      <c r="AI373" s="57"/>
      <c r="AJ373" s="57"/>
      <c r="AK373" s="57"/>
      <c r="AL373" s="57"/>
      <c r="AM373" s="57"/>
      <c r="AN373" s="57"/>
      <c r="AO373" s="57"/>
      <c r="AP373" s="57"/>
      <c r="AQ373" s="92">
        <f t="shared" si="496"/>
        <v>0</v>
      </c>
      <c r="AR373" s="56"/>
      <c r="AS373" s="57"/>
      <c r="AT373" s="57"/>
      <c r="AU373" s="57"/>
      <c r="AV373" s="57"/>
      <c r="AW373" s="57"/>
      <c r="AX373" s="57"/>
      <c r="AY373" s="57"/>
      <c r="AZ373" s="57"/>
      <c r="BA373" s="57"/>
      <c r="BB373" s="57"/>
      <c r="BC373" s="57"/>
      <c r="BD373" s="92">
        <f t="shared" si="497"/>
        <v>0</v>
      </c>
      <c r="BE373" s="92">
        <f t="shared" si="453"/>
        <v>0</v>
      </c>
      <c r="BG373" s="136" t="s">
        <v>199</v>
      </c>
      <c r="BH373" s="4"/>
      <c r="BI373" s="4"/>
    </row>
    <row r="374" spans="1:61" ht="13.15" hidden="1" customHeight="1" outlineLevel="2" x14ac:dyDescent="0.2">
      <c r="A374" s="366">
        <v>3</v>
      </c>
      <c r="B374" s="376" t="s">
        <v>345</v>
      </c>
      <c r="C374" s="47" t="s">
        <v>159</v>
      </c>
      <c r="D374" s="91"/>
      <c r="E374" s="52"/>
      <c r="F374" s="53"/>
      <c r="G374" s="53"/>
      <c r="H374" s="53"/>
      <c r="I374" s="53"/>
      <c r="J374" s="53"/>
      <c r="K374" s="53"/>
      <c r="L374" s="53"/>
      <c r="M374" s="53"/>
      <c r="N374" s="53"/>
      <c r="O374" s="53"/>
      <c r="P374" s="53">
        <v>50</v>
      </c>
      <c r="Q374" s="91">
        <f t="shared" si="494"/>
        <v>50</v>
      </c>
      <c r="R374" s="52"/>
      <c r="S374" s="53"/>
      <c r="T374" s="53"/>
      <c r="U374" s="53"/>
      <c r="V374" s="53"/>
      <c r="W374" s="53"/>
      <c r="X374" s="53"/>
      <c r="Y374" s="53"/>
      <c r="Z374" s="53"/>
      <c r="AA374" s="53"/>
      <c r="AB374" s="53"/>
      <c r="AC374" s="53"/>
      <c r="AD374" s="91">
        <f t="shared" si="495"/>
        <v>0</v>
      </c>
      <c r="AE374" s="52"/>
      <c r="AF374" s="53"/>
      <c r="AG374" s="53"/>
      <c r="AH374" s="53"/>
      <c r="AI374" s="53"/>
      <c r="AJ374" s="53"/>
      <c r="AK374" s="53"/>
      <c r="AL374" s="53"/>
      <c r="AM374" s="53"/>
      <c r="AN374" s="53"/>
      <c r="AO374" s="53"/>
      <c r="AP374" s="53"/>
      <c r="AQ374" s="91">
        <f t="shared" si="496"/>
        <v>0</v>
      </c>
      <c r="AR374" s="52"/>
      <c r="AS374" s="53"/>
      <c r="AT374" s="53"/>
      <c r="AU374" s="53"/>
      <c r="AV374" s="53"/>
      <c r="AW374" s="53"/>
      <c r="AX374" s="53"/>
      <c r="AY374" s="53"/>
      <c r="AZ374" s="53"/>
      <c r="BA374" s="53"/>
      <c r="BB374" s="53"/>
      <c r="BC374" s="53"/>
      <c r="BD374" s="91">
        <f t="shared" si="497"/>
        <v>0</v>
      </c>
      <c r="BE374" s="91">
        <f t="shared" si="453"/>
        <v>50</v>
      </c>
      <c r="BG374" s="136" t="s">
        <v>218</v>
      </c>
      <c r="BH374" s="4"/>
      <c r="BI374" s="4"/>
    </row>
    <row r="375" spans="1:61" ht="13.15" hidden="1" customHeight="1" outlineLevel="2" x14ac:dyDescent="0.2">
      <c r="A375" s="367"/>
      <c r="B375" s="381"/>
      <c r="C375" s="48" t="s">
        <v>164</v>
      </c>
      <c r="D375" s="93"/>
      <c r="E375" s="62"/>
      <c r="F375" s="63"/>
      <c r="G375" s="63"/>
      <c r="H375" s="63"/>
      <c r="I375" s="63"/>
      <c r="J375" s="63"/>
      <c r="K375" s="63"/>
      <c r="L375" s="63"/>
      <c r="M375" s="63"/>
      <c r="N375" s="63"/>
      <c r="O375" s="63"/>
      <c r="P375" s="63"/>
      <c r="Q375" s="93">
        <f t="shared" si="494"/>
        <v>0</v>
      </c>
      <c r="R375" s="62"/>
      <c r="S375" s="63"/>
      <c r="T375" s="63"/>
      <c r="U375" s="63"/>
      <c r="V375" s="63"/>
      <c r="W375" s="63"/>
      <c r="X375" s="63"/>
      <c r="Y375" s="63"/>
      <c r="Z375" s="63"/>
      <c r="AA375" s="63"/>
      <c r="AB375" s="63"/>
      <c r="AC375" s="63"/>
      <c r="AD375" s="93">
        <f t="shared" si="495"/>
        <v>0</v>
      </c>
      <c r="AE375" s="62"/>
      <c r="AF375" s="63"/>
      <c r="AG375" s="63"/>
      <c r="AH375" s="63"/>
      <c r="AI375" s="63"/>
      <c r="AJ375" s="63"/>
      <c r="AK375" s="63"/>
      <c r="AL375" s="63"/>
      <c r="AM375" s="63"/>
      <c r="AN375" s="63"/>
      <c r="AO375" s="63"/>
      <c r="AP375" s="63"/>
      <c r="AQ375" s="93">
        <f t="shared" si="496"/>
        <v>0</v>
      </c>
      <c r="AR375" s="62"/>
      <c r="AS375" s="63"/>
      <c r="AT375" s="63"/>
      <c r="AU375" s="63"/>
      <c r="AV375" s="63"/>
      <c r="AW375" s="63"/>
      <c r="AX375" s="63"/>
      <c r="AY375" s="63"/>
      <c r="AZ375" s="63"/>
      <c r="BA375" s="63"/>
      <c r="BB375" s="63"/>
      <c r="BC375" s="63"/>
      <c r="BD375" s="93">
        <f t="shared" si="497"/>
        <v>0</v>
      </c>
      <c r="BE375" s="93">
        <f t="shared" si="453"/>
        <v>0</v>
      </c>
      <c r="BG375" s="136" t="s">
        <v>222</v>
      </c>
      <c r="BH375" s="4"/>
      <c r="BI375" s="4"/>
    </row>
    <row r="376" spans="1:61" ht="13.15" hidden="1" customHeight="1" outlineLevel="2" x14ac:dyDescent="0.2">
      <c r="A376" s="380">
        <v>4</v>
      </c>
      <c r="B376" s="382" t="s">
        <v>204</v>
      </c>
      <c r="C376" s="49" t="s">
        <v>159</v>
      </c>
      <c r="D376" s="95"/>
      <c r="E376" s="68"/>
      <c r="F376" s="69"/>
      <c r="G376" s="69"/>
      <c r="H376" s="69"/>
      <c r="I376" s="69"/>
      <c r="J376" s="69"/>
      <c r="K376" s="69"/>
      <c r="L376" s="69"/>
      <c r="M376" s="69"/>
      <c r="N376" s="69"/>
      <c r="O376" s="69"/>
      <c r="P376" s="69"/>
      <c r="Q376" s="94">
        <f t="shared" si="494"/>
        <v>0</v>
      </c>
      <c r="R376" s="68"/>
      <c r="S376" s="69"/>
      <c r="T376" s="69"/>
      <c r="U376" s="69"/>
      <c r="V376" s="69"/>
      <c r="W376" s="69"/>
      <c r="X376" s="69"/>
      <c r="Y376" s="69"/>
      <c r="Z376" s="69"/>
      <c r="AA376" s="69"/>
      <c r="AB376" s="69"/>
      <c r="AC376" s="69"/>
      <c r="AD376" s="94">
        <f t="shared" si="495"/>
        <v>0</v>
      </c>
      <c r="AE376" s="68"/>
      <c r="AF376" s="69"/>
      <c r="AG376" s="69"/>
      <c r="AH376" s="69"/>
      <c r="AI376" s="69"/>
      <c r="AJ376" s="69"/>
      <c r="AK376" s="69"/>
      <c r="AL376" s="69"/>
      <c r="AM376" s="69"/>
      <c r="AN376" s="69"/>
      <c r="AO376" s="69"/>
      <c r="AP376" s="69"/>
      <c r="AQ376" s="94">
        <f t="shared" si="496"/>
        <v>0</v>
      </c>
      <c r="AR376" s="68"/>
      <c r="AS376" s="69"/>
      <c r="AT376" s="69"/>
      <c r="AU376" s="69"/>
      <c r="AV376" s="69"/>
      <c r="AW376" s="69"/>
      <c r="AX376" s="69"/>
      <c r="AY376" s="69"/>
      <c r="AZ376" s="69"/>
      <c r="BA376" s="69"/>
      <c r="BB376" s="69"/>
      <c r="BC376" s="69"/>
      <c r="BD376" s="94">
        <f t="shared" si="497"/>
        <v>0</v>
      </c>
      <c r="BE376" s="95">
        <f t="shared" si="453"/>
        <v>0</v>
      </c>
      <c r="BG376" s="136" t="s">
        <v>214</v>
      </c>
      <c r="BH376" s="4"/>
      <c r="BI376" s="4"/>
    </row>
    <row r="377" spans="1:61" ht="13.15" hidden="1" customHeight="1" outlineLevel="2" x14ac:dyDescent="0.2">
      <c r="A377" s="384"/>
      <c r="B377" s="383"/>
      <c r="C377" s="45" t="s">
        <v>164</v>
      </c>
      <c r="D377" s="97"/>
      <c r="E377" s="74"/>
      <c r="F377" s="75"/>
      <c r="G377" s="75"/>
      <c r="H377" s="75"/>
      <c r="I377" s="75"/>
      <c r="J377" s="75"/>
      <c r="K377" s="75"/>
      <c r="L377" s="75"/>
      <c r="M377" s="75"/>
      <c r="N377" s="75"/>
      <c r="O377" s="75"/>
      <c r="P377" s="75"/>
      <c r="Q377" s="96">
        <f t="shared" si="494"/>
        <v>0</v>
      </c>
      <c r="R377" s="74"/>
      <c r="S377" s="75"/>
      <c r="T377" s="75"/>
      <c r="U377" s="75"/>
      <c r="V377" s="75"/>
      <c r="W377" s="75"/>
      <c r="X377" s="75"/>
      <c r="Y377" s="75"/>
      <c r="Z377" s="75"/>
      <c r="AA377" s="75"/>
      <c r="AB377" s="75"/>
      <c r="AC377" s="75"/>
      <c r="AD377" s="96">
        <f t="shared" si="495"/>
        <v>0</v>
      </c>
      <c r="AE377" s="74"/>
      <c r="AF377" s="75"/>
      <c r="AG377" s="75"/>
      <c r="AH377" s="75"/>
      <c r="AI377" s="75"/>
      <c r="AJ377" s="75"/>
      <c r="AK377" s="75"/>
      <c r="AL377" s="75"/>
      <c r="AM377" s="75"/>
      <c r="AN377" s="75"/>
      <c r="AO377" s="75"/>
      <c r="AP377" s="75"/>
      <c r="AQ377" s="96">
        <f t="shared" si="496"/>
        <v>0</v>
      </c>
      <c r="AR377" s="74"/>
      <c r="AS377" s="75"/>
      <c r="AT377" s="75"/>
      <c r="AU377" s="75"/>
      <c r="AV377" s="75"/>
      <c r="AW377" s="75"/>
      <c r="AX377" s="75"/>
      <c r="AY377" s="75"/>
      <c r="AZ377" s="75"/>
      <c r="BA377" s="75"/>
      <c r="BB377" s="75"/>
      <c r="BC377" s="75"/>
      <c r="BD377" s="96">
        <f t="shared" si="497"/>
        <v>0</v>
      </c>
      <c r="BE377" s="97">
        <f t="shared" si="453"/>
        <v>0</v>
      </c>
      <c r="BG377" s="136" t="s">
        <v>223</v>
      </c>
      <c r="BH377" s="4"/>
      <c r="BI377" s="4"/>
    </row>
    <row r="378" spans="1:61" ht="13.15" hidden="1" customHeight="1" outlineLevel="2" x14ac:dyDescent="0.2">
      <c r="A378" s="380">
        <v>5</v>
      </c>
      <c r="B378" s="382" t="s">
        <v>221</v>
      </c>
      <c r="C378" s="49" t="s">
        <v>159</v>
      </c>
      <c r="D378" s="95"/>
      <c r="E378" s="68"/>
      <c r="F378" s="69"/>
      <c r="G378" s="69"/>
      <c r="H378" s="69"/>
      <c r="I378" s="69"/>
      <c r="J378" s="69"/>
      <c r="K378" s="69"/>
      <c r="L378" s="69"/>
      <c r="M378" s="69"/>
      <c r="N378" s="69"/>
      <c r="O378" s="69"/>
      <c r="P378" s="69"/>
      <c r="Q378" s="94">
        <f t="shared" si="494"/>
        <v>0</v>
      </c>
      <c r="R378" s="68"/>
      <c r="S378" s="69"/>
      <c r="T378" s="69"/>
      <c r="U378" s="69"/>
      <c r="V378" s="69"/>
      <c r="W378" s="69"/>
      <c r="X378" s="69"/>
      <c r="Y378" s="69"/>
      <c r="Z378" s="69"/>
      <c r="AA378" s="69"/>
      <c r="AB378" s="69"/>
      <c r="AC378" s="69"/>
      <c r="AD378" s="94">
        <f t="shared" si="495"/>
        <v>0</v>
      </c>
      <c r="AE378" s="68"/>
      <c r="AF378" s="69"/>
      <c r="AG378" s="69"/>
      <c r="AH378" s="69"/>
      <c r="AI378" s="69"/>
      <c r="AJ378" s="69"/>
      <c r="AK378" s="69"/>
      <c r="AL378" s="69"/>
      <c r="AM378" s="69"/>
      <c r="AN378" s="69"/>
      <c r="AO378" s="69"/>
      <c r="AP378" s="69"/>
      <c r="AQ378" s="94">
        <f t="shared" si="496"/>
        <v>0</v>
      </c>
      <c r="AR378" s="68"/>
      <c r="AS378" s="69"/>
      <c r="AT378" s="69"/>
      <c r="AU378" s="69"/>
      <c r="AV378" s="69"/>
      <c r="AW378" s="69"/>
      <c r="AX378" s="69"/>
      <c r="AY378" s="69"/>
      <c r="AZ378" s="69"/>
      <c r="BA378" s="69"/>
      <c r="BB378" s="69"/>
      <c r="BC378" s="69"/>
      <c r="BD378" s="94">
        <f t="shared" si="497"/>
        <v>0</v>
      </c>
      <c r="BE378" s="95">
        <f t="shared" si="453"/>
        <v>0</v>
      </c>
      <c r="BG378" t="s">
        <v>224</v>
      </c>
      <c r="BH378" s="4"/>
      <c r="BI378" s="4"/>
    </row>
    <row r="379" spans="1:61" ht="13.15" hidden="1" customHeight="1" outlineLevel="2" x14ac:dyDescent="0.2">
      <c r="A379" s="384"/>
      <c r="B379" s="383"/>
      <c r="C379" s="45" t="s">
        <v>164</v>
      </c>
      <c r="D379" s="97"/>
      <c r="E379" s="74"/>
      <c r="F379" s="75"/>
      <c r="G379" s="75"/>
      <c r="H379" s="75"/>
      <c r="I379" s="75"/>
      <c r="J379" s="75"/>
      <c r="K379" s="75"/>
      <c r="L379" s="75"/>
      <c r="M379" s="75"/>
      <c r="N379" s="75"/>
      <c r="O379" s="75"/>
      <c r="P379" s="75"/>
      <c r="Q379" s="96">
        <f t="shared" si="494"/>
        <v>0</v>
      </c>
      <c r="R379" s="74"/>
      <c r="S379" s="75"/>
      <c r="T379" s="75"/>
      <c r="U379" s="75"/>
      <c r="V379" s="75"/>
      <c r="W379" s="75"/>
      <c r="X379" s="75"/>
      <c r="Y379" s="75"/>
      <c r="Z379" s="75"/>
      <c r="AA379" s="75"/>
      <c r="AB379" s="75"/>
      <c r="AC379" s="75"/>
      <c r="AD379" s="96">
        <f t="shared" si="495"/>
        <v>0</v>
      </c>
      <c r="AE379" s="74"/>
      <c r="AF379" s="75"/>
      <c r="AG379" s="75"/>
      <c r="AH379" s="75"/>
      <c r="AI379" s="75"/>
      <c r="AJ379" s="75"/>
      <c r="AK379" s="75"/>
      <c r="AL379" s="75"/>
      <c r="AM379" s="75"/>
      <c r="AN379" s="75"/>
      <c r="AO379" s="75"/>
      <c r="AP379" s="75"/>
      <c r="AQ379" s="96">
        <f t="shared" si="496"/>
        <v>0</v>
      </c>
      <c r="AR379" s="74"/>
      <c r="AS379" s="75"/>
      <c r="AT379" s="75"/>
      <c r="AU379" s="75"/>
      <c r="AV379" s="75"/>
      <c r="AW379" s="75"/>
      <c r="AX379" s="75"/>
      <c r="AY379" s="75"/>
      <c r="AZ379" s="75"/>
      <c r="BA379" s="75"/>
      <c r="BB379" s="75"/>
      <c r="BC379" s="75"/>
      <c r="BD379" s="96">
        <f t="shared" si="497"/>
        <v>0</v>
      </c>
      <c r="BE379" s="97">
        <f t="shared" si="453"/>
        <v>0</v>
      </c>
      <c r="BG379" t="s">
        <v>210</v>
      </c>
      <c r="BH379" s="4"/>
      <c r="BI379" s="4"/>
    </row>
    <row r="380" spans="1:61" ht="13.15" hidden="1" customHeight="1" outlineLevel="2" x14ac:dyDescent="0.2">
      <c r="A380" s="373">
        <v>6</v>
      </c>
      <c r="B380" s="364" t="s">
        <v>209</v>
      </c>
      <c r="C380" s="49" t="s">
        <v>159</v>
      </c>
      <c r="D380" s="95"/>
      <c r="E380" s="68"/>
      <c r="F380" s="69"/>
      <c r="G380" s="69"/>
      <c r="H380" s="69"/>
      <c r="I380" s="69"/>
      <c r="J380" s="69"/>
      <c r="K380" s="69"/>
      <c r="L380" s="69"/>
      <c r="M380" s="69"/>
      <c r="N380" s="69"/>
      <c r="O380" s="69"/>
      <c r="P380" s="69"/>
      <c r="Q380" s="94">
        <f t="shared" si="494"/>
        <v>0</v>
      </c>
      <c r="R380" s="68"/>
      <c r="S380" s="69"/>
      <c r="T380" s="69"/>
      <c r="U380" s="69"/>
      <c r="V380" s="69"/>
      <c r="W380" s="69"/>
      <c r="X380" s="69"/>
      <c r="Y380" s="69"/>
      <c r="Z380" s="69"/>
      <c r="AA380" s="69"/>
      <c r="AB380" s="69"/>
      <c r="AC380" s="69"/>
      <c r="AD380" s="94">
        <f t="shared" si="495"/>
        <v>0</v>
      </c>
      <c r="AE380" s="68"/>
      <c r="AF380" s="69"/>
      <c r="AG380" s="69"/>
      <c r="AH380" s="69"/>
      <c r="AI380" s="69"/>
      <c r="AJ380" s="69"/>
      <c r="AK380" s="69"/>
      <c r="AL380" s="69"/>
      <c r="AM380" s="69"/>
      <c r="AN380" s="69"/>
      <c r="AO380" s="69"/>
      <c r="AP380" s="69"/>
      <c r="AQ380" s="94">
        <f t="shared" si="496"/>
        <v>0</v>
      </c>
      <c r="AR380" s="68"/>
      <c r="AS380" s="69"/>
      <c r="AT380" s="69"/>
      <c r="AU380" s="69"/>
      <c r="AV380" s="69"/>
      <c r="AW380" s="69"/>
      <c r="AX380" s="69"/>
      <c r="AY380" s="69"/>
      <c r="AZ380" s="69"/>
      <c r="BA380" s="69"/>
      <c r="BB380" s="69"/>
      <c r="BC380" s="69"/>
      <c r="BD380" s="94">
        <f t="shared" si="497"/>
        <v>0</v>
      </c>
      <c r="BE380" s="95">
        <f t="shared" si="453"/>
        <v>0</v>
      </c>
      <c r="BG380" s="136" t="s">
        <v>215</v>
      </c>
      <c r="BH380" s="4"/>
      <c r="BI380" s="4"/>
    </row>
    <row r="381" spans="1:61" ht="13.15" hidden="1" customHeight="1" outlineLevel="2" x14ac:dyDescent="0.2">
      <c r="A381" s="374"/>
      <c r="B381" s="365"/>
      <c r="C381" s="48" t="s">
        <v>164</v>
      </c>
      <c r="D381" s="98"/>
      <c r="E381" s="62"/>
      <c r="F381" s="63"/>
      <c r="G381" s="63"/>
      <c r="H381" s="63"/>
      <c r="I381" s="63"/>
      <c r="J381" s="63"/>
      <c r="K381" s="63"/>
      <c r="L381" s="63"/>
      <c r="M381" s="63"/>
      <c r="N381" s="63"/>
      <c r="O381" s="63"/>
      <c r="P381" s="63"/>
      <c r="Q381" s="93">
        <f t="shared" si="494"/>
        <v>0</v>
      </c>
      <c r="R381" s="62"/>
      <c r="S381" s="63"/>
      <c r="T381" s="63"/>
      <c r="U381" s="63"/>
      <c r="V381" s="63"/>
      <c r="W381" s="63"/>
      <c r="X381" s="63"/>
      <c r="Y381" s="63"/>
      <c r="Z381" s="63"/>
      <c r="AA381" s="63"/>
      <c r="AB381" s="63"/>
      <c r="AC381" s="63"/>
      <c r="AD381" s="93">
        <f t="shared" si="495"/>
        <v>0</v>
      </c>
      <c r="AE381" s="62"/>
      <c r="AF381" s="63"/>
      <c r="AG381" s="63"/>
      <c r="AH381" s="63"/>
      <c r="AI381" s="63"/>
      <c r="AJ381" s="63"/>
      <c r="AK381" s="63"/>
      <c r="AL381" s="63"/>
      <c r="AM381" s="63"/>
      <c r="AN381" s="63"/>
      <c r="AO381" s="63"/>
      <c r="AP381" s="63"/>
      <c r="AQ381" s="93">
        <f t="shared" si="496"/>
        <v>0</v>
      </c>
      <c r="AR381" s="62"/>
      <c r="AS381" s="63"/>
      <c r="AT381" s="63"/>
      <c r="AU381" s="63"/>
      <c r="AV381" s="63"/>
      <c r="AW381" s="63"/>
      <c r="AX381" s="63"/>
      <c r="AY381" s="63"/>
      <c r="AZ381" s="63"/>
      <c r="BA381" s="63"/>
      <c r="BB381" s="63"/>
      <c r="BC381" s="63"/>
      <c r="BD381" s="93">
        <f t="shared" si="497"/>
        <v>0</v>
      </c>
      <c r="BE381" s="98">
        <f t="shared" si="453"/>
        <v>0</v>
      </c>
      <c r="BF381" s="122"/>
      <c r="BG381" s="138" t="s">
        <v>216</v>
      </c>
      <c r="BH381" s="139">
        <f>SUM(BH379:BH380)</f>
        <v>0</v>
      </c>
      <c r="BI381" s="139">
        <f>SUM(BI378:BI380)</f>
        <v>0</v>
      </c>
    </row>
    <row r="382" spans="1:61" ht="13.15" hidden="1" customHeight="1" outlineLevel="2" x14ac:dyDescent="0.2">
      <c r="A382" s="366">
        <v>7</v>
      </c>
      <c r="B382" s="364" t="s">
        <v>6</v>
      </c>
      <c r="C382" s="49" t="s">
        <v>159</v>
      </c>
      <c r="D382" s="95"/>
      <c r="E382" s="68"/>
      <c r="F382" s="69"/>
      <c r="G382" s="69"/>
      <c r="H382" s="69"/>
      <c r="I382" s="69"/>
      <c r="J382" s="69"/>
      <c r="K382" s="69"/>
      <c r="L382" s="69"/>
      <c r="M382" s="69"/>
      <c r="N382" s="69"/>
      <c r="O382" s="69"/>
      <c r="P382" s="69"/>
      <c r="Q382" s="94">
        <f t="shared" si="494"/>
        <v>0</v>
      </c>
      <c r="R382" s="68"/>
      <c r="S382" s="69"/>
      <c r="T382" s="69"/>
      <c r="U382" s="69"/>
      <c r="V382" s="69"/>
      <c r="W382" s="69"/>
      <c r="X382" s="69"/>
      <c r="Y382" s="69"/>
      <c r="Z382" s="69"/>
      <c r="AA382" s="69"/>
      <c r="AB382" s="69"/>
      <c r="AC382" s="69"/>
      <c r="AD382" s="94">
        <f t="shared" si="495"/>
        <v>0</v>
      </c>
      <c r="AE382" s="68"/>
      <c r="AF382" s="69"/>
      <c r="AG382" s="69"/>
      <c r="AH382" s="69"/>
      <c r="AI382" s="69"/>
      <c r="AJ382" s="69"/>
      <c r="AK382" s="69"/>
      <c r="AL382" s="69"/>
      <c r="AM382" s="69"/>
      <c r="AN382" s="69"/>
      <c r="AO382" s="69"/>
      <c r="AP382" s="69"/>
      <c r="AQ382" s="94">
        <f t="shared" si="496"/>
        <v>0</v>
      </c>
      <c r="AR382" s="68"/>
      <c r="AS382" s="69"/>
      <c r="AT382" s="69"/>
      <c r="AU382" s="69"/>
      <c r="AV382" s="69"/>
      <c r="AW382" s="69"/>
      <c r="AX382" s="69"/>
      <c r="AY382" s="69"/>
      <c r="AZ382" s="69"/>
      <c r="BA382" s="69"/>
      <c r="BB382" s="69"/>
      <c r="BC382" s="69"/>
      <c r="BD382" s="94">
        <f t="shared" si="497"/>
        <v>0</v>
      </c>
      <c r="BE382" s="95">
        <f t="shared" si="453"/>
        <v>0</v>
      </c>
      <c r="BH382" s="4"/>
      <c r="BI382" s="4"/>
    </row>
    <row r="383" spans="1:61" ht="13.15" hidden="1" customHeight="1" outlineLevel="2" x14ac:dyDescent="0.2">
      <c r="A383" s="367"/>
      <c r="B383" s="368"/>
      <c r="C383" s="48" t="s">
        <v>164</v>
      </c>
      <c r="D383" s="98"/>
      <c r="E383" s="66"/>
      <c r="F383" s="63"/>
      <c r="G383" s="63"/>
      <c r="H383" s="63"/>
      <c r="I383" s="63"/>
      <c r="J383" s="63"/>
      <c r="K383" s="63"/>
      <c r="L383" s="63"/>
      <c r="M383" s="63"/>
      <c r="N383" s="63"/>
      <c r="O383" s="63"/>
      <c r="P383" s="63"/>
      <c r="Q383" s="93">
        <f t="shared" si="494"/>
        <v>0</v>
      </c>
      <c r="R383" s="66"/>
      <c r="S383" s="63"/>
      <c r="T383" s="63"/>
      <c r="U383" s="63"/>
      <c r="V383" s="63"/>
      <c r="W383" s="63"/>
      <c r="X383" s="63"/>
      <c r="Y383" s="63"/>
      <c r="Z383" s="63"/>
      <c r="AA383" s="63"/>
      <c r="AB383" s="63"/>
      <c r="AC383" s="63"/>
      <c r="AD383" s="93">
        <f t="shared" si="495"/>
        <v>0</v>
      </c>
      <c r="AE383" s="66"/>
      <c r="AF383" s="63"/>
      <c r="AG383" s="63"/>
      <c r="AH383" s="63"/>
      <c r="AI383" s="63"/>
      <c r="AJ383" s="63"/>
      <c r="AK383" s="63"/>
      <c r="AL383" s="63"/>
      <c r="AM383" s="63"/>
      <c r="AN383" s="63"/>
      <c r="AO383" s="63"/>
      <c r="AP383" s="63"/>
      <c r="AQ383" s="93">
        <f t="shared" si="496"/>
        <v>0</v>
      </c>
      <c r="AR383" s="66"/>
      <c r="AS383" s="63"/>
      <c r="AT383" s="63"/>
      <c r="AU383" s="63"/>
      <c r="AV383" s="63"/>
      <c r="AW383" s="63"/>
      <c r="AX383" s="63"/>
      <c r="AY383" s="63"/>
      <c r="AZ383" s="63"/>
      <c r="BA383" s="63"/>
      <c r="BB383" s="63"/>
      <c r="BC383" s="63"/>
      <c r="BD383" s="93">
        <f t="shared" si="497"/>
        <v>0</v>
      </c>
      <c r="BE383" s="98">
        <f t="shared" si="453"/>
        <v>0</v>
      </c>
      <c r="BG383" s="138"/>
      <c r="BH383" s="139"/>
      <c r="BI383" s="139"/>
    </row>
    <row r="384" spans="1:61" ht="13.15" hidden="1" customHeight="1" outlineLevel="2" x14ac:dyDescent="0.2">
      <c r="A384" s="380">
        <v>8</v>
      </c>
      <c r="B384" s="364" t="s">
        <v>335</v>
      </c>
      <c r="C384" s="49" t="s">
        <v>159</v>
      </c>
      <c r="D384" s="95"/>
      <c r="E384" s="68"/>
      <c r="F384" s="69"/>
      <c r="G384" s="69"/>
      <c r="H384" s="69"/>
      <c r="I384" s="69"/>
      <c r="J384" s="69"/>
      <c r="K384" s="69"/>
      <c r="L384" s="69"/>
      <c r="M384" s="69"/>
      <c r="N384" s="69"/>
      <c r="O384" s="69"/>
      <c r="P384" s="69"/>
      <c r="Q384" s="94">
        <f>SUM(E384:P384)</f>
        <v>0</v>
      </c>
      <c r="R384" s="68"/>
      <c r="S384" s="69"/>
      <c r="T384" s="69"/>
      <c r="U384" s="69"/>
      <c r="V384" s="69"/>
      <c r="W384" s="69"/>
      <c r="X384" s="69"/>
      <c r="Y384" s="69"/>
      <c r="Z384" s="69"/>
      <c r="AA384" s="69"/>
      <c r="AB384" s="69"/>
      <c r="AC384" s="69"/>
      <c r="AD384" s="94">
        <f t="shared" si="495"/>
        <v>0</v>
      </c>
      <c r="AE384" s="68"/>
      <c r="AF384" s="69"/>
      <c r="AG384" s="69"/>
      <c r="AH384" s="69"/>
      <c r="AI384" s="69"/>
      <c r="AJ384" s="69"/>
      <c r="AK384" s="69"/>
      <c r="AL384" s="69"/>
      <c r="AM384" s="69"/>
      <c r="AN384" s="69"/>
      <c r="AO384" s="69"/>
      <c r="AP384" s="69"/>
      <c r="AQ384" s="94">
        <f t="shared" si="496"/>
        <v>0</v>
      </c>
      <c r="AR384" s="68"/>
      <c r="AS384" s="69"/>
      <c r="AT384" s="69"/>
      <c r="AU384" s="69"/>
      <c r="AV384" s="69"/>
      <c r="AW384" s="69"/>
      <c r="AX384" s="69"/>
      <c r="AY384" s="69"/>
      <c r="AZ384" s="69"/>
      <c r="BA384" s="69"/>
      <c r="BB384" s="69"/>
      <c r="BC384" s="69"/>
      <c r="BD384" s="94">
        <f t="shared" si="497"/>
        <v>0</v>
      </c>
      <c r="BE384" s="95">
        <f t="shared" ref="BE384:BE394" si="498">SUM(D384,BD384,AQ384,AD384,Q384)</f>
        <v>0</v>
      </c>
      <c r="BH384" s="4"/>
      <c r="BI384" s="4"/>
    </row>
    <row r="385" spans="1:61" ht="13.15" hidden="1" customHeight="1" outlineLevel="2" thickBot="1" x14ac:dyDescent="0.25">
      <c r="A385" s="377"/>
      <c r="B385" s="379"/>
      <c r="C385" s="128" t="s">
        <v>164</v>
      </c>
      <c r="D385" s="133"/>
      <c r="E385" s="132"/>
      <c r="F385" s="130"/>
      <c r="G385" s="130"/>
      <c r="H385" s="130"/>
      <c r="I385" s="130"/>
      <c r="J385" s="130"/>
      <c r="K385" s="130"/>
      <c r="L385" s="130"/>
      <c r="M385" s="130"/>
      <c r="N385" s="130"/>
      <c r="O385" s="130"/>
      <c r="P385" s="130"/>
      <c r="Q385" s="131">
        <f>SUM(E385:P385)</f>
        <v>0</v>
      </c>
      <c r="R385" s="132"/>
      <c r="S385" s="130"/>
      <c r="T385" s="130"/>
      <c r="U385" s="130"/>
      <c r="V385" s="130"/>
      <c r="W385" s="130"/>
      <c r="X385" s="130"/>
      <c r="Y385" s="130"/>
      <c r="Z385" s="130"/>
      <c r="AA385" s="130"/>
      <c r="AB385" s="130"/>
      <c r="AC385" s="130"/>
      <c r="AD385" s="131">
        <f t="shared" si="495"/>
        <v>0</v>
      </c>
      <c r="AE385" s="132"/>
      <c r="AF385" s="130"/>
      <c r="AG385" s="130"/>
      <c r="AH385" s="130"/>
      <c r="AI385" s="130"/>
      <c r="AJ385" s="130"/>
      <c r="AK385" s="130"/>
      <c r="AL385" s="130"/>
      <c r="AM385" s="130"/>
      <c r="AN385" s="130"/>
      <c r="AO385" s="130"/>
      <c r="AP385" s="130"/>
      <c r="AQ385" s="131">
        <f t="shared" si="496"/>
        <v>0</v>
      </c>
      <c r="AR385" s="132"/>
      <c r="AS385" s="130"/>
      <c r="AT385" s="130"/>
      <c r="AU385" s="130"/>
      <c r="AV385" s="130"/>
      <c r="AW385" s="130"/>
      <c r="AX385" s="130"/>
      <c r="AY385" s="130"/>
      <c r="AZ385" s="130"/>
      <c r="BA385" s="130"/>
      <c r="BB385" s="130"/>
      <c r="BC385" s="130"/>
      <c r="BD385" s="131">
        <f t="shared" si="497"/>
        <v>0</v>
      </c>
      <c r="BE385" s="133">
        <f t="shared" si="498"/>
        <v>0</v>
      </c>
      <c r="BG385" s="138"/>
      <c r="BH385" s="139"/>
      <c r="BI385" s="139"/>
    </row>
    <row r="386" spans="1:61" outlineLevel="1" collapsed="1" x14ac:dyDescent="0.2">
      <c r="A386" s="369"/>
      <c r="B386" s="362" t="s">
        <v>198</v>
      </c>
      <c r="C386" s="50" t="s">
        <v>159</v>
      </c>
      <c r="D386" s="127">
        <f>SUM(D370,D372,D374,D376,D378,D380,D382,D384)</f>
        <v>0</v>
      </c>
      <c r="E386" s="124">
        <f t="shared" ref="E386:P386" si="499">SUM(E370,E372,E374,E376,E378,E380,E382,E384)</f>
        <v>0</v>
      </c>
      <c r="F386" s="125">
        <f t="shared" si="499"/>
        <v>0</v>
      </c>
      <c r="G386" s="125">
        <f t="shared" si="499"/>
        <v>0</v>
      </c>
      <c r="H386" s="125">
        <f t="shared" si="499"/>
        <v>0</v>
      </c>
      <c r="I386" s="125">
        <f t="shared" si="499"/>
        <v>0</v>
      </c>
      <c r="J386" s="125">
        <f t="shared" si="499"/>
        <v>0</v>
      </c>
      <c r="K386" s="125">
        <f t="shared" si="499"/>
        <v>0</v>
      </c>
      <c r="L386" s="125">
        <f t="shared" si="499"/>
        <v>0</v>
      </c>
      <c r="M386" s="125">
        <f t="shared" si="499"/>
        <v>0</v>
      </c>
      <c r="N386" s="125">
        <f t="shared" si="499"/>
        <v>0</v>
      </c>
      <c r="O386" s="125">
        <f t="shared" si="499"/>
        <v>0</v>
      </c>
      <c r="P386" s="125">
        <f t="shared" si="499"/>
        <v>50</v>
      </c>
      <c r="Q386" s="126">
        <f>SUM(E386:P386)</f>
        <v>50</v>
      </c>
      <c r="R386" s="124">
        <f t="shared" ref="R386:AC386" si="500">SUM(R370,R372,R374,R376,R378,R380,R382,R384)</f>
        <v>0</v>
      </c>
      <c r="S386" s="125">
        <f t="shared" si="500"/>
        <v>0</v>
      </c>
      <c r="T386" s="125">
        <f t="shared" si="500"/>
        <v>0</v>
      </c>
      <c r="U386" s="125">
        <f t="shared" si="500"/>
        <v>0</v>
      </c>
      <c r="V386" s="125">
        <f t="shared" si="500"/>
        <v>0</v>
      </c>
      <c r="W386" s="125">
        <f t="shared" si="500"/>
        <v>0</v>
      </c>
      <c r="X386" s="125">
        <f t="shared" si="500"/>
        <v>0</v>
      </c>
      <c r="Y386" s="125">
        <f t="shared" si="500"/>
        <v>0</v>
      </c>
      <c r="Z386" s="125">
        <f t="shared" si="500"/>
        <v>0</v>
      </c>
      <c r="AA386" s="125">
        <f t="shared" si="500"/>
        <v>0</v>
      </c>
      <c r="AB386" s="125">
        <f t="shared" si="500"/>
        <v>0</v>
      </c>
      <c r="AC386" s="125">
        <f t="shared" si="500"/>
        <v>0</v>
      </c>
      <c r="AD386" s="126">
        <f t="shared" si="495"/>
        <v>0</v>
      </c>
      <c r="AE386" s="124">
        <f t="shared" ref="AE386:AP386" si="501">SUM(AE370,AE372,AE374,AE376,AE378,AE380,AE382,AE384)</f>
        <v>0</v>
      </c>
      <c r="AF386" s="125">
        <f t="shared" si="501"/>
        <v>0</v>
      </c>
      <c r="AG386" s="125">
        <f t="shared" si="501"/>
        <v>0</v>
      </c>
      <c r="AH386" s="125">
        <f t="shared" si="501"/>
        <v>0</v>
      </c>
      <c r="AI386" s="125">
        <f t="shared" si="501"/>
        <v>0</v>
      </c>
      <c r="AJ386" s="125">
        <f t="shared" si="501"/>
        <v>0</v>
      </c>
      <c r="AK386" s="125">
        <f t="shared" si="501"/>
        <v>0</v>
      </c>
      <c r="AL386" s="125">
        <f t="shared" si="501"/>
        <v>0</v>
      </c>
      <c r="AM386" s="125">
        <f t="shared" si="501"/>
        <v>0</v>
      </c>
      <c r="AN386" s="125">
        <f t="shared" si="501"/>
        <v>0</v>
      </c>
      <c r="AO386" s="125">
        <f t="shared" si="501"/>
        <v>0</v>
      </c>
      <c r="AP386" s="125">
        <f t="shared" si="501"/>
        <v>0</v>
      </c>
      <c r="AQ386" s="126">
        <f t="shared" si="496"/>
        <v>0</v>
      </c>
      <c r="AR386" s="124">
        <f t="shared" ref="AR386:BC386" si="502">SUM(AR370,AR372,AR374,AR376,AR378,AR380,AR382,AR384)</f>
        <v>0</v>
      </c>
      <c r="AS386" s="125">
        <f t="shared" si="502"/>
        <v>0</v>
      </c>
      <c r="AT386" s="125">
        <f t="shared" si="502"/>
        <v>0</v>
      </c>
      <c r="AU386" s="125">
        <f t="shared" si="502"/>
        <v>0</v>
      </c>
      <c r="AV386" s="125">
        <f t="shared" si="502"/>
        <v>0</v>
      </c>
      <c r="AW386" s="125">
        <f t="shared" si="502"/>
        <v>0</v>
      </c>
      <c r="AX386" s="125">
        <f t="shared" si="502"/>
        <v>0</v>
      </c>
      <c r="AY386" s="125">
        <f t="shared" si="502"/>
        <v>0</v>
      </c>
      <c r="AZ386" s="125">
        <f t="shared" si="502"/>
        <v>0</v>
      </c>
      <c r="BA386" s="125">
        <f t="shared" si="502"/>
        <v>0</v>
      </c>
      <c r="BB386" s="125">
        <f t="shared" si="502"/>
        <v>0</v>
      </c>
      <c r="BC386" s="125">
        <f t="shared" si="502"/>
        <v>0</v>
      </c>
      <c r="BD386" s="126">
        <f t="shared" si="497"/>
        <v>0</v>
      </c>
      <c r="BE386" s="127">
        <f t="shared" si="498"/>
        <v>50</v>
      </c>
    </row>
    <row r="387" spans="1:61" outlineLevel="1" x14ac:dyDescent="0.2">
      <c r="A387" s="370"/>
      <c r="B387" s="363"/>
      <c r="C387" s="51" t="s">
        <v>164</v>
      </c>
      <c r="D387" s="100">
        <f t="shared" ref="D387:P387" si="503">SUM(D371,D373,D375,D377,D379,D381,D383,D385)</f>
        <v>0</v>
      </c>
      <c r="E387" s="80">
        <f t="shared" si="503"/>
        <v>0</v>
      </c>
      <c r="F387" s="81">
        <f t="shared" si="503"/>
        <v>0</v>
      </c>
      <c r="G387" s="81">
        <f t="shared" si="503"/>
        <v>0</v>
      </c>
      <c r="H387" s="81">
        <f t="shared" si="503"/>
        <v>0</v>
      </c>
      <c r="I387" s="81">
        <f t="shared" si="503"/>
        <v>0</v>
      </c>
      <c r="J387" s="81">
        <f t="shared" si="503"/>
        <v>0</v>
      </c>
      <c r="K387" s="81">
        <f t="shared" si="503"/>
        <v>0</v>
      </c>
      <c r="L387" s="81">
        <f t="shared" si="503"/>
        <v>0</v>
      </c>
      <c r="M387" s="81">
        <f t="shared" si="503"/>
        <v>0</v>
      </c>
      <c r="N387" s="81">
        <f t="shared" si="503"/>
        <v>0</v>
      </c>
      <c r="O387" s="81">
        <f t="shared" si="503"/>
        <v>0</v>
      </c>
      <c r="P387" s="81">
        <f t="shared" si="503"/>
        <v>0</v>
      </c>
      <c r="Q387" s="99">
        <f>SUM(E387:P387)</f>
        <v>0</v>
      </c>
      <c r="R387" s="80">
        <f t="shared" ref="R387:AC387" si="504">SUM(R371,R373,R375,R377,R379,R381,R383,R385)</f>
        <v>0</v>
      </c>
      <c r="S387" s="81">
        <f t="shared" si="504"/>
        <v>0</v>
      </c>
      <c r="T387" s="81">
        <f t="shared" si="504"/>
        <v>0</v>
      </c>
      <c r="U387" s="81">
        <f t="shared" si="504"/>
        <v>0</v>
      </c>
      <c r="V387" s="81">
        <f t="shared" si="504"/>
        <v>0</v>
      </c>
      <c r="W387" s="81">
        <f t="shared" si="504"/>
        <v>0</v>
      </c>
      <c r="X387" s="81">
        <f t="shared" si="504"/>
        <v>0</v>
      </c>
      <c r="Y387" s="81">
        <f t="shared" si="504"/>
        <v>0</v>
      </c>
      <c r="Z387" s="81">
        <f t="shared" si="504"/>
        <v>0</v>
      </c>
      <c r="AA387" s="81">
        <f t="shared" si="504"/>
        <v>0</v>
      </c>
      <c r="AB387" s="81">
        <f t="shared" si="504"/>
        <v>0</v>
      </c>
      <c r="AC387" s="81">
        <f t="shared" si="504"/>
        <v>0</v>
      </c>
      <c r="AD387" s="99">
        <f t="shared" si="495"/>
        <v>0</v>
      </c>
      <c r="AE387" s="80">
        <f t="shared" ref="AE387:AP387" si="505">SUM(AE371,AE373,AE375,AE377,AE379,AE381,AE383,AE385)</f>
        <v>0</v>
      </c>
      <c r="AF387" s="81">
        <f t="shared" si="505"/>
        <v>0</v>
      </c>
      <c r="AG387" s="81">
        <f t="shared" si="505"/>
        <v>0</v>
      </c>
      <c r="AH387" s="81">
        <f t="shared" si="505"/>
        <v>0</v>
      </c>
      <c r="AI387" s="81">
        <f t="shared" si="505"/>
        <v>0</v>
      </c>
      <c r="AJ387" s="81">
        <f t="shared" si="505"/>
        <v>0</v>
      </c>
      <c r="AK387" s="81">
        <f t="shared" si="505"/>
        <v>0</v>
      </c>
      <c r="AL387" s="81">
        <f t="shared" si="505"/>
        <v>0</v>
      </c>
      <c r="AM387" s="81">
        <f t="shared" si="505"/>
        <v>0</v>
      </c>
      <c r="AN387" s="81">
        <f t="shared" si="505"/>
        <v>0</v>
      </c>
      <c r="AO387" s="81">
        <f t="shared" si="505"/>
        <v>0</v>
      </c>
      <c r="AP387" s="81">
        <f t="shared" si="505"/>
        <v>0</v>
      </c>
      <c r="AQ387" s="99">
        <f t="shared" si="496"/>
        <v>0</v>
      </c>
      <c r="AR387" s="80">
        <f t="shared" ref="AR387:BC387" si="506">SUM(AR371,AR373,AR375,AR377,AR379,AR381,AR383,AR385)</f>
        <v>0</v>
      </c>
      <c r="AS387" s="81">
        <f t="shared" si="506"/>
        <v>0</v>
      </c>
      <c r="AT387" s="81">
        <f t="shared" si="506"/>
        <v>0</v>
      </c>
      <c r="AU387" s="81">
        <f t="shared" si="506"/>
        <v>0</v>
      </c>
      <c r="AV387" s="81">
        <f t="shared" si="506"/>
        <v>0</v>
      </c>
      <c r="AW387" s="81">
        <f t="shared" si="506"/>
        <v>0</v>
      </c>
      <c r="AX387" s="81">
        <f t="shared" si="506"/>
        <v>0</v>
      </c>
      <c r="AY387" s="81">
        <f t="shared" si="506"/>
        <v>0</v>
      </c>
      <c r="AZ387" s="81">
        <f t="shared" si="506"/>
        <v>0</v>
      </c>
      <c r="BA387" s="81">
        <f t="shared" si="506"/>
        <v>0</v>
      </c>
      <c r="BB387" s="81">
        <f t="shared" si="506"/>
        <v>0</v>
      </c>
      <c r="BC387" s="81">
        <f t="shared" si="506"/>
        <v>0</v>
      </c>
      <c r="BD387" s="99">
        <f t="shared" si="497"/>
        <v>0</v>
      </c>
      <c r="BE387" s="100">
        <f t="shared" si="498"/>
        <v>0</v>
      </c>
    </row>
    <row r="388" spans="1:61" hidden="1" outlineLevel="2" x14ac:dyDescent="0.2">
      <c r="A388" s="120"/>
      <c r="B388" s="111" t="s">
        <v>203</v>
      </c>
      <c r="C388" s="112"/>
      <c r="D388" s="114"/>
      <c r="E388" s="113"/>
      <c r="F388" s="113"/>
      <c r="G388" s="113"/>
      <c r="H388" s="113"/>
      <c r="I388" s="113"/>
      <c r="J388" s="113"/>
      <c r="K388" s="113"/>
      <c r="L388" s="113"/>
      <c r="M388" s="113"/>
      <c r="N388" s="113"/>
      <c r="O388" s="113"/>
      <c r="P388" s="113"/>
      <c r="Q388" s="114"/>
      <c r="R388" s="113"/>
      <c r="S388" s="113"/>
      <c r="T388" s="113"/>
      <c r="U388" s="113"/>
      <c r="V388" s="113"/>
      <c r="W388" s="113"/>
      <c r="X388" s="113"/>
      <c r="Y388" s="113"/>
      <c r="Z388" s="113"/>
      <c r="AA388" s="113"/>
      <c r="AB388" s="113"/>
      <c r="AC388" s="113"/>
      <c r="AD388" s="114"/>
      <c r="AE388" s="113"/>
      <c r="AF388" s="113"/>
      <c r="AG388" s="113"/>
      <c r="AH388" s="113"/>
      <c r="AI388" s="113"/>
      <c r="AJ388" s="113"/>
      <c r="AK388" s="113"/>
      <c r="AL388" s="113"/>
      <c r="AM388" s="113"/>
      <c r="AN388" s="113"/>
      <c r="AO388" s="113"/>
      <c r="AP388" s="113"/>
      <c r="AQ388" s="114"/>
      <c r="AR388" s="113"/>
      <c r="AS388" s="113"/>
      <c r="AT388" s="113"/>
      <c r="AU388" s="113"/>
      <c r="AV388" s="113"/>
      <c r="AW388" s="113"/>
      <c r="AX388" s="113"/>
      <c r="AY388" s="113"/>
      <c r="AZ388" s="113"/>
      <c r="BA388" s="113"/>
      <c r="BB388" s="113"/>
      <c r="BC388" s="113"/>
      <c r="BD388" s="114"/>
      <c r="BE388" s="198">
        <f t="shared" si="498"/>
        <v>0</v>
      </c>
      <c r="BG388" s="42"/>
    </row>
    <row r="389" spans="1:61" hidden="1" outlineLevel="2" x14ac:dyDescent="0.2">
      <c r="A389" s="375">
        <v>1</v>
      </c>
      <c r="B389" s="376" t="s">
        <v>208</v>
      </c>
      <c r="C389" s="47" t="s">
        <v>159</v>
      </c>
      <c r="D389" s="91">
        <f>D386-D391</f>
        <v>0</v>
      </c>
      <c r="E389" s="52">
        <f>E386-E391</f>
        <v>0</v>
      </c>
      <c r="F389" s="53">
        <f t="shared" ref="F389:P389" si="507">F386-F391</f>
        <v>0</v>
      </c>
      <c r="G389" s="53">
        <f t="shared" si="507"/>
        <v>0</v>
      </c>
      <c r="H389" s="53">
        <f t="shared" si="507"/>
        <v>0</v>
      </c>
      <c r="I389" s="53">
        <f t="shared" si="507"/>
        <v>0</v>
      </c>
      <c r="J389" s="53">
        <f t="shared" si="507"/>
        <v>0</v>
      </c>
      <c r="K389" s="53">
        <f t="shared" si="507"/>
        <v>0</v>
      </c>
      <c r="L389" s="53">
        <f t="shared" si="507"/>
        <v>0</v>
      </c>
      <c r="M389" s="53">
        <f t="shared" si="507"/>
        <v>0</v>
      </c>
      <c r="N389" s="53">
        <f t="shared" si="507"/>
        <v>0</v>
      </c>
      <c r="O389" s="53">
        <f t="shared" si="507"/>
        <v>0</v>
      </c>
      <c r="P389" s="53">
        <f t="shared" si="507"/>
        <v>50</v>
      </c>
      <c r="Q389" s="91">
        <f t="shared" ref="Q389:Q394" si="508">SUM(E389:P389)</f>
        <v>50</v>
      </c>
      <c r="R389" s="52">
        <f>R386-R391</f>
        <v>0</v>
      </c>
      <c r="S389" s="53">
        <f t="shared" ref="S389:AC389" si="509">S386-S391</f>
        <v>0</v>
      </c>
      <c r="T389" s="53">
        <f t="shared" si="509"/>
        <v>0</v>
      </c>
      <c r="U389" s="53">
        <f t="shared" si="509"/>
        <v>0</v>
      </c>
      <c r="V389" s="53">
        <f t="shared" si="509"/>
        <v>0</v>
      </c>
      <c r="W389" s="53">
        <f t="shared" si="509"/>
        <v>0</v>
      </c>
      <c r="X389" s="53">
        <f t="shared" si="509"/>
        <v>0</v>
      </c>
      <c r="Y389" s="53">
        <f t="shared" si="509"/>
        <v>0</v>
      </c>
      <c r="Z389" s="53">
        <f t="shared" si="509"/>
        <v>0</v>
      </c>
      <c r="AA389" s="53">
        <f t="shared" si="509"/>
        <v>0</v>
      </c>
      <c r="AB389" s="53">
        <f t="shared" si="509"/>
        <v>0</v>
      </c>
      <c r="AC389" s="53">
        <f t="shared" si="509"/>
        <v>0</v>
      </c>
      <c r="AD389" s="91">
        <f t="shared" ref="AD389:AD394" si="510">SUM(R389:AC389)</f>
        <v>0</v>
      </c>
      <c r="AE389" s="52">
        <f>AE386-AE391</f>
        <v>0</v>
      </c>
      <c r="AF389" s="53">
        <f t="shared" ref="AF389:AP389" si="511">AF386-AF391</f>
        <v>0</v>
      </c>
      <c r="AG389" s="53">
        <f t="shared" si="511"/>
        <v>0</v>
      </c>
      <c r="AH389" s="53">
        <f t="shared" si="511"/>
        <v>0</v>
      </c>
      <c r="AI389" s="53">
        <f t="shared" si="511"/>
        <v>0</v>
      </c>
      <c r="AJ389" s="53">
        <f t="shared" si="511"/>
        <v>0</v>
      </c>
      <c r="AK389" s="53">
        <f t="shared" si="511"/>
        <v>0</v>
      </c>
      <c r="AL389" s="53">
        <f t="shared" si="511"/>
        <v>0</v>
      </c>
      <c r="AM389" s="53">
        <f t="shared" si="511"/>
        <v>0</v>
      </c>
      <c r="AN389" s="53">
        <f t="shared" si="511"/>
        <v>0</v>
      </c>
      <c r="AO389" s="53">
        <f t="shared" si="511"/>
        <v>0</v>
      </c>
      <c r="AP389" s="53">
        <f t="shared" si="511"/>
        <v>0</v>
      </c>
      <c r="AQ389" s="91">
        <f t="shared" ref="AQ389:AQ394" si="512">SUM(AE389:AP389)</f>
        <v>0</v>
      </c>
      <c r="AR389" s="52">
        <f>AR386-AR391</f>
        <v>0</v>
      </c>
      <c r="AS389" s="53">
        <f t="shared" ref="AS389:BC389" si="513">AS386-AS391</f>
        <v>0</v>
      </c>
      <c r="AT389" s="53">
        <f t="shared" si="513"/>
        <v>0</v>
      </c>
      <c r="AU389" s="53">
        <f t="shared" si="513"/>
        <v>0</v>
      </c>
      <c r="AV389" s="53">
        <f t="shared" si="513"/>
        <v>0</v>
      </c>
      <c r="AW389" s="53">
        <f t="shared" si="513"/>
        <v>0</v>
      </c>
      <c r="AX389" s="53">
        <f t="shared" si="513"/>
        <v>0</v>
      </c>
      <c r="AY389" s="53">
        <f t="shared" si="513"/>
        <v>0</v>
      </c>
      <c r="AZ389" s="53">
        <f t="shared" si="513"/>
        <v>0</v>
      </c>
      <c r="BA389" s="53">
        <f t="shared" si="513"/>
        <v>0</v>
      </c>
      <c r="BB389" s="53">
        <f t="shared" si="513"/>
        <v>0</v>
      </c>
      <c r="BC389" s="53">
        <f t="shared" si="513"/>
        <v>0</v>
      </c>
      <c r="BD389" s="91">
        <f t="shared" ref="BD389:BD394" si="514">SUM(AR389:BC389)</f>
        <v>0</v>
      </c>
      <c r="BE389" s="91">
        <f t="shared" si="498"/>
        <v>50</v>
      </c>
      <c r="BG389" s="42"/>
    </row>
    <row r="390" spans="1:61" hidden="1" outlineLevel="2" x14ac:dyDescent="0.2">
      <c r="A390" s="374"/>
      <c r="B390" s="372"/>
      <c r="C390" s="46" t="s">
        <v>164</v>
      </c>
      <c r="D390" s="92">
        <f t="shared" ref="D390:P390" si="515">D387-D392</f>
        <v>0</v>
      </c>
      <c r="E390" s="56">
        <f t="shared" si="515"/>
        <v>0</v>
      </c>
      <c r="F390" s="57">
        <f t="shared" si="515"/>
        <v>0</v>
      </c>
      <c r="G390" s="57">
        <f t="shared" si="515"/>
        <v>0</v>
      </c>
      <c r="H390" s="57">
        <f t="shared" si="515"/>
        <v>0</v>
      </c>
      <c r="I390" s="57">
        <f t="shared" si="515"/>
        <v>0</v>
      </c>
      <c r="J390" s="57">
        <f t="shared" si="515"/>
        <v>0</v>
      </c>
      <c r="K390" s="57">
        <f t="shared" si="515"/>
        <v>0</v>
      </c>
      <c r="L390" s="57">
        <f t="shared" si="515"/>
        <v>0</v>
      </c>
      <c r="M390" s="57">
        <f t="shared" si="515"/>
        <v>0</v>
      </c>
      <c r="N390" s="57">
        <f t="shared" si="515"/>
        <v>0</v>
      </c>
      <c r="O390" s="57">
        <f t="shared" si="515"/>
        <v>0</v>
      </c>
      <c r="P390" s="57">
        <f t="shared" si="515"/>
        <v>0</v>
      </c>
      <c r="Q390" s="92">
        <f t="shared" si="508"/>
        <v>0</v>
      </c>
      <c r="R390" s="56">
        <f t="shared" ref="R390:AC390" si="516">R387-R392</f>
        <v>0</v>
      </c>
      <c r="S390" s="57">
        <f t="shared" si="516"/>
        <v>0</v>
      </c>
      <c r="T390" s="57">
        <f t="shared" si="516"/>
        <v>0</v>
      </c>
      <c r="U390" s="57">
        <f t="shared" si="516"/>
        <v>0</v>
      </c>
      <c r="V390" s="57">
        <f t="shared" si="516"/>
        <v>0</v>
      </c>
      <c r="W390" s="57">
        <f t="shared" si="516"/>
        <v>0</v>
      </c>
      <c r="X390" s="57">
        <f t="shared" si="516"/>
        <v>0</v>
      </c>
      <c r="Y390" s="57">
        <f t="shared" si="516"/>
        <v>0</v>
      </c>
      <c r="Z390" s="57">
        <f t="shared" si="516"/>
        <v>0</v>
      </c>
      <c r="AA390" s="57">
        <f t="shared" si="516"/>
        <v>0</v>
      </c>
      <c r="AB390" s="57">
        <f t="shared" si="516"/>
        <v>0</v>
      </c>
      <c r="AC390" s="57">
        <f t="shared" si="516"/>
        <v>0</v>
      </c>
      <c r="AD390" s="92">
        <f t="shared" si="510"/>
        <v>0</v>
      </c>
      <c r="AE390" s="56">
        <f t="shared" ref="AE390:AP390" si="517">AE387-AE392</f>
        <v>0</v>
      </c>
      <c r="AF390" s="57">
        <f t="shared" si="517"/>
        <v>0</v>
      </c>
      <c r="AG390" s="57">
        <f t="shared" si="517"/>
        <v>0</v>
      </c>
      <c r="AH390" s="57">
        <f t="shared" si="517"/>
        <v>0</v>
      </c>
      <c r="AI390" s="57">
        <f t="shared" si="517"/>
        <v>0</v>
      </c>
      <c r="AJ390" s="57">
        <f t="shared" si="517"/>
        <v>0</v>
      </c>
      <c r="AK390" s="57">
        <f t="shared" si="517"/>
        <v>0</v>
      </c>
      <c r="AL390" s="57">
        <f t="shared" si="517"/>
        <v>0</v>
      </c>
      <c r="AM390" s="57">
        <f t="shared" si="517"/>
        <v>0</v>
      </c>
      <c r="AN390" s="57">
        <f t="shared" si="517"/>
        <v>0</v>
      </c>
      <c r="AO390" s="57">
        <f t="shared" si="517"/>
        <v>0</v>
      </c>
      <c r="AP390" s="57">
        <f t="shared" si="517"/>
        <v>0</v>
      </c>
      <c r="AQ390" s="92">
        <f t="shared" si="512"/>
        <v>0</v>
      </c>
      <c r="AR390" s="56">
        <f t="shared" ref="AR390:BC390" si="518">AR387-AR392</f>
        <v>0</v>
      </c>
      <c r="AS390" s="57">
        <f t="shared" si="518"/>
        <v>0</v>
      </c>
      <c r="AT390" s="57">
        <f t="shared" si="518"/>
        <v>0</v>
      </c>
      <c r="AU390" s="57">
        <f t="shared" si="518"/>
        <v>0</v>
      </c>
      <c r="AV390" s="57">
        <f t="shared" si="518"/>
        <v>0</v>
      </c>
      <c r="AW390" s="57">
        <f t="shared" si="518"/>
        <v>0</v>
      </c>
      <c r="AX390" s="57">
        <f t="shared" si="518"/>
        <v>0</v>
      </c>
      <c r="AY390" s="57">
        <f t="shared" si="518"/>
        <v>0</v>
      </c>
      <c r="AZ390" s="57">
        <f t="shared" si="518"/>
        <v>0</v>
      </c>
      <c r="BA390" s="57">
        <f t="shared" si="518"/>
        <v>0</v>
      </c>
      <c r="BB390" s="57">
        <f t="shared" si="518"/>
        <v>0</v>
      </c>
      <c r="BC390" s="57">
        <f t="shared" si="518"/>
        <v>0</v>
      </c>
      <c r="BD390" s="92">
        <f t="shared" si="514"/>
        <v>0</v>
      </c>
      <c r="BE390" s="92">
        <f t="shared" si="498"/>
        <v>0</v>
      </c>
      <c r="BF390" s="122"/>
      <c r="BG390" s="42"/>
    </row>
    <row r="391" spans="1:61" hidden="1" outlineLevel="2" x14ac:dyDescent="0.2">
      <c r="A391" s="373">
        <v>2</v>
      </c>
      <c r="B391" s="371" t="s">
        <v>307</v>
      </c>
      <c r="C391" s="44" t="s">
        <v>159</v>
      </c>
      <c r="D391" s="101"/>
      <c r="E391" s="82"/>
      <c r="F391" s="83"/>
      <c r="G391" s="83"/>
      <c r="H391" s="83"/>
      <c r="I391" s="83"/>
      <c r="J391" s="83"/>
      <c r="K391" s="83"/>
      <c r="L391" s="83"/>
      <c r="M391" s="83"/>
      <c r="N391" s="83"/>
      <c r="O391" s="83"/>
      <c r="P391" s="84"/>
      <c r="Q391" s="101">
        <f t="shared" si="508"/>
        <v>0</v>
      </c>
      <c r="R391" s="82"/>
      <c r="S391" s="83"/>
      <c r="T391" s="83"/>
      <c r="U391" s="83"/>
      <c r="V391" s="83"/>
      <c r="W391" s="83"/>
      <c r="X391" s="83"/>
      <c r="Y391" s="83"/>
      <c r="Z391" s="83"/>
      <c r="AA391" s="83"/>
      <c r="AB391" s="83"/>
      <c r="AC391" s="84"/>
      <c r="AD391" s="101">
        <f t="shared" si="510"/>
        <v>0</v>
      </c>
      <c r="AE391" s="82"/>
      <c r="AF391" s="83"/>
      <c r="AG391" s="83"/>
      <c r="AH391" s="83"/>
      <c r="AI391" s="83"/>
      <c r="AJ391" s="83"/>
      <c r="AK391" s="83"/>
      <c r="AL391" s="83"/>
      <c r="AM391" s="83"/>
      <c r="AN391" s="83"/>
      <c r="AO391" s="83"/>
      <c r="AP391" s="84"/>
      <c r="AQ391" s="101">
        <f t="shared" si="512"/>
        <v>0</v>
      </c>
      <c r="AR391" s="82"/>
      <c r="AS391" s="83"/>
      <c r="AT391" s="83"/>
      <c r="AU391" s="83"/>
      <c r="AV391" s="83"/>
      <c r="AW391" s="83"/>
      <c r="AX391" s="83"/>
      <c r="AY391" s="83"/>
      <c r="AZ391" s="83"/>
      <c r="BA391" s="83"/>
      <c r="BB391" s="83"/>
      <c r="BC391" s="84"/>
      <c r="BD391" s="101">
        <f t="shared" si="514"/>
        <v>0</v>
      </c>
      <c r="BE391" s="101">
        <f t="shared" si="498"/>
        <v>0</v>
      </c>
      <c r="BG391" s="42"/>
    </row>
    <row r="392" spans="1:61" ht="13.5" hidden="1" outlineLevel="2" thickBot="1" x14ac:dyDescent="0.25">
      <c r="A392" s="377"/>
      <c r="B392" s="378"/>
      <c r="C392" s="128" t="s">
        <v>164</v>
      </c>
      <c r="D392" s="131"/>
      <c r="E392" s="129"/>
      <c r="F392" s="130"/>
      <c r="G392" s="130"/>
      <c r="H392" s="130"/>
      <c r="I392" s="130"/>
      <c r="J392" s="130"/>
      <c r="K392" s="130"/>
      <c r="L392" s="130"/>
      <c r="M392" s="130"/>
      <c r="N392" s="130"/>
      <c r="O392" s="130"/>
      <c r="P392" s="130"/>
      <c r="Q392" s="131">
        <f t="shared" si="508"/>
        <v>0</v>
      </c>
      <c r="R392" s="129"/>
      <c r="S392" s="130"/>
      <c r="T392" s="130"/>
      <c r="U392" s="130"/>
      <c r="V392" s="130"/>
      <c r="W392" s="130"/>
      <c r="X392" s="130"/>
      <c r="Y392" s="130"/>
      <c r="Z392" s="130"/>
      <c r="AA392" s="130"/>
      <c r="AB392" s="130"/>
      <c r="AC392" s="130"/>
      <c r="AD392" s="131">
        <f t="shared" si="510"/>
        <v>0</v>
      </c>
      <c r="AE392" s="129"/>
      <c r="AF392" s="130"/>
      <c r="AG392" s="130"/>
      <c r="AH392" s="130"/>
      <c r="AI392" s="130"/>
      <c r="AJ392" s="130"/>
      <c r="AK392" s="130"/>
      <c r="AL392" s="130"/>
      <c r="AM392" s="130"/>
      <c r="AN392" s="130"/>
      <c r="AO392" s="130"/>
      <c r="AP392" s="130"/>
      <c r="AQ392" s="131">
        <f t="shared" si="512"/>
        <v>0</v>
      </c>
      <c r="AR392" s="129"/>
      <c r="AS392" s="130"/>
      <c r="AT392" s="130"/>
      <c r="AU392" s="130"/>
      <c r="AV392" s="130"/>
      <c r="AW392" s="130"/>
      <c r="AX392" s="130"/>
      <c r="AY392" s="130"/>
      <c r="AZ392" s="130"/>
      <c r="BA392" s="130"/>
      <c r="BB392" s="130"/>
      <c r="BC392" s="130"/>
      <c r="BD392" s="131">
        <f t="shared" si="514"/>
        <v>0</v>
      </c>
      <c r="BE392" s="131">
        <f t="shared" si="498"/>
        <v>0</v>
      </c>
      <c r="BG392" s="42"/>
    </row>
    <row r="393" spans="1:61" hidden="1" outlineLevel="2" x14ac:dyDescent="0.2">
      <c r="A393" s="369"/>
      <c r="B393" s="362" t="s">
        <v>198</v>
      </c>
      <c r="C393" s="50" t="s">
        <v>159</v>
      </c>
      <c r="D393" s="127">
        <f>SUM(D389,D391)</f>
        <v>0</v>
      </c>
      <c r="E393" s="124">
        <f>SUM(E389,E391)</f>
        <v>0</v>
      </c>
      <c r="F393" s="125">
        <f t="shared" ref="F393:P393" si="519">SUM(F389,F391)</f>
        <v>0</v>
      </c>
      <c r="G393" s="125">
        <f t="shared" si="519"/>
        <v>0</v>
      </c>
      <c r="H393" s="125">
        <f t="shared" si="519"/>
        <v>0</v>
      </c>
      <c r="I393" s="125">
        <f t="shared" si="519"/>
        <v>0</v>
      </c>
      <c r="J393" s="125">
        <f t="shared" si="519"/>
        <v>0</v>
      </c>
      <c r="K393" s="125">
        <f t="shared" si="519"/>
        <v>0</v>
      </c>
      <c r="L393" s="125">
        <f t="shared" si="519"/>
        <v>0</v>
      </c>
      <c r="M393" s="125">
        <f t="shared" si="519"/>
        <v>0</v>
      </c>
      <c r="N393" s="125">
        <f t="shared" si="519"/>
        <v>0</v>
      </c>
      <c r="O393" s="125">
        <f t="shared" si="519"/>
        <v>0</v>
      </c>
      <c r="P393" s="125">
        <f t="shared" si="519"/>
        <v>50</v>
      </c>
      <c r="Q393" s="126">
        <f t="shared" si="508"/>
        <v>50</v>
      </c>
      <c r="R393" s="124">
        <f>SUM(R389,R391)</f>
        <v>0</v>
      </c>
      <c r="S393" s="125">
        <f t="shared" ref="S393:AC393" si="520">SUM(S389,S391)</f>
        <v>0</v>
      </c>
      <c r="T393" s="125">
        <f t="shared" si="520"/>
        <v>0</v>
      </c>
      <c r="U393" s="125">
        <f t="shared" si="520"/>
        <v>0</v>
      </c>
      <c r="V393" s="125">
        <f t="shared" si="520"/>
        <v>0</v>
      </c>
      <c r="W393" s="125">
        <f t="shared" si="520"/>
        <v>0</v>
      </c>
      <c r="X393" s="125">
        <f t="shared" si="520"/>
        <v>0</v>
      </c>
      <c r="Y393" s="125">
        <f t="shared" si="520"/>
        <v>0</v>
      </c>
      <c r="Z393" s="125">
        <f t="shared" si="520"/>
        <v>0</v>
      </c>
      <c r="AA393" s="125">
        <f t="shared" si="520"/>
        <v>0</v>
      </c>
      <c r="AB393" s="125">
        <f t="shared" si="520"/>
        <v>0</v>
      </c>
      <c r="AC393" s="125">
        <f t="shared" si="520"/>
        <v>0</v>
      </c>
      <c r="AD393" s="126">
        <f t="shared" si="510"/>
        <v>0</v>
      </c>
      <c r="AE393" s="124">
        <f>SUM(AE389,AE391)</f>
        <v>0</v>
      </c>
      <c r="AF393" s="125">
        <f t="shared" ref="AF393:AP393" si="521">SUM(AF389,AF391)</f>
        <v>0</v>
      </c>
      <c r="AG393" s="125">
        <f t="shared" si="521"/>
        <v>0</v>
      </c>
      <c r="AH393" s="125">
        <f t="shared" si="521"/>
        <v>0</v>
      </c>
      <c r="AI393" s="125">
        <f t="shared" si="521"/>
        <v>0</v>
      </c>
      <c r="AJ393" s="125">
        <f t="shared" si="521"/>
        <v>0</v>
      </c>
      <c r="AK393" s="125">
        <f t="shared" si="521"/>
        <v>0</v>
      </c>
      <c r="AL393" s="125">
        <f t="shared" si="521"/>
        <v>0</v>
      </c>
      <c r="AM393" s="125">
        <f t="shared" si="521"/>
        <v>0</v>
      </c>
      <c r="AN393" s="125">
        <f t="shared" si="521"/>
        <v>0</v>
      </c>
      <c r="AO393" s="125">
        <f t="shared" si="521"/>
        <v>0</v>
      </c>
      <c r="AP393" s="125">
        <f t="shared" si="521"/>
        <v>0</v>
      </c>
      <c r="AQ393" s="126">
        <f t="shared" si="512"/>
        <v>0</v>
      </c>
      <c r="AR393" s="124">
        <f>SUM(AR389,AR391)</f>
        <v>0</v>
      </c>
      <c r="AS393" s="125">
        <f t="shared" ref="AS393:BC393" si="522">SUM(AS389,AS391)</f>
        <v>0</v>
      </c>
      <c r="AT393" s="125">
        <f t="shared" si="522"/>
        <v>0</v>
      </c>
      <c r="AU393" s="125">
        <f t="shared" si="522"/>
        <v>0</v>
      </c>
      <c r="AV393" s="125">
        <f t="shared" si="522"/>
        <v>0</v>
      </c>
      <c r="AW393" s="125">
        <f t="shared" si="522"/>
        <v>0</v>
      </c>
      <c r="AX393" s="125">
        <f t="shared" si="522"/>
        <v>0</v>
      </c>
      <c r="AY393" s="125">
        <f t="shared" si="522"/>
        <v>0</v>
      </c>
      <c r="AZ393" s="125">
        <f t="shared" si="522"/>
        <v>0</v>
      </c>
      <c r="BA393" s="125">
        <f t="shared" si="522"/>
        <v>0</v>
      </c>
      <c r="BB393" s="125">
        <f t="shared" si="522"/>
        <v>0</v>
      </c>
      <c r="BC393" s="125">
        <f t="shared" si="522"/>
        <v>0</v>
      </c>
      <c r="BD393" s="126">
        <f t="shared" si="514"/>
        <v>0</v>
      </c>
      <c r="BE393" s="127">
        <f t="shared" si="498"/>
        <v>50</v>
      </c>
      <c r="BG393" s="42"/>
    </row>
    <row r="394" spans="1:61" hidden="1" outlineLevel="2" x14ac:dyDescent="0.2">
      <c r="A394" s="370"/>
      <c r="B394" s="363"/>
      <c r="C394" s="51" t="s">
        <v>164</v>
      </c>
      <c r="D394" s="100">
        <f t="shared" ref="D394:P394" si="523">SUM(D390,D392)</f>
        <v>0</v>
      </c>
      <c r="E394" s="80">
        <f t="shared" si="523"/>
        <v>0</v>
      </c>
      <c r="F394" s="81">
        <f t="shared" si="523"/>
        <v>0</v>
      </c>
      <c r="G394" s="81">
        <f t="shared" si="523"/>
        <v>0</v>
      </c>
      <c r="H394" s="81">
        <f t="shared" si="523"/>
        <v>0</v>
      </c>
      <c r="I394" s="81">
        <f t="shared" si="523"/>
        <v>0</v>
      </c>
      <c r="J394" s="81">
        <f t="shared" si="523"/>
        <v>0</v>
      </c>
      <c r="K394" s="81">
        <f t="shared" si="523"/>
        <v>0</v>
      </c>
      <c r="L394" s="81">
        <f t="shared" si="523"/>
        <v>0</v>
      </c>
      <c r="M394" s="81">
        <f t="shared" si="523"/>
        <v>0</v>
      </c>
      <c r="N394" s="81">
        <f t="shared" si="523"/>
        <v>0</v>
      </c>
      <c r="O394" s="81">
        <f t="shared" si="523"/>
        <v>0</v>
      </c>
      <c r="P394" s="81">
        <f t="shared" si="523"/>
        <v>0</v>
      </c>
      <c r="Q394" s="99">
        <f t="shared" si="508"/>
        <v>0</v>
      </c>
      <c r="R394" s="80">
        <f t="shared" ref="R394:AC394" si="524">SUM(R390,R392)</f>
        <v>0</v>
      </c>
      <c r="S394" s="81">
        <f t="shared" si="524"/>
        <v>0</v>
      </c>
      <c r="T394" s="81">
        <f t="shared" si="524"/>
        <v>0</v>
      </c>
      <c r="U394" s="81">
        <f t="shared" si="524"/>
        <v>0</v>
      </c>
      <c r="V394" s="81">
        <f t="shared" si="524"/>
        <v>0</v>
      </c>
      <c r="W394" s="81">
        <f t="shared" si="524"/>
        <v>0</v>
      </c>
      <c r="X394" s="81">
        <f t="shared" si="524"/>
        <v>0</v>
      </c>
      <c r="Y394" s="81">
        <f t="shared" si="524"/>
        <v>0</v>
      </c>
      <c r="Z394" s="81">
        <f t="shared" si="524"/>
        <v>0</v>
      </c>
      <c r="AA394" s="81">
        <f t="shared" si="524"/>
        <v>0</v>
      </c>
      <c r="AB394" s="81">
        <f t="shared" si="524"/>
        <v>0</v>
      </c>
      <c r="AC394" s="81">
        <f t="shared" si="524"/>
        <v>0</v>
      </c>
      <c r="AD394" s="99">
        <f t="shared" si="510"/>
        <v>0</v>
      </c>
      <c r="AE394" s="80">
        <f t="shared" ref="AE394:AP394" si="525">SUM(AE390,AE392)</f>
        <v>0</v>
      </c>
      <c r="AF394" s="81">
        <f t="shared" si="525"/>
        <v>0</v>
      </c>
      <c r="AG394" s="81">
        <f t="shared" si="525"/>
        <v>0</v>
      </c>
      <c r="AH394" s="81">
        <f t="shared" si="525"/>
        <v>0</v>
      </c>
      <c r="AI394" s="81">
        <f t="shared" si="525"/>
        <v>0</v>
      </c>
      <c r="AJ394" s="81">
        <f t="shared" si="525"/>
        <v>0</v>
      </c>
      <c r="AK394" s="81">
        <f t="shared" si="525"/>
        <v>0</v>
      </c>
      <c r="AL394" s="81">
        <f t="shared" si="525"/>
        <v>0</v>
      </c>
      <c r="AM394" s="81">
        <f t="shared" si="525"/>
        <v>0</v>
      </c>
      <c r="AN394" s="81">
        <f t="shared" si="525"/>
        <v>0</v>
      </c>
      <c r="AO394" s="81">
        <f t="shared" si="525"/>
        <v>0</v>
      </c>
      <c r="AP394" s="81">
        <f t="shared" si="525"/>
        <v>0</v>
      </c>
      <c r="AQ394" s="99">
        <f t="shared" si="512"/>
        <v>0</v>
      </c>
      <c r="AR394" s="80">
        <f t="shared" ref="AR394:BC394" si="526">SUM(AR390,AR392)</f>
        <v>0</v>
      </c>
      <c r="AS394" s="81">
        <f t="shared" si="526"/>
        <v>0</v>
      </c>
      <c r="AT394" s="81">
        <f t="shared" si="526"/>
        <v>0</v>
      </c>
      <c r="AU394" s="81">
        <f t="shared" si="526"/>
        <v>0</v>
      </c>
      <c r="AV394" s="81">
        <f t="shared" si="526"/>
        <v>0</v>
      </c>
      <c r="AW394" s="81">
        <f t="shared" si="526"/>
        <v>0</v>
      </c>
      <c r="AX394" s="81">
        <f t="shared" si="526"/>
        <v>0</v>
      </c>
      <c r="AY394" s="81">
        <f t="shared" si="526"/>
        <v>0</v>
      </c>
      <c r="AZ394" s="81">
        <f t="shared" si="526"/>
        <v>0</v>
      </c>
      <c r="BA394" s="81">
        <f t="shared" si="526"/>
        <v>0</v>
      </c>
      <c r="BB394" s="81">
        <f t="shared" si="526"/>
        <v>0</v>
      </c>
      <c r="BC394" s="81">
        <f t="shared" si="526"/>
        <v>0</v>
      </c>
      <c r="BD394" s="99">
        <f t="shared" si="514"/>
        <v>0</v>
      </c>
      <c r="BE394" s="100">
        <f t="shared" si="498"/>
        <v>0</v>
      </c>
      <c r="BG394" s="42"/>
    </row>
    <row r="395" spans="1:61" outlineLevel="1" collapsed="1" x14ac:dyDescent="0.2">
      <c r="A395" s="119"/>
      <c r="B395" s="103" t="s">
        <v>256</v>
      </c>
      <c r="C395" s="104"/>
      <c r="D395" s="106"/>
      <c r="E395" s="105"/>
      <c r="F395" s="105"/>
      <c r="G395" s="105"/>
      <c r="H395" s="105"/>
      <c r="I395" s="105"/>
      <c r="J395" s="105"/>
      <c r="K395" s="105"/>
      <c r="L395" s="105"/>
      <c r="M395" s="105"/>
      <c r="N395" s="105"/>
      <c r="O395" s="105"/>
      <c r="P395" s="105"/>
      <c r="Q395" s="106"/>
      <c r="R395" s="105"/>
      <c r="S395" s="105"/>
      <c r="T395" s="105"/>
      <c r="U395" s="105"/>
      <c r="V395" s="105"/>
      <c r="W395" s="105"/>
      <c r="X395" s="105"/>
      <c r="Y395" s="105"/>
      <c r="Z395" s="105"/>
      <c r="AA395" s="105"/>
      <c r="AB395" s="105"/>
      <c r="AC395" s="105"/>
      <c r="AD395" s="107"/>
      <c r="AE395" s="108"/>
      <c r="AF395" s="105"/>
      <c r="AG395" s="105"/>
      <c r="AH395" s="105"/>
      <c r="AI395" s="105"/>
      <c r="AJ395" s="105"/>
      <c r="AK395" s="105"/>
      <c r="AL395" s="105"/>
      <c r="AM395" s="105"/>
      <c r="AN395" s="105"/>
      <c r="AO395" s="105"/>
      <c r="AP395" s="109"/>
      <c r="AQ395" s="110"/>
      <c r="AR395" s="105"/>
      <c r="AS395" s="105"/>
      <c r="AT395" s="105"/>
      <c r="AU395" s="105"/>
      <c r="AV395" s="105"/>
      <c r="AW395" s="105"/>
      <c r="AX395" s="105"/>
      <c r="AY395" s="105"/>
      <c r="AZ395" s="105"/>
      <c r="BA395" s="105"/>
      <c r="BB395" s="105"/>
      <c r="BC395" s="105"/>
      <c r="BD395" s="106"/>
      <c r="BE395" s="197">
        <f t="shared" si="453"/>
        <v>0</v>
      </c>
      <c r="BF395" s="122"/>
      <c r="BG395" s="42"/>
    </row>
    <row r="396" spans="1:61" hidden="1" outlineLevel="2" x14ac:dyDescent="0.2">
      <c r="A396" s="120"/>
      <c r="B396" s="111" t="s">
        <v>202</v>
      </c>
      <c r="C396" s="112"/>
      <c r="D396" s="114"/>
      <c r="E396" s="113"/>
      <c r="F396" s="113"/>
      <c r="G396" s="113"/>
      <c r="H396" s="113"/>
      <c r="I396" s="113"/>
      <c r="J396" s="113"/>
      <c r="K396" s="113"/>
      <c r="L396" s="113"/>
      <c r="M396" s="113"/>
      <c r="N396" s="113"/>
      <c r="O396" s="113"/>
      <c r="P396" s="113"/>
      <c r="Q396" s="114"/>
      <c r="R396" s="113"/>
      <c r="S396" s="113"/>
      <c r="T396" s="113"/>
      <c r="U396" s="113"/>
      <c r="V396" s="113"/>
      <c r="W396" s="113"/>
      <c r="X396" s="113"/>
      <c r="Y396" s="113"/>
      <c r="Z396" s="113"/>
      <c r="AA396" s="113"/>
      <c r="AB396" s="113"/>
      <c r="AC396" s="113"/>
      <c r="AD396" s="115"/>
      <c r="AE396" s="116"/>
      <c r="AF396" s="113"/>
      <c r="AG396" s="113"/>
      <c r="AH396" s="113"/>
      <c r="AI396" s="113"/>
      <c r="AJ396" s="113"/>
      <c r="AK396" s="113"/>
      <c r="AL396" s="113"/>
      <c r="AM396" s="113"/>
      <c r="AN396" s="113"/>
      <c r="AO396" s="113"/>
      <c r="AP396" s="117"/>
      <c r="AQ396" s="118"/>
      <c r="AR396" s="113"/>
      <c r="AS396" s="113"/>
      <c r="AT396" s="113"/>
      <c r="AU396" s="113"/>
      <c r="AV396" s="113"/>
      <c r="AW396" s="113"/>
      <c r="AX396" s="113"/>
      <c r="AY396" s="113"/>
      <c r="AZ396" s="113"/>
      <c r="BA396" s="113"/>
      <c r="BB396" s="113"/>
      <c r="BC396" s="113"/>
      <c r="BD396" s="114"/>
      <c r="BE396" s="198">
        <f t="shared" si="453"/>
        <v>0</v>
      </c>
      <c r="BG396" s="42"/>
    </row>
    <row r="397" spans="1:61" ht="13.15" hidden="1" customHeight="1" outlineLevel="2" x14ac:dyDescent="0.2">
      <c r="A397" s="373">
        <v>1</v>
      </c>
      <c r="B397" s="371" t="s">
        <v>334</v>
      </c>
      <c r="C397" s="44" t="s">
        <v>159</v>
      </c>
      <c r="D397" s="101"/>
      <c r="E397" s="82"/>
      <c r="F397" s="83"/>
      <c r="G397" s="83"/>
      <c r="H397" s="83"/>
      <c r="I397" s="83"/>
      <c r="J397" s="83"/>
      <c r="K397" s="83"/>
      <c r="L397" s="83"/>
      <c r="M397" s="83"/>
      <c r="N397" s="83"/>
      <c r="O397" s="83"/>
      <c r="P397" s="83"/>
      <c r="Q397" s="101">
        <f>SUM(E397:P397)</f>
        <v>0</v>
      </c>
      <c r="R397" s="82"/>
      <c r="S397" s="83"/>
      <c r="T397" s="83"/>
      <c r="U397" s="83"/>
      <c r="V397" s="83"/>
      <c r="W397" s="83"/>
      <c r="X397" s="83"/>
      <c r="Y397" s="83"/>
      <c r="Z397" s="83"/>
      <c r="AA397" s="83"/>
      <c r="AB397" s="83"/>
      <c r="AC397" s="83"/>
      <c r="AD397" s="101">
        <f>SUM(R397:AC397)</f>
        <v>0</v>
      </c>
      <c r="AE397" s="82"/>
      <c r="AF397" s="83"/>
      <c r="AG397" s="83"/>
      <c r="AH397" s="83"/>
      <c r="AI397" s="83"/>
      <c r="AJ397" s="83"/>
      <c r="AK397" s="83"/>
      <c r="AL397" s="83"/>
      <c r="AM397" s="83"/>
      <c r="AN397" s="83"/>
      <c r="AO397" s="83"/>
      <c r="AP397" s="83"/>
      <c r="AQ397" s="101">
        <f>SUM(AE397:AP397)</f>
        <v>0</v>
      </c>
      <c r="AR397" s="82"/>
      <c r="AS397" s="83"/>
      <c r="AT397" s="83"/>
      <c r="AU397" s="83"/>
      <c r="AV397" s="83"/>
      <c r="AW397" s="83"/>
      <c r="AX397" s="83"/>
      <c r="AY397" s="83"/>
      <c r="AZ397" s="83"/>
      <c r="BA397" s="83"/>
      <c r="BB397" s="83"/>
      <c r="BC397" s="83"/>
      <c r="BD397" s="101">
        <f>SUM(AR397:BC397)</f>
        <v>0</v>
      </c>
      <c r="BE397" s="101">
        <f t="shared" si="453"/>
        <v>0</v>
      </c>
      <c r="BG397" s="138"/>
      <c r="BH397" s="140"/>
      <c r="BI397" s="140"/>
    </row>
    <row r="398" spans="1:61" ht="13.15" hidden="1" customHeight="1" outlineLevel="2" x14ac:dyDescent="0.2">
      <c r="A398" s="374"/>
      <c r="B398" s="372"/>
      <c r="C398" s="46" t="s">
        <v>164</v>
      </c>
      <c r="D398" s="92"/>
      <c r="E398" s="56"/>
      <c r="F398" s="57"/>
      <c r="G398" s="57"/>
      <c r="H398" s="57"/>
      <c r="I398" s="57"/>
      <c r="J398" s="57"/>
      <c r="K398" s="57"/>
      <c r="L398" s="57"/>
      <c r="M398" s="57"/>
      <c r="N398" s="57"/>
      <c r="O398" s="57"/>
      <c r="P398" s="57"/>
      <c r="Q398" s="92">
        <f>SUM(E398:P398)</f>
        <v>0</v>
      </c>
      <c r="R398" s="56"/>
      <c r="S398" s="57"/>
      <c r="T398" s="57"/>
      <c r="U398" s="57"/>
      <c r="V398" s="57"/>
      <c r="W398" s="57"/>
      <c r="X398" s="57"/>
      <c r="Y398" s="57"/>
      <c r="Z398" s="57"/>
      <c r="AA398" s="57"/>
      <c r="AB398" s="57"/>
      <c r="AC398" s="57"/>
      <c r="AD398" s="92">
        <f>SUM(R398:AC398)</f>
        <v>0</v>
      </c>
      <c r="AE398" s="56"/>
      <c r="AF398" s="57"/>
      <c r="AG398" s="57"/>
      <c r="AH398" s="57"/>
      <c r="AI398" s="57"/>
      <c r="AJ398" s="57"/>
      <c r="AK398" s="57"/>
      <c r="AL398" s="57"/>
      <c r="AM398" s="57"/>
      <c r="AN398" s="57"/>
      <c r="AO398" s="57"/>
      <c r="AP398" s="57"/>
      <c r="AQ398" s="92">
        <f>SUM(AE398:AP398)</f>
        <v>0</v>
      </c>
      <c r="AR398" s="56"/>
      <c r="AS398" s="57"/>
      <c r="AT398" s="57"/>
      <c r="AU398" s="57"/>
      <c r="AV398" s="57"/>
      <c r="AW398" s="57"/>
      <c r="AX398" s="57"/>
      <c r="AY398" s="57"/>
      <c r="AZ398" s="57"/>
      <c r="BA398" s="57"/>
      <c r="BB398" s="57"/>
      <c r="BC398" s="57"/>
      <c r="BD398" s="92">
        <f>SUM(AR398:BC398)</f>
        <v>0</v>
      </c>
      <c r="BE398" s="92">
        <f t="shared" si="453"/>
        <v>0</v>
      </c>
      <c r="BG398" s="136"/>
      <c r="BH398" s="4"/>
      <c r="BI398" s="4"/>
    </row>
    <row r="399" spans="1:61" ht="13.15" hidden="1" customHeight="1" outlineLevel="2" x14ac:dyDescent="0.2">
      <c r="A399" s="373">
        <v>2</v>
      </c>
      <c r="B399" s="371" t="s">
        <v>217</v>
      </c>
      <c r="C399" s="44" t="s">
        <v>159</v>
      </c>
      <c r="D399" s="101"/>
      <c r="E399" s="82"/>
      <c r="F399" s="83"/>
      <c r="G399" s="83"/>
      <c r="H399" s="83"/>
      <c r="I399" s="83"/>
      <c r="J399" s="83"/>
      <c r="K399" s="83"/>
      <c r="L399" s="83"/>
      <c r="M399" s="83"/>
      <c r="N399" s="83"/>
      <c r="O399" s="83"/>
      <c r="P399" s="83"/>
      <c r="Q399" s="101">
        <f t="shared" ref="Q399:Q410" si="527">SUM(E399:P399)</f>
        <v>0</v>
      </c>
      <c r="R399" s="82"/>
      <c r="S399" s="83"/>
      <c r="T399" s="83"/>
      <c r="U399" s="83"/>
      <c r="V399" s="83"/>
      <c r="W399" s="83"/>
      <c r="X399" s="83"/>
      <c r="Y399" s="83"/>
      <c r="Z399" s="83"/>
      <c r="AA399" s="83"/>
      <c r="AB399" s="83"/>
      <c r="AC399" s="83"/>
      <c r="AD399" s="101">
        <f t="shared" ref="AD399:AD414" si="528">SUM(R399:AC399)</f>
        <v>0</v>
      </c>
      <c r="AE399" s="82"/>
      <c r="AF399" s="83"/>
      <c r="AG399" s="83"/>
      <c r="AH399" s="83"/>
      <c r="AI399" s="83"/>
      <c r="AJ399" s="83"/>
      <c r="AK399" s="83"/>
      <c r="AL399" s="83"/>
      <c r="AM399" s="83"/>
      <c r="AN399" s="83"/>
      <c r="AO399" s="83"/>
      <c r="AP399" s="83"/>
      <c r="AQ399" s="101">
        <f t="shared" ref="AQ399:AQ414" si="529">SUM(AE399:AP399)</f>
        <v>0</v>
      </c>
      <c r="AR399" s="82"/>
      <c r="AS399" s="83"/>
      <c r="AT399" s="83"/>
      <c r="AU399" s="83"/>
      <c r="AV399" s="83"/>
      <c r="AW399" s="83"/>
      <c r="AX399" s="83"/>
      <c r="AY399" s="83"/>
      <c r="AZ399" s="83"/>
      <c r="BA399" s="83"/>
      <c r="BB399" s="83"/>
      <c r="BC399" s="83"/>
      <c r="BD399" s="101">
        <f t="shared" ref="BD399:BD414" si="530">SUM(AR399:BC399)</f>
        <v>0</v>
      </c>
      <c r="BE399" s="101">
        <f t="shared" si="453"/>
        <v>0</v>
      </c>
      <c r="BG399" s="138" t="s">
        <v>211</v>
      </c>
      <c r="BH399" s="140" t="s">
        <v>212</v>
      </c>
      <c r="BI399" s="140" t="s">
        <v>213</v>
      </c>
    </row>
    <row r="400" spans="1:61" ht="13.15" hidden="1" customHeight="1" outlineLevel="2" x14ac:dyDescent="0.2">
      <c r="A400" s="374"/>
      <c r="B400" s="372"/>
      <c r="C400" s="46" t="s">
        <v>164</v>
      </c>
      <c r="D400" s="92"/>
      <c r="E400" s="56"/>
      <c r="F400" s="57"/>
      <c r="G400" s="57"/>
      <c r="H400" s="57"/>
      <c r="I400" s="57"/>
      <c r="J400" s="57"/>
      <c r="K400" s="57"/>
      <c r="L400" s="57"/>
      <c r="M400" s="57"/>
      <c r="N400" s="57"/>
      <c r="O400" s="57"/>
      <c r="P400" s="57"/>
      <c r="Q400" s="92">
        <f t="shared" si="527"/>
        <v>0</v>
      </c>
      <c r="R400" s="56"/>
      <c r="S400" s="57"/>
      <c r="T400" s="57"/>
      <c r="U400" s="57"/>
      <c r="V400" s="57"/>
      <c r="W400" s="57"/>
      <c r="X400" s="57"/>
      <c r="Y400" s="57"/>
      <c r="Z400" s="57"/>
      <c r="AA400" s="57"/>
      <c r="AB400" s="57"/>
      <c r="AC400" s="57"/>
      <c r="AD400" s="92">
        <f t="shared" si="528"/>
        <v>0</v>
      </c>
      <c r="AE400" s="56"/>
      <c r="AF400" s="57"/>
      <c r="AG400" s="57"/>
      <c r="AH400" s="57"/>
      <c r="AI400" s="57"/>
      <c r="AJ400" s="57"/>
      <c r="AK400" s="57"/>
      <c r="AL400" s="57"/>
      <c r="AM400" s="57"/>
      <c r="AN400" s="57"/>
      <c r="AO400" s="57"/>
      <c r="AP400" s="57"/>
      <c r="AQ400" s="92">
        <f t="shared" si="529"/>
        <v>0</v>
      </c>
      <c r="AR400" s="56"/>
      <c r="AS400" s="57"/>
      <c r="AT400" s="57"/>
      <c r="AU400" s="57"/>
      <c r="AV400" s="57"/>
      <c r="AW400" s="57"/>
      <c r="AX400" s="57"/>
      <c r="AY400" s="57"/>
      <c r="AZ400" s="57"/>
      <c r="BA400" s="57"/>
      <c r="BB400" s="57"/>
      <c r="BC400" s="57"/>
      <c r="BD400" s="92">
        <f t="shared" si="530"/>
        <v>0</v>
      </c>
      <c r="BE400" s="92">
        <f t="shared" si="453"/>
        <v>0</v>
      </c>
      <c r="BG400" s="136" t="s">
        <v>199</v>
      </c>
      <c r="BH400" s="4"/>
      <c r="BI400" s="4"/>
    </row>
    <row r="401" spans="1:61" ht="13.15" hidden="1" customHeight="1" outlineLevel="2" x14ac:dyDescent="0.2">
      <c r="A401" s="366">
        <v>3</v>
      </c>
      <c r="B401" s="376" t="s">
        <v>345</v>
      </c>
      <c r="C401" s="47" t="s">
        <v>159</v>
      </c>
      <c r="D401" s="91"/>
      <c r="E401" s="52"/>
      <c r="F401" s="53"/>
      <c r="G401" s="53"/>
      <c r="H401" s="53"/>
      <c r="I401" s="53"/>
      <c r="J401" s="53"/>
      <c r="K401" s="53"/>
      <c r="L401" s="53"/>
      <c r="M401" s="53"/>
      <c r="N401" s="53"/>
      <c r="O401" s="53"/>
      <c r="P401" s="53"/>
      <c r="Q401" s="91">
        <f t="shared" si="527"/>
        <v>0</v>
      </c>
      <c r="R401" s="52"/>
      <c r="S401" s="53"/>
      <c r="T401" s="53"/>
      <c r="U401" s="53"/>
      <c r="V401" s="53"/>
      <c r="W401" s="53"/>
      <c r="X401" s="53"/>
      <c r="Y401" s="53"/>
      <c r="Z401" s="53"/>
      <c r="AA401" s="53"/>
      <c r="AB401" s="53"/>
      <c r="AC401" s="53"/>
      <c r="AD401" s="91">
        <f t="shared" si="528"/>
        <v>0</v>
      </c>
      <c r="AE401" s="52"/>
      <c r="AF401" s="53"/>
      <c r="AG401" s="53"/>
      <c r="AH401" s="53"/>
      <c r="AI401" s="53"/>
      <c r="AJ401" s="53"/>
      <c r="AK401" s="53"/>
      <c r="AL401" s="53"/>
      <c r="AM401" s="53"/>
      <c r="AN401" s="53"/>
      <c r="AO401" s="53"/>
      <c r="AP401" s="53"/>
      <c r="AQ401" s="91">
        <f t="shared" si="529"/>
        <v>0</v>
      </c>
      <c r="AR401" s="52"/>
      <c r="AS401" s="53"/>
      <c r="AT401" s="53"/>
      <c r="AU401" s="53"/>
      <c r="AV401" s="53"/>
      <c r="AW401" s="53"/>
      <c r="AX401" s="53"/>
      <c r="AY401" s="53"/>
      <c r="AZ401" s="53"/>
      <c r="BA401" s="53"/>
      <c r="BB401" s="53"/>
      <c r="BC401" s="53"/>
      <c r="BD401" s="91">
        <f t="shared" si="530"/>
        <v>0</v>
      </c>
      <c r="BE401" s="91">
        <f t="shared" si="453"/>
        <v>0</v>
      </c>
      <c r="BG401" s="136" t="s">
        <v>218</v>
      </c>
      <c r="BH401" s="4"/>
      <c r="BI401" s="4"/>
    </row>
    <row r="402" spans="1:61" ht="13.15" hidden="1" customHeight="1" outlineLevel="2" x14ac:dyDescent="0.2">
      <c r="A402" s="367"/>
      <c r="B402" s="381"/>
      <c r="C402" s="48" t="s">
        <v>164</v>
      </c>
      <c r="D402" s="93"/>
      <c r="E402" s="62"/>
      <c r="F402" s="63"/>
      <c r="G402" s="63"/>
      <c r="H402" s="63"/>
      <c r="I402" s="63"/>
      <c r="J402" s="63"/>
      <c r="K402" s="63"/>
      <c r="L402" s="63"/>
      <c r="M402" s="63"/>
      <c r="N402" s="63"/>
      <c r="O402" s="63"/>
      <c r="P402" s="63"/>
      <c r="Q402" s="93">
        <f t="shared" si="527"/>
        <v>0</v>
      </c>
      <c r="R402" s="62"/>
      <c r="S402" s="63"/>
      <c r="T402" s="63"/>
      <c r="U402" s="63"/>
      <c r="V402" s="63"/>
      <c r="W402" s="63"/>
      <c r="X402" s="63"/>
      <c r="Y402" s="63"/>
      <c r="Z402" s="63"/>
      <c r="AA402" s="63"/>
      <c r="AB402" s="63"/>
      <c r="AC402" s="63"/>
      <c r="AD402" s="93">
        <f t="shared" si="528"/>
        <v>0</v>
      </c>
      <c r="AE402" s="62"/>
      <c r="AF402" s="63"/>
      <c r="AG402" s="63"/>
      <c r="AH402" s="63"/>
      <c r="AI402" s="63"/>
      <c r="AJ402" s="63"/>
      <c r="AK402" s="63"/>
      <c r="AL402" s="63"/>
      <c r="AM402" s="63"/>
      <c r="AN402" s="63"/>
      <c r="AO402" s="63"/>
      <c r="AP402" s="63"/>
      <c r="AQ402" s="93">
        <f t="shared" si="529"/>
        <v>0</v>
      </c>
      <c r="AR402" s="62"/>
      <c r="AS402" s="63"/>
      <c r="AT402" s="63"/>
      <c r="AU402" s="63"/>
      <c r="AV402" s="63"/>
      <c r="AW402" s="63"/>
      <c r="AX402" s="63"/>
      <c r="AY402" s="63"/>
      <c r="AZ402" s="63"/>
      <c r="BA402" s="63"/>
      <c r="BB402" s="63"/>
      <c r="BC402" s="63"/>
      <c r="BD402" s="93">
        <f t="shared" si="530"/>
        <v>0</v>
      </c>
      <c r="BE402" s="93">
        <f t="shared" si="453"/>
        <v>0</v>
      </c>
      <c r="BG402" s="136" t="s">
        <v>222</v>
      </c>
      <c r="BH402" s="4"/>
      <c r="BI402" s="4"/>
    </row>
    <row r="403" spans="1:61" ht="13.15" hidden="1" customHeight="1" outlineLevel="2" x14ac:dyDescent="0.2">
      <c r="A403" s="380">
        <v>4</v>
      </c>
      <c r="B403" s="382" t="s">
        <v>204</v>
      </c>
      <c r="C403" s="49" t="s">
        <v>159</v>
      </c>
      <c r="D403" s="95"/>
      <c r="E403" s="68"/>
      <c r="F403" s="69"/>
      <c r="G403" s="69"/>
      <c r="H403" s="69"/>
      <c r="I403" s="69"/>
      <c r="J403" s="69"/>
      <c r="K403" s="69"/>
      <c r="L403" s="69"/>
      <c r="M403" s="69"/>
      <c r="N403" s="69"/>
      <c r="O403" s="69"/>
      <c r="P403" s="69"/>
      <c r="Q403" s="94">
        <f t="shared" si="527"/>
        <v>0</v>
      </c>
      <c r="R403" s="68"/>
      <c r="S403" s="69"/>
      <c r="T403" s="69"/>
      <c r="U403" s="69"/>
      <c r="V403" s="69"/>
      <c r="W403" s="69"/>
      <c r="X403" s="69"/>
      <c r="Y403" s="69"/>
      <c r="Z403" s="69"/>
      <c r="AA403" s="69"/>
      <c r="AB403" s="69"/>
      <c r="AC403" s="69"/>
      <c r="AD403" s="94">
        <f t="shared" si="528"/>
        <v>0</v>
      </c>
      <c r="AE403" s="68"/>
      <c r="AF403" s="69"/>
      <c r="AG403" s="69"/>
      <c r="AH403" s="69"/>
      <c r="AI403" s="69"/>
      <c r="AJ403" s="69"/>
      <c r="AK403" s="69"/>
      <c r="AL403" s="69"/>
      <c r="AM403" s="69"/>
      <c r="AN403" s="69"/>
      <c r="AO403" s="69"/>
      <c r="AP403" s="69"/>
      <c r="AQ403" s="94">
        <f t="shared" si="529"/>
        <v>0</v>
      </c>
      <c r="AR403" s="68"/>
      <c r="AS403" s="69"/>
      <c r="AT403" s="69"/>
      <c r="AU403" s="69"/>
      <c r="AV403" s="69"/>
      <c r="AW403" s="69"/>
      <c r="AX403" s="69"/>
      <c r="AY403" s="69"/>
      <c r="AZ403" s="69"/>
      <c r="BA403" s="69"/>
      <c r="BB403" s="69"/>
      <c r="BC403" s="69"/>
      <c r="BD403" s="94">
        <f t="shared" si="530"/>
        <v>0</v>
      </c>
      <c r="BE403" s="95">
        <f t="shared" si="453"/>
        <v>0</v>
      </c>
      <c r="BG403" s="136" t="s">
        <v>214</v>
      </c>
      <c r="BH403" s="4"/>
      <c r="BI403" s="4"/>
    </row>
    <row r="404" spans="1:61" ht="13.15" hidden="1" customHeight="1" outlineLevel="2" x14ac:dyDescent="0.2">
      <c r="A404" s="384"/>
      <c r="B404" s="383"/>
      <c r="C404" s="45" t="s">
        <v>164</v>
      </c>
      <c r="D404" s="97"/>
      <c r="E404" s="74"/>
      <c r="F404" s="75"/>
      <c r="G404" s="75"/>
      <c r="H404" s="75"/>
      <c r="I404" s="75"/>
      <c r="J404" s="75"/>
      <c r="K404" s="75"/>
      <c r="L404" s="75"/>
      <c r="M404" s="75"/>
      <c r="N404" s="75"/>
      <c r="O404" s="75"/>
      <c r="P404" s="75"/>
      <c r="Q404" s="96">
        <f t="shared" si="527"/>
        <v>0</v>
      </c>
      <c r="R404" s="74"/>
      <c r="S404" s="75"/>
      <c r="T404" s="75"/>
      <c r="U404" s="75"/>
      <c r="V404" s="75"/>
      <c r="W404" s="75"/>
      <c r="X404" s="75"/>
      <c r="Y404" s="75"/>
      <c r="Z404" s="75"/>
      <c r="AA404" s="75"/>
      <c r="AB404" s="75"/>
      <c r="AC404" s="75"/>
      <c r="AD404" s="96">
        <f t="shared" si="528"/>
        <v>0</v>
      </c>
      <c r="AE404" s="74"/>
      <c r="AF404" s="75"/>
      <c r="AG404" s="75"/>
      <c r="AH404" s="75"/>
      <c r="AI404" s="75"/>
      <c r="AJ404" s="75"/>
      <c r="AK404" s="75"/>
      <c r="AL404" s="75"/>
      <c r="AM404" s="75"/>
      <c r="AN404" s="75"/>
      <c r="AO404" s="75"/>
      <c r="AP404" s="75"/>
      <c r="AQ404" s="96">
        <f t="shared" si="529"/>
        <v>0</v>
      </c>
      <c r="AR404" s="74"/>
      <c r="AS404" s="75"/>
      <c r="AT404" s="75"/>
      <c r="AU404" s="75"/>
      <c r="AV404" s="75"/>
      <c r="AW404" s="75"/>
      <c r="AX404" s="75"/>
      <c r="AY404" s="75"/>
      <c r="AZ404" s="75"/>
      <c r="BA404" s="75"/>
      <c r="BB404" s="75"/>
      <c r="BC404" s="75"/>
      <c r="BD404" s="96">
        <f t="shared" si="530"/>
        <v>0</v>
      </c>
      <c r="BE404" s="97">
        <f t="shared" si="453"/>
        <v>0</v>
      </c>
      <c r="BG404" s="136" t="s">
        <v>223</v>
      </c>
      <c r="BH404" s="4"/>
      <c r="BI404" s="4"/>
    </row>
    <row r="405" spans="1:61" ht="13.15" hidden="1" customHeight="1" outlineLevel="2" x14ac:dyDescent="0.2">
      <c r="A405" s="380">
        <v>5</v>
      </c>
      <c r="B405" s="382" t="s">
        <v>221</v>
      </c>
      <c r="C405" s="49" t="s">
        <v>159</v>
      </c>
      <c r="D405" s="95"/>
      <c r="E405" s="68"/>
      <c r="F405" s="69"/>
      <c r="G405" s="69"/>
      <c r="H405" s="69"/>
      <c r="I405" s="69"/>
      <c r="J405" s="69"/>
      <c r="K405" s="69"/>
      <c r="L405" s="69"/>
      <c r="M405" s="69"/>
      <c r="N405" s="69"/>
      <c r="O405" s="69"/>
      <c r="P405" s="69">
        <v>172.898</v>
      </c>
      <c r="Q405" s="94">
        <f t="shared" si="527"/>
        <v>172.898</v>
      </c>
      <c r="R405" s="68"/>
      <c r="S405" s="69"/>
      <c r="T405" s="69"/>
      <c r="U405" s="69"/>
      <c r="V405" s="69"/>
      <c r="W405" s="69"/>
      <c r="X405" s="69"/>
      <c r="Y405" s="69"/>
      <c r="Z405" s="69"/>
      <c r="AA405" s="69"/>
      <c r="AB405" s="69"/>
      <c r="AC405" s="69">
        <v>180</v>
      </c>
      <c r="AD405" s="94">
        <f t="shared" si="528"/>
        <v>180</v>
      </c>
      <c r="AE405" s="68"/>
      <c r="AF405" s="69"/>
      <c r="AG405" s="69"/>
      <c r="AH405" s="69"/>
      <c r="AI405" s="69"/>
      <c r="AJ405" s="69"/>
      <c r="AK405" s="69"/>
      <c r="AL405" s="69"/>
      <c r="AM405" s="69"/>
      <c r="AN405" s="69"/>
      <c r="AO405" s="69"/>
      <c r="AP405" s="69">
        <v>180</v>
      </c>
      <c r="AQ405" s="94">
        <f t="shared" si="529"/>
        <v>180</v>
      </c>
      <c r="AR405" s="68"/>
      <c r="AS405" s="69"/>
      <c r="AT405" s="69"/>
      <c r="AU405" s="69"/>
      <c r="AV405" s="69"/>
      <c r="AW405" s="69"/>
      <c r="AX405" s="69"/>
      <c r="AY405" s="69"/>
      <c r="AZ405" s="69"/>
      <c r="BA405" s="69"/>
      <c r="BB405" s="69"/>
      <c r="BC405" s="69">
        <v>180</v>
      </c>
      <c r="BD405" s="94">
        <f t="shared" si="530"/>
        <v>180</v>
      </c>
      <c r="BE405" s="95">
        <f t="shared" si="453"/>
        <v>712.89800000000002</v>
      </c>
      <c r="BG405" t="s">
        <v>224</v>
      </c>
      <c r="BH405" s="4"/>
      <c r="BI405" s="4"/>
    </row>
    <row r="406" spans="1:61" ht="13.15" hidden="1" customHeight="1" outlineLevel="2" x14ac:dyDescent="0.2">
      <c r="A406" s="384"/>
      <c r="B406" s="383"/>
      <c r="C406" s="45" t="s">
        <v>164</v>
      </c>
      <c r="D406" s="97"/>
      <c r="E406" s="74"/>
      <c r="F406" s="75">
        <v>30</v>
      </c>
      <c r="G406" s="75"/>
      <c r="H406" s="75"/>
      <c r="I406" s="75">
        <v>55</v>
      </c>
      <c r="J406" s="75"/>
      <c r="K406" s="75">
        <v>20</v>
      </c>
      <c r="L406" s="75"/>
      <c r="M406" s="75"/>
      <c r="N406" s="75">
        <v>14</v>
      </c>
      <c r="O406" s="75"/>
      <c r="P406" s="75"/>
      <c r="Q406" s="96">
        <f t="shared" si="527"/>
        <v>119</v>
      </c>
      <c r="R406" s="74"/>
      <c r="S406" s="75"/>
      <c r="T406" s="75"/>
      <c r="U406" s="75"/>
      <c r="V406" s="75"/>
      <c r="W406" s="75"/>
      <c r="X406" s="75"/>
      <c r="Y406" s="75"/>
      <c r="Z406" s="75"/>
      <c r="AA406" s="75"/>
      <c r="AB406" s="75"/>
      <c r="AC406" s="75"/>
      <c r="AD406" s="96">
        <f t="shared" si="528"/>
        <v>0</v>
      </c>
      <c r="AE406" s="74"/>
      <c r="AF406" s="75"/>
      <c r="AG406" s="75"/>
      <c r="AH406" s="75"/>
      <c r="AI406" s="75"/>
      <c r="AJ406" s="75"/>
      <c r="AK406" s="75"/>
      <c r="AL406" s="75"/>
      <c r="AM406" s="75"/>
      <c r="AN406" s="75"/>
      <c r="AO406" s="75"/>
      <c r="AP406" s="75"/>
      <c r="AQ406" s="96">
        <f t="shared" si="529"/>
        <v>0</v>
      </c>
      <c r="AR406" s="74"/>
      <c r="AS406" s="75"/>
      <c r="AT406" s="75"/>
      <c r="AU406" s="75"/>
      <c r="AV406" s="75"/>
      <c r="AW406" s="75"/>
      <c r="AX406" s="75"/>
      <c r="AY406" s="75"/>
      <c r="AZ406" s="75"/>
      <c r="BA406" s="75"/>
      <c r="BB406" s="75"/>
      <c r="BC406" s="75"/>
      <c r="BD406" s="96">
        <f t="shared" si="530"/>
        <v>0</v>
      </c>
      <c r="BE406" s="97">
        <f t="shared" si="453"/>
        <v>119</v>
      </c>
      <c r="BG406" t="s">
        <v>210</v>
      </c>
      <c r="BH406" s="4"/>
      <c r="BI406" s="4"/>
    </row>
    <row r="407" spans="1:61" ht="13.15" hidden="1" customHeight="1" outlineLevel="2" x14ac:dyDescent="0.2">
      <c r="A407" s="373">
        <v>6</v>
      </c>
      <c r="B407" s="364" t="s">
        <v>209</v>
      </c>
      <c r="C407" s="49" t="s">
        <v>159</v>
      </c>
      <c r="D407" s="95"/>
      <c r="E407" s="68"/>
      <c r="F407" s="69"/>
      <c r="G407" s="69"/>
      <c r="H407" s="69"/>
      <c r="I407" s="69"/>
      <c r="J407" s="69"/>
      <c r="K407" s="69"/>
      <c r="L407" s="69"/>
      <c r="M407" s="69"/>
      <c r="N407" s="69"/>
      <c r="O407" s="69"/>
      <c r="P407" s="69"/>
      <c r="Q407" s="94">
        <f t="shared" si="527"/>
        <v>0</v>
      </c>
      <c r="R407" s="68"/>
      <c r="S407" s="69"/>
      <c r="T407" s="69"/>
      <c r="U407" s="69"/>
      <c r="V407" s="69"/>
      <c r="W407" s="69"/>
      <c r="X407" s="69"/>
      <c r="Y407" s="69"/>
      <c r="Z407" s="69"/>
      <c r="AA407" s="69"/>
      <c r="AB407" s="69"/>
      <c r="AC407" s="69"/>
      <c r="AD407" s="94">
        <f t="shared" si="528"/>
        <v>0</v>
      </c>
      <c r="AE407" s="68"/>
      <c r="AF407" s="69"/>
      <c r="AG407" s="69"/>
      <c r="AH407" s="69"/>
      <c r="AI407" s="69"/>
      <c r="AJ407" s="69"/>
      <c r="AK407" s="69"/>
      <c r="AL407" s="69"/>
      <c r="AM407" s="69"/>
      <c r="AN407" s="69"/>
      <c r="AO407" s="69"/>
      <c r="AP407" s="69"/>
      <c r="AQ407" s="94">
        <f t="shared" si="529"/>
        <v>0</v>
      </c>
      <c r="AR407" s="68"/>
      <c r="AS407" s="69"/>
      <c r="AT407" s="69"/>
      <c r="AU407" s="69"/>
      <c r="AV407" s="69"/>
      <c r="AW407" s="69"/>
      <c r="AX407" s="69"/>
      <c r="AY407" s="69"/>
      <c r="AZ407" s="69"/>
      <c r="BA407" s="69"/>
      <c r="BB407" s="69"/>
      <c r="BC407" s="69"/>
      <c r="BD407" s="94">
        <f t="shared" si="530"/>
        <v>0</v>
      </c>
      <c r="BE407" s="95">
        <f t="shared" si="453"/>
        <v>0</v>
      </c>
      <c r="BG407" s="136" t="s">
        <v>215</v>
      </c>
      <c r="BH407" s="4"/>
      <c r="BI407" s="4"/>
    </row>
    <row r="408" spans="1:61" ht="13.15" hidden="1" customHeight="1" outlineLevel="2" x14ac:dyDescent="0.2">
      <c r="A408" s="374"/>
      <c r="B408" s="365"/>
      <c r="C408" s="48" t="s">
        <v>164</v>
      </c>
      <c r="D408" s="98"/>
      <c r="E408" s="62"/>
      <c r="F408" s="63"/>
      <c r="G408" s="63"/>
      <c r="H408" s="63"/>
      <c r="I408" s="63"/>
      <c r="J408" s="63"/>
      <c r="K408" s="63"/>
      <c r="L408" s="63"/>
      <c r="M408" s="63"/>
      <c r="N408" s="63"/>
      <c r="O408" s="63"/>
      <c r="P408" s="63"/>
      <c r="Q408" s="93">
        <f t="shared" si="527"/>
        <v>0</v>
      </c>
      <c r="R408" s="62"/>
      <c r="S408" s="63"/>
      <c r="T408" s="63"/>
      <c r="U408" s="63"/>
      <c r="V408" s="63"/>
      <c r="W408" s="63"/>
      <c r="X408" s="63"/>
      <c r="Y408" s="63"/>
      <c r="Z408" s="63"/>
      <c r="AA408" s="63"/>
      <c r="AB408" s="63"/>
      <c r="AC408" s="63"/>
      <c r="AD408" s="93">
        <f t="shared" si="528"/>
        <v>0</v>
      </c>
      <c r="AE408" s="62"/>
      <c r="AF408" s="63"/>
      <c r="AG408" s="63"/>
      <c r="AH408" s="63"/>
      <c r="AI408" s="63"/>
      <c r="AJ408" s="63"/>
      <c r="AK408" s="63"/>
      <c r="AL408" s="63"/>
      <c r="AM408" s="63"/>
      <c r="AN408" s="63"/>
      <c r="AO408" s="63"/>
      <c r="AP408" s="63"/>
      <c r="AQ408" s="93">
        <f t="shared" si="529"/>
        <v>0</v>
      </c>
      <c r="AR408" s="62"/>
      <c r="AS408" s="63"/>
      <c r="AT408" s="63"/>
      <c r="AU408" s="63"/>
      <c r="AV408" s="63"/>
      <c r="AW408" s="63"/>
      <c r="AX408" s="63"/>
      <c r="AY408" s="63"/>
      <c r="AZ408" s="63"/>
      <c r="BA408" s="63"/>
      <c r="BB408" s="63"/>
      <c r="BC408" s="63"/>
      <c r="BD408" s="93">
        <f t="shared" si="530"/>
        <v>0</v>
      </c>
      <c r="BE408" s="98">
        <f t="shared" si="453"/>
        <v>0</v>
      </c>
      <c r="BF408" s="122"/>
      <c r="BG408" s="138" t="s">
        <v>216</v>
      </c>
      <c r="BH408" s="139">
        <f>SUM(BH406:BH407)</f>
        <v>0</v>
      </c>
      <c r="BI408" s="139">
        <f>SUM(BI405:BI407)</f>
        <v>0</v>
      </c>
    </row>
    <row r="409" spans="1:61" ht="13.15" hidden="1" customHeight="1" outlineLevel="2" x14ac:dyDescent="0.2">
      <c r="A409" s="366">
        <v>7</v>
      </c>
      <c r="B409" s="364" t="s">
        <v>6</v>
      </c>
      <c r="C409" s="49" t="s">
        <v>159</v>
      </c>
      <c r="D409" s="95"/>
      <c r="E409" s="68"/>
      <c r="F409" s="69"/>
      <c r="G409" s="69"/>
      <c r="H409" s="69"/>
      <c r="I409" s="69"/>
      <c r="J409" s="69"/>
      <c r="K409" s="69"/>
      <c r="L409" s="69"/>
      <c r="M409" s="69"/>
      <c r="N409" s="69"/>
      <c r="O409" s="69"/>
      <c r="P409" s="69"/>
      <c r="Q409" s="94">
        <f t="shared" si="527"/>
        <v>0</v>
      </c>
      <c r="R409" s="68"/>
      <c r="S409" s="69"/>
      <c r="T409" s="69"/>
      <c r="U409" s="69"/>
      <c r="V409" s="69"/>
      <c r="W409" s="69"/>
      <c r="X409" s="69"/>
      <c r="Y409" s="69"/>
      <c r="Z409" s="69"/>
      <c r="AA409" s="69"/>
      <c r="AB409" s="69"/>
      <c r="AC409" s="69"/>
      <c r="AD409" s="94">
        <f t="shared" si="528"/>
        <v>0</v>
      </c>
      <c r="AE409" s="68"/>
      <c r="AF409" s="69"/>
      <c r="AG409" s="69"/>
      <c r="AH409" s="69"/>
      <c r="AI409" s="69"/>
      <c r="AJ409" s="69"/>
      <c r="AK409" s="69"/>
      <c r="AL409" s="69"/>
      <c r="AM409" s="69"/>
      <c r="AN409" s="69"/>
      <c r="AO409" s="69"/>
      <c r="AP409" s="69"/>
      <c r="AQ409" s="94">
        <f t="shared" si="529"/>
        <v>0</v>
      </c>
      <c r="AR409" s="68"/>
      <c r="AS409" s="69"/>
      <c r="AT409" s="69"/>
      <c r="AU409" s="69"/>
      <c r="AV409" s="69"/>
      <c r="AW409" s="69"/>
      <c r="AX409" s="69"/>
      <c r="AY409" s="69"/>
      <c r="AZ409" s="69"/>
      <c r="BA409" s="69"/>
      <c r="BB409" s="69"/>
      <c r="BC409" s="69"/>
      <c r="BD409" s="94">
        <f t="shared" si="530"/>
        <v>0</v>
      </c>
      <c r="BE409" s="95">
        <f t="shared" si="453"/>
        <v>0</v>
      </c>
      <c r="BH409" s="4"/>
      <c r="BI409" s="4"/>
    </row>
    <row r="410" spans="1:61" ht="13.15" hidden="1" customHeight="1" outlineLevel="2" x14ac:dyDescent="0.2">
      <c r="A410" s="367"/>
      <c r="B410" s="368"/>
      <c r="C410" s="48" t="s">
        <v>164</v>
      </c>
      <c r="D410" s="98"/>
      <c r="E410" s="66"/>
      <c r="F410" s="63"/>
      <c r="G410" s="63"/>
      <c r="H410" s="63"/>
      <c r="I410" s="63"/>
      <c r="J410" s="63"/>
      <c r="K410" s="63"/>
      <c r="L410" s="63"/>
      <c r="M410" s="63"/>
      <c r="N410" s="63"/>
      <c r="O410" s="63"/>
      <c r="P410" s="63"/>
      <c r="Q410" s="93">
        <f t="shared" si="527"/>
        <v>0</v>
      </c>
      <c r="R410" s="66"/>
      <c r="S410" s="63"/>
      <c r="T410" s="63"/>
      <c r="U410" s="63"/>
      <c r="V410" s="63"/>
      <c r="W410" s="63"/>
      <c r="X410" s="63"/>
      <c r="Y410" s="63"/>
      <c r="Z410" s="63"/>
      <c r="AA410" s="63"/>
      <c r="AB410" s="63"/>
      <c r="AC410" s="63"/>
      <c r="AD410" s="93">
        <f t="shared" si="528"/>
        <v>0</v>
      </c>
      <c r="AE410" s="66"/>
      <c r="AF410" s="63"/>
      <c r="AG410" s="63"/>
      <c r="AH410" s="63"/>
      <c r="AI410" s="63"/>
      <c r="AJ410" s="63"/>
      <c r="AK410" s="63"/>
      <c r="AL410" s="63"/>
      <c r="AM410" s="63"/>
      <c r="AN410" s="63"/>
      <c r="AO410" s="63"/>
      <c r="AP410" s="63"/>
      <c r="AQ410" s="93">
        <f t="shared" si="529"/>
        <v>0</v>
      </c>
      <c r="AR410" s="66"/>
      <c r="AS410" s="63"/>
      <c r="AT410" s="63"/>
      <c r="AU410" s="63"/>
      <c r="AV410" s="63"/>
      <c r="AW410" s="63"/>
      <c r="AX410" s="63"/>
      <c r="AY410" s="63"/>
      <c r="AZ410" s="63"/>
      <c r="BA410" s="63"/>
      <c r="BB410" s="63"/>
      <c r="BC410" s="63"/>
      <c r="BD410" s="93">
        <f t="shared" si="530"/>
        <v>0</v>
      </c>
      <c r="BE410" s="98">
        <f t="shared" ref="BE410:BE512" si="531">SUM(D410,BD410,AQ410,AD410,Q410)</f>
        <v>0</v>
      </c>
      <c r="BG410" s="138"/>
      <c r="BH410" s="139"/>
      <c r="BI410" s="139"/>
    </row>
    <row r="411" spans="1:61" ht="13.15" hidden="1" customHeight="1" outlineLevel="2" x14ac:dyDescent="0.2">
      <c r="A411" s="380">
        <v>8</v>
      </c>
      <c r="B411" s="364" t="s">
        <v>335</v>
      </c>
      <c r="C411" s="49" t="s">
        <v>159</v>
      </c>
      <c r="D411" s="95"/>
      <c r="E411" s="68"/>
      <c r="F411" s="69"/>
      <c r="G411" s="69"/>
      <c r="H411" s="69"/>
      <c r="I411" s="69"/>
      <c r="J411" s="69"/>
      <c r="K411" s="69"/>
      <c r="L411" s="69"/>
      <c r="M411" s="69"/>
      <c r="N411" s="69"/>
      <c r="O411" s="69"/>
      <c r="P411" s="69"/>
      <c r="Q411" s="94">
        <f>SUM(E411:P411)</f>
        <v>0</v>
      </c>
      <c r="R411" s="68"/>
      <c r="S411" s="69"/>
      <c r="T411" s="69"/>
      <c r="U411" s="69"/>
      <c r="V411" s="69"/>
      <c r="W411" s="69"/>
      <c r="X411" s="69"/>
      <c r="Y411" s="69"/>
      <c r="Z411" s="69"/>
      <c r="AA411" s="69"/>
      <c r="AB411" s="69"/>
      <c r="AC411" s="69"/>
      <c r="AD411" s="94">
        <f t="shared" si="528"/>
        <v>0</v>
      </c>
      <c r="AE411" s="68"/>
      <c r="AF411" s="69"/>
      <c r="AG411" s="69"/>
      <c r="AH411" s="69"/>
      <c r="AI411" s="69"/>
      <c r="AJ411" s="69"/>
      <c r="AK411" s="69"/>
      <c r="AL411" s="69"/>
      <c r="AM411" s="69"/>
      <c r="AN411" s="69"/>
      <c r="AO411" s="69"/>
      <c r="AP411" s="69"/>
      <c r="AQ411" s="94">
        <f t="shared" si="529"/>
        <v>0</v>
      </c>
      <c r="AR411" s="68"/>
      <c r="AS411" s="69"/>
      <c r="AT411" s="69"/>
      <c r="AU411" s="69"/>
      <c r="AV411" s="69"/>
      <c r="AW411" s="69"/>
      <c r="AX411" s="69"/>
      <c r="AY411" s="69"/>
      <c r="AZ411" s="69"/>
      <c r="BA411" s="69"/>
      <c r="BB411" s="69"/>
      <c r="BC411" s="69"/>
      <c r="BD411" s="94">
        <f t="shared" si="530"/>
        <v>0</v>
      </c>
      <c r="BE411" s="95">
        <f t="shared" si="531"/>
        <v>0</v>
      </c>
      <c r="BH411" s="4"/>
      <c r="BI411" s="4"/>
    </row>
    <row r="412" spans="1:61" ht="13.15" hidden="1" customHeight="1" outlineLevel="2" thickBot="1" x14ac:dyDescent="0.25">
      <c r="A412" s="377"/>
      <c r="B412" s="379"/>
      <c r="C412" s="128" t="s">
        <v>164</v>
      </c>
      <c r="D412" s="133"/>
      <c r="E412" s="132"/>
      <c r="F412" s="130"/>
      <c r="G412" s="130"/>
      <c r="H412" s="130"/>
      <c r="I412" s="130"/>
      <c r="J412" s="130"/>
      <c r="K412" s="130"/>
      <c r="L412" s="130"/>
      <c r="M412" s="130"/>
      <c r="N412" s="130"/>
      <c r="O412" s="130"/>
      <c r="P412" s="130"/>
      <c r="Q412" s="131">
        <f>SUM(E412:P412)</f>
        <v>0</v>
      </c>
      <c r="R412" s="132"/>
      <c r="S412" s="130"/>
      <c r="T412" s="130"/>
      <c r="U412" s="130"/>
      <c r="V412" s="130"/>
      <c r="W412" s="130"/>
      <c r="X412" s="130"/>
      <c r="Y412" s="130"/>
      <c r="Z412" s="130"/>
      <c r="AA412" s="130"/>
      <c r="AB412" s="130"/>
      <c r="AC412" s="130"/>
      <c r="AD412" s="131">
        <f t="shared" si="528"/>
        <v>0</v>
      </c>
      <c r="AE412" s="132"/>
      <c r="AF412" s="130"/>
      <c r="AG412" s="130"/>
      <c r="AH412" s="130"/>
      <c r="AI412" s="130"/>
      <c r="AJ412" s="130"/>
      <c r="AK412" s="130"/>
      <c r="AL412" s="130"/>
      <c r="AM412" s="130"/>
      <c r="AN412" s="130"/>
      <c r="AO412" s="130"/>
      <c r="AP412" s="130"/>
      <c r="AQ412" s="131">
        <f t="shared" si="529"/>
        <v>0</v>
      </c>
      <c r="AR412" s="132"/>
      <c r="AS412" s="130"/>
      <c r="AT412" s="130"/>
      <c r="AU412" s="130"/>
      <c r="AV412" s="130"/>
      <c r="AW412" s="130"/>
      <c r="AX412" s="130"/>
      <c r="AY412" s="130"/>
      <c r="AZ412" s="130"/>
      <c r="BA412" s="130"/>
      <c r="BB412" s="130"/>
      <c r="BC412" s="130"/>
      <c r="BD412" s="131">
        <f t="shared" si="530"/>
        <v>0</v>
      </c>
      <c r="BE412" s="133">
        <f t="shared" si="531"/>
        <v>0</v>
      </c>
      <c r="BG412" s="138"/>
      <c r="BH412" s="139"/>
      <c r="BI412" s="139"/>
    </row>
    <row r="413" spans="1:61" outlineLevel="1" collapsed="1" x14ac:dyDescent="0.2">
      <c r="A413" s="369"/>
      <c r="B413" s="362" t="s">
        <v>198</v>
      </c>
      <c r="C413" s="50" t="s">
        <v>159</v>
      </c>
      <c r="D413" s="127">
        <f>SUM(D397,D399,D401,D403,D405,D407,D409,D411)</f>
        <v>0</v>
      </c>
      <c r="E413" s="124">
        <f t="shared" ref="E413:P413" si="532">SUM(E397,E399,E401,E403,E405,E407,E409,E411)</f>
        <v>0</v>
      </c>
      <c r="F413" s="125">
        <f t="shared" si="532"/>
        <v>0</v>
      </c>
      <c r="G413" s="125">
        <f t="shared" si="532"/>
        <v>0</v>
      </c>
      <c r="H413" s="125">
        <f t="shared" si="532"/>
        <v>0</v>
      </c>
      <c r="I413" s="125">
        <f t="shared" si="532"/>
        <v>0</v>
      </c>
      <c r="J413" s="125">
        <f t="shared" si="532"/>
        <v>0</v>
      </c>
      <c r="K413" s="125">
        <f t="shared" si="532"/>
        <v>0</v>
      </c>
      <c r="L413" s="125">
        <f t="shared" si="532"/>
        <v>0</v>
      </c>
      <c r="M413" s="125">
        <f t="shared" si="532"/>
        <v>0</v>
      </c>
      <c r="N413" s="125">
        <f t="shared" si="532"/>
        <v>0</v>
      </c>
      <c r="O413" s="125">
        <f t="shared" si="532"/>
        <v>0</v>
      </c>
      <c r="P413" s="125">
        <f t="shared" si="532"/>
        <v>172.898</v>
      </c>
      <c r="Q413" s="126">
        <f>SUM(E413:P413)</f>
        <v>172.898</v>
      </c>
      <c r="R413" s="124">
        <f t="shared" ref="R413:AC413" si="533">SUM(R397,R399,R401,R403,R405,R407,R409,R411)</f>
        <v>0</v>
      </c>
      <c r="S413" s="125">
        <f t="shared" si="533"/>
        <v>0</v>
      </c>
      <c r="T413" s="125">
        <f t="shared" si="533"/>
        <v>0</v>
      </c>
      <c r="U413" s="125">
        <f t="shared" si="533"/>
        <v>0</v>
      </c>
      <c r="V413" s="125">
        <f t="shared" si="533"/>
        <v>0</v>
      </c>
      <c r="W413" s="125">
        <f t="shared" si="533"/>
        <v>0</v>
      </c>
      <c r="X413" s="125">
        <f t="shared" si="533"/>
        <v>0</v>
      </c>
      <c r="Y413" s="125">
        <f t="shared" si="533"/>
        <v>0</v>
      </c>
      <c r="Z413" s="125">
        <f t="shared" si="533"/>
        <v>0</v>
      </c>
      <c r="AA413" s="125">
        <f t="shared" si="533"/>
        <v>0</v>
      </c>
      <c r="AB413" s="125">
        <f t="shared" si="533"/>
        <v>0</v>
      </c>
      <c r="AC413" s="125">
        <f t="shared" si="533"/>
        <v>180</v>
      </c>
      <c r="AD413" s="126">
        <f t="shared" si="528"/>
        <v>180</v>
      </c>
      <c r="AE413" s="124">
        <f t="shared" ref="AE413:AP413" si="534">SUM(AE397,AE399,AE401,AE403,AE405,AE407,AE409,AE411)</f>
        <v>0</v>
      </c>
      <c r="AF413" s="125">
        <f t="shared" si="534"/>
        <v>0</v>
      </c>
      <c r="AG413" s="125">
        <f t="shared" si="534"/>
        <v>0</v>
      </c>
      <c r="AH413" s="125">
        <f t="shared" si="534"/>
        <v>0</v>
      </c>
      <c r="AI413" s="125">
        <f t="shared" si="534"/>
        <v>0</v>
      </c>
      <c r="AJ413" s="125">
        <f t="shared" si="534"/>
        <v>0</v>
      </c>
      <c r="AK413" s="125">
        <f t="shared" si="534"/>
        <v>0</v>
      </c>
      <c r="AL413" s="125">
        <f t="shared" si="534"/>
        <v>0</v>
      </c>
      <c r="AM413" s="125">
        <f t="shared" si="534"/>
        <v>0</v>
      </c>
      <c r="AN413" s="125">
        <f t="shared" si="534"/>
        <v>0</v>
      </c>
      <c r="AO413" s="125">
        <f t="shared" si="534"/>
        <v>0</v>
      </c>
      <c r="AP413" s="125">
        <f t="shared" si="534"/>
        <v>180</v>
      </c>
      <c r="AQ413" s="126">
        <f t="shared" si="529"/>
        <v>180</v>
      </c>
      <c r="AR413" s="124">
        <f t="shared" ref="AR413:BC413" si="535">SUM(AR397,AR399,AR401,AR403,AR405,AR407,AR409,AR411)</f>
        <v>0</v>
      </c>
      <c r="AS413" s="125">
        <f t="shared" si="535"/>
        <v>0</v>
      </c>
      <c r="AT413" s="125">
        <f t="shared" si="535"/>
        <v>0</v>
      </c>
      <c r="AU413" s="125">
        <f t="shared" si="535"/>
        <v>0</v>
      </c>
      <c r="AV413" s="125">
        <f t="shared" si="535"/>
        <v>0</v>
      </c>
      <c r="AW413" s="125">
        <f t="shared" si="535"/>
        <v>0</v>
      </c>
      <c r="AX413" s="125">
        <f t="shared" si="535"/>
        <v>0</v>
      </c>
      <c r="AY413" s="125">
        <f t="shared" si="535"/>
        <v>0</v>
      </c>
      <c r="AZ413" s="125">
        <f t="shared" si="535"/>
        <v>0</v>
      </c>
      <c r="BA413" s="125">
        <f t="shared" si="535"/>
        <v>0</v>
      </c>
      <c r="BB413" s="125">
        <f t="shared" si="535"/>
        <v>0</v>
      </c>
      <c r="BC413" s="125">
        <f t="shared" si="535"/>
        <v>180</v>
      </c>
      <c r="BD413" s="126">
        <f t="shared" si="530"/>
        <v>180</v>
      </c>
      <c r="BE413" s="127">
        <f t="shared" si="531"/>
        <v>712.89800000000002</v>
      </c>
    </row>
    <row r="414" spans="1:61" outlineLevel="1" x14ac:dyDescent="0.2">
      <c r="A414" s="370"/>
      <c r="B414" s="363"/>
      <c r="C414" s="51" t="s">
        <v>164</v>
      </c>
      <c r="D414" s="100">
        <f t="shared" ref="D414:P414" si="536">SUM(D398,D400,D402,D404,D406,D408,D410,D412)</f>
        <v>0</v>
      </c>
      <c r="E414" s="80">
        <f t="shared" si="536"/>
        <v>0</v>
      </c>
      <c r="F414" s="81">
        <f t="shared" si="536"/>
        <v>30</v>
      </c>
      <c r="G414" s="81">
        <f t="shared" si="536"/>
        <v>0</v>
      </c>
      <c r="H414" s="81">
        <f t="shared" si="536"/>
        <v>0</v>
      </c>
      <c r="I414" s="81">
        <f t="shared" si="536"/>
        <v>55</v>
      </c>
      <c r="J414" s="81">
        <f t="shared" si="536"/>
        <v>0</v>
      </c>
      <c r="K414" s="81">
        <f t="shared" si="536"/>
        <v>20</v>
      </c>
      <c r="L414" s="81">
        <f t="shared" si="536"/>
        <v>0</v>
      </c>
      <c r="M414" s="81">
        <f t="shared" si="536"/>
        <v>0</v>
      </c>
      <c r="N414" s="81">
        <f t="shared" si="536"/>
        <v>14</v>
      </c>
      <c r="O414" s="81">
        <f t="shared" si="536"/>
        <v>0</v>
      </c>
      <c r="P414" s="81">
        <f t="shared" si="536"/>
        <v>0</v>
      </c>
      <c r="Q414" s="99">
        <f>SUM(E414:P414)</f>
        <v>119</v>
      </c>
      <c r="R414" s="80">
        <f t="shared" ref="R414:AC414" si="537">SUM(R398,R400,R402,R404,R406,R408,R410,R412)</f>
        <v>0</v>
      </c>
      <c r="S414" s="81">
        <f t="shared" si="537"/>
        <v>0</v>
      </c>
      <c r="T414" s="81">
        <f t="shared" si="537"/>
        <v>0</v>
      </c>
      <c r="U414" s="81">
        <f t="shared" si="537"/>
        <v>0</v>
      </c>
      <c r="V414" s="81">
        <f t="shared" si="537"/>
        <v>0</v>
      </c>
      <c r="W414" s="81">
        <f t="shared" si="537"/>
        <v>0</v>
      </c>
      <c r="X414" s="81">
        <f t="shared" si="537"/>
        <v>0</v>
      </c>
      <c r="Y414" s="81">
        <f t="shared" si="537"/>
        <v>0</v>
      </c>
      <c r="Z414" s="81">
        <f t="shared" si="537"/>
        <v>0</v>
      </c>
      <c r="AA414" s="81">
        <f t="shared" si="537"/>
        <v>0</v>
      </c>
      <c r="AB414" s="81">
        <f t="shared" si="537"/>
        <v>0</v>
      </c>
      <c r="AC414" s="81">
        <f t="shared" si="537"/>
        <v>0</v>
      </c>
      <c r="AD414" s="99">
        <f t="shared" si="528"/>
        <v>0</v>
      </c>
      <c r="AE414" s="80">
        <f t="shared" ref="AE414:AP414" si="538">SUM(AE398,AE400,AE402,AE404,AE406,AE408,AE410,AE412)</f>
        <v>0</v>
      </c>
      <c r="AF414" s="81">
        <f t="shared" si="538"/>
        <v>0</v>
      </c>
      <c r="AG414" s="81">
        <f t="shared" si="538"/>
        <v>0</v>
      </c>
      <c r="AH414" s="81">
        <f t="shared" si="538"/>
        <v>0</v>
      </c>
      <c r="AI414" s="81">
        <f t="shared" si="538"/>
        <v>0</v>
      </c>
      <c r="AJ414" s="81">
        <f t="shared" si="538"/>
        <v>0</v>
      </c>
      <c r="AK414" s="81">
        <f t="shared" si="538"/>
        <v>0</v>
      </c>
      <c r="AL414" s="81">
        <f t="shared" si="538"/>
        <v>0</v>
      </c>
      <c r="AM414" s="81">
        <f t="shared" si="538"/>
        <v>0</v>
      </c>
      <c r="AN414" s="81">
        <f t="shared" si="538"/>
        <v>0</v>
      </c>
      <c r="AO414" s="81">
        <f t="shared" si="538"/>
        <v>0</v>
      </c>
      <c r="AP414" s="81">
        <f t="shared" si="538"/>
        <v>0</v>
      </c>
      <c r="AQ414" s="99">
        <f t="shared" si="529"/>
        <v>0</v>
      </c>
      <c r="AR414" s="80">
        <f t="shared" ref="AR414:BC414" si="539">SUM(AR398,AR400,AR402,AR404,AR406,AR408,AR410,AR412)</f>
        <v>0</v>
      </c>
      <c r="AS414" s="81">
        <f t="shared" si="539"/>
        <v>0</v>
      </c>
      <c r="AT414" s="81">
        <f t="shared" si="539"/>
        <v>0</v>
      </c>
      <c r="AU414" s="81">
        <f t="shared" si="539"/>
        <v>0</v>
      </c>
      <c r="AV414" s="81">
        <f t="shared" si="539"/>
        <v>0</v>
      </c>
      <c r="AW414" s="81">
        <f t="shared" si="539"/>
        <v>0</v>
      </c>
      <c r="AX414" s="81">
        <f t="shared" si="539"/>
        <v>0</v>
      </c>
      <c r="AY414" s="81">
        <f t="shared" si="539"/>
        <v>0</v>
      </c>
      <c r="AZ414" s="81">
        <f t="shared" si="539"/>
        <v>0</v>
      </c>
      <c r="BA414" s="81">
        <f t="shared" si="539"/>
        <v>0</v>
      </c>
      <c r="BB414" s="81">
        <f t="shared" si="539"/>
        <v>0</v>
      </c>
      <c r="BC414" s="81">
        <f t="shared" si="539"/>
        <v>0</v>
      </c>
      <c r="BD414" s="99">
        <f t="shared" si="530"/>
        <v>0</v>
      </c>
      <c r="BE414" s="100">
        <f t="shared" si="531"/>
        <v>119</v>
      </c>
    </row>
    <row r="415" spans="1:61" hidden="1" outlineLevel="2" x14ac:dyDescent="0.2">
      <c r="A415" s="120"/>
      <c r="B415" s="111" t="s">
        <v>203</v>
      </c>
      <c r="C415" s="112"/>
      <c r="D415" s="114"/>
      <c r="E415" s="113"/>
      <c r="F415" s="113"/>
      <c r="G415" s="113"/>
      <c r="H415" s="113"/>
      <c r="I415" s="113"/>
      <c r="J415" s="113"/>
      <c r="K415" s="113"/>
      <c r="L415" s="113"/>
      <c r="M415" s="113"/>
      <c r="N415" s="113"/>
      <c r="O415" s="113"/>
      <c r="P415" s="113"/>
      <c r="Q415" s="114"/>
      <c r="R415" s="113"/>
      <c r="S415" s="113"/>
      <c r="T415" s="113"/>
      <c r="U415" s="113"/>
      <c r="V415" s="113"/>
      <c r="W415" s="113"/>
      <c r="X415" s="113"/>
      <c r="Y415" s="113"/>
      <c r="Z415" s="113"/>
      <c r="AA415" s="113"/>
      <c r="AB415" s="113"/>
      <c r="AC415" s="113"/>
      <c r="AD415" s="114"/>
      <c r="AE415" s="113"/>
      <c r="AF415" s="113"/>
      <c r="AG415" s="113"/>
      <c r="AH415" s="113"/>
      <c r="AI415" s="113"/>
      <c r="AJ415" s="113"/>
      <c r="AK415" s="113"/>
      <c r="AL415" s="113"/>
      <c r="AM415" s="113"/>
      <c r="AN415" s="113"/>
      <c r="AO415" s="113"/>
      <c r="AP415" s="113"/>
      <c r="AQ415" s="114"/>
      <c r="AR415" s="113"/>
      <c r="AS415" s="113"/>
      <c r="AT415" s="113"/>
      <c r="AU415" s="113"/>
      <c r="AV415" s="113"/>
      <c r="AW415" s="113"/>
      <c r="AX415" s="113"/>
      <c r="AY415" s="113"/>
      <c r="AZ415" s="113"/>
      <c r="BA415" s="113"/>
      <c r="BB415" s="113"/>
      <c r="BC415" s="113"/>
      <c r="BD415" s="114"/>
      <c r="BE415" s="198">
        <f t="shared" si="531"/>
        <v>0</v>
      </c>
      <c r="BG415" s="42"/>
    </row>
    <row r="416" spans="1:61" hidden="1" outlineLevel="2" x14ac:dyDescent="0.2">
      <c r="A416" s="375">
        <v>1</v>
      </c>
      <c r="B416" s="376" t="s">
        <v>208</v>
      </c>
      <c r="C416" s="47" t="s">
        <v>159</v>
      </c>
      <c r="D416" s="91">
        <f>D413-D418</f>
        <v>0</v>
      </c>
      <c r="E416" s="52">
        <f>E413-E418</f>
        <v>0</v>
      </c>
      <c r="F416" s="53">
        <f t="shared" ref="F416:P416" si="540">F413-F418</f>
        <v>0</v>
      </c>
      <c r="G416" s="53">
        <f t="shared" si="540"/>
        <v>0</v>
      </c>
      <c r="H416" s="53">
        <f t="shared" si="540"/>
        <v>0</v>
      </c>
      <c r="I416" s="53">
        <f t="shared" si="540"/>
        <v>0</v>
      </c>
      <c r="J416" s="53">
        <f t="shared" si="540"/>
        <v>0</v>
      </c>
      <c r="K416" s="53">
        <f t="shared" si="540"/>
        <v>0</v>
      </c>
      <c r="L416" s="53">
        <f t="shared" si="540"/>
        <v>0</v>
      </c>
      <c r="M416" s="53">
        <f t="shared" si="540"/>
        <v>0</v>
      </c>
      <c r="N416" s="53">
        <f t="shared" si="540"/>
        <v>0</v>
      </c>
      <c r="O416" s="53">
        <f t="shared" si="540"/>
        <v>0</v>
      </c>
      <c r="P416" s="53">
        <f t="shared" si="540"/>
        <v>172.898</v>
      </c>
      <c r="Q416" s="91">
        <f t="shared" ref="Q416:Q421" si="541">SUM(E416:P416)</f>
        <v>172.898</v>
      </c>
      <c r="R416" s="52">
        <f>R413-R418</f>
        <v>0</v>
      </c>
      <c r="S416" s="53">
        <f t="shared" ref="S416:AC416" si="542">S413-S418</f>
        <v>0</v>
      </c>
      <c r="T416" s="53">
        <f t="shared" si="542"/>
        <v>0</v>
      </c>
      <c r="U416" s="53">
        <f t="shared" si="542"/>
        <v>0</v>
      </c>
      <c r="V416" s="53">
        <f t="shared" si="542"/>
        <v>0</v>
      </c>
      <c r="W416" s="53">
        <f t="shared" si="542"/>
        <v>0</v>
      </c>
      <c r="X416" s="53">
        <f t="shared" si="542"/>
        <v>0</v>
      </c>
      <c r="Y416" s="53">
        <f t="shared" si="542"/>
        <v>0</v>
      </c>
      <c r="Z416" s="53">
        <f t="shared" si="542"/>
        <v>0</v>
      </c>
      <c r="AA416" s="53">
        <f t="shared" si="542"/>
        <v>0</v>
      </c>
      <c r="AB416" s="53">
        <f t="shared" si="542"/>
        <v>0</v>
      </c>
      <c r="AC416" s="53">
        <f t="shared" si="542"/>
        <v>180</v>
      </c>
      <c r="AD416" s="91">
        <f t="shared" ref="AD416:AD421" si="543">SUM(R416:AC416)</f>
        <v>180</v>
      </c>
      <c r="AE416" s="52">
        <f>AE413-AE418</f>
        <v>0</v>
      </c>
      <c r="AF416" s="53">
        <f t="shared" ref="AF416:AP416" si="544">AF413-AF418</f>
        <v>0</v>
      </c>
      <c r="AG416" s="53">
        <f t="shared" si="544"/>
        <v>0</v>
      </c>
      <c r="AH416" s="53">
        <f t="shared" si="544"/>
        <v>0</v>
      </c>
      <c r="AI416" s="53">
        <f t="shared" si="544"/>
        <v>0</v>
      </c>
      <c r="AJ416" s="53">
        <f t="shared" si="544"/>
        <v>0</v>
      </c>
      <c r="AK416" s="53">
        <f t="shared" si="544"/>
        <v>0</v>
      </c>
      <c r="AL416" s="53">
        <f t="shared" si="544"/>
        <v>0</v>
      </c>
      <c r="AM416" s="53">
        <f t="shared" si="544"/>
        <v>0</v>
      </c>
      <c r="AN416" s="53">
        <f t="shared" si="544"/>
        <v>0</v>
      </c>
      <c r="AO416" s="53">
        <f t="shared" si="544"/>
        <v>0</v>
      </c>
      <c r="AP416" s="53">
        <f t="shared" si="544"/>
        <v>180</v>
      </c>
      <c r="AQ416" s="91">
        <f t="shared" ref="AQ416:AQ421" si="545">SUM(AE416:AP416)</f>
        <v>180</v>
      </c>
      <c r="AR416" s="52">
        <f>AR413-AR418</f>
        <v>0</v>
      </c>
      <c r="AS416" s="53">
        <f t="shared" ref="AS416:BC416" si="546">AS413-AS418</f>
        <v>0</v>
      </c>
      <c r="AT416" s="53">
        <f t="shared" si="546"/>
        <v>0</v>
      </c>
      <c r="AU416" s="53">
        <f t="shared" si="546"/>
        <v>0</v>
      </c>
      <c r="AV416" s="53">
        <f t="shared" si="546"/>
        <v>0</v>
      </c>
      <c r="AW416" s="53">
        <f t="shared" si="546"/>
        <v>0</v>
      </c>
      <c r="AX416" s="53">
        <f t="shared" si="546"/>
        <v>0</v>
      </c>
      <c r="AY416" s="53">
        <f t="shared" si="546"/>
        <v>0</v>
      </c>
      <c r="AZ416" s="53">
        <f t="shared" si="546"/>
        <v>0</v>
      </c>
      <c r="BA416" s="53">
        <f t="shared" si="546"/>
        <v>0</v>
      </c>
      <c r="BB416" s="53">
        <f t="shared" si="546"/>
        <v>0</v>
      </c>
      <c r="BC416" s="53">
        <f t="shared" si="546"/>
        <v>180</v>
      </c>
      <c r="BD416" s="91">
        <f t="shared" ref="BD416:BD421" si="547">SUM(AR416:BC416)</f>
        <v>180</v>
      </c>
      <c r="BE416" s="91">
        <f t="shared" si="531"/>
        <v>712.89800000000002</v>
      </c>
      <c r="BG416" s="42"/>
    </row>
    <row r="417" spans="1:61" hidden="1" outlineLevel="2" x14ac:dyDescent="0.2">
      <c r="A417" s="374"/>
      <c r="B417" s="372"/>
      <c r="C417" s="46" t="s">
        <v>164</v>
      </c>
      <c r="D417" s="92">
        <f t="shared" ref="D417:P417" si="548">D414-D419</f>
        <v>0</v>
      </c>
      <c r="E417" s="56">
        <f t="shared" si="548"/>
        <v>0</v>
      </c>
      <c r="F417" s="57">
        <f t="shared" si="548"/>
        <v>30</v>
      </c>
      <c r="G417" s="57">
        <f t="shared" si="548"/>
        <v>0</v>
      </c>
      <c r="H417" s="57">
        <f t="shared" si="548"/>
        <v>0</v>
      </c>
      <c r="I417" s="57">
        <f t="shared" si="548"/>
        <v>55</v>
      </c>
      <c r="J417" s="57">
        <f t="shared" si="548"/>
        <v>0</v>
      </c>
      <c r="K417" s="57">
        <f t="shared" si="548"/>
        <v>20</v>
      </c>
      <c r="L417" s="57">
        <f t="shared" si="548"/>
        <v>0</v>
      </c>
      <c r="M417" s="57">
        <f t="shared" si="548"/>
        <v>0</v>
      </c>
      <c r="N417" s="57">
        <f t="shared" si="548"/>
        <v>14</v>
      </c>
      <c r="O417" s="57">
        <f t="shared" si="548"/>
        <v>0</v>
      </c>
      <c r="P417" s="57">
        <f t="shared" si="548"/>
        <v>0</v>
      </c>
      <c r="Q417" s="92">
        <f t="shared" si="541"/>
        <v>119</v>
      </c>
      <c r="R417" s="56">
        <f t="shared" ref="R417:AC417" si="549">R414-R419</f>
        <v>0</v>
      </c>
      <c r="S417" s="57">
        <f t="shared" si="549"/>
        <v>0</v>
      </c>
      <c r="T417" s="57">
        <f t="shared" si="549"/>
        <v>0</v>
      </c>
      <c r="U417" s="57">
        <f t="shared" si="549"/>
        <v>0</v>
      </c>
      <c r="V417" s="57">
        <f t="shared" si="549"/>
        <v>0</v>
      </c>
      <c r="W417" s="57">
        <f t="shared" si="549"/>
        <v>0</v>
      </c>
      <c r="X417" s="57">
        <f t="shared" si="549"/>
        <v>0</v>
      </c>
      <c r="Y417" s="57">
        <f t="shared" si="549"/>
        <v>0</v>
      </c>
      <c r="Z417" s="57">
        <f t="shared" si="549"/>
        <v>0</v>
      </c>
      <c r="AA417" s="57">
        <f t="shared" si="549"/>
        <v>0</v>
      </c>
      <c r="AB417" s="57">
        <f t="shared" si="549"/>
        <v>0</v>
      </c>
      <c r="AC417" s="57">
        <f t="shared" si="549"/>
        <v>0</v>
      </c>
      <c r="AD417" s="92">
        <f t="shared" si="543"/>
        <v>0</v>
      </c>
      <c r="AE417" s="56">
        <f t="shared" ref="AE417:AP417" si="550">AE414-AE419</f>
        <v>0</v>
      </c>
      <c r="AF417" s="57">
        <f t="shared" si="550"/>
        <v>0</v>
      </c>
      <c r="AG417" s="57">
        <f t="shared" si="550"/>
        <v>0</v>
      </c>
      <c r="AH417" s="57">
        <f t="shared" si="550"/>
        <v>0</v>
      </c>
      <c r="AI417" s="57">
        <f t="shared" si="550"/>
        <v>0</v>
      </c>
      <c r="AJ417" s="57">
        <f t="shared" si="550"/>
        <v>0</v>
      </c>
      <c r="AK417" s="57">
        <f t="shared" si="550"/>
        <v>0</v>
      </c>
      <c r="AL417" s="57">
        <f t="shared" si="550"/>
        <v>0</v>
      </c>
      <c r="AM417" s="57">
        <f t="shared" si="550"/>
        <v>0</v>
      </c>
      <c r="AN417" s="57">
        <f t="shared" si="550"/>
        <v>0</v>
      </c>
      <c r="AO417" s="57">
        <f t="shared" si="550"/>
        <v>0</v>
      </c>
      <c r="AP417" s="57">
        <f t="shared" si="550"/>
        <v>0</v>
      </c>
      <c r="AQ417" s="92">
        <f t="shared" si="545"/>
        <v>0</v>
      </c>
      <c r="AR417" s="56">
        <f t="shared" ref="AR417:BC417" si="551">AR414-AR419</f>
        <v>0</v>
      </c>
      <c r="AS417" s="57">
        <f t="shared" si="551"/>
        <v>0</v>
      </c>
      <c r="AT417" s="57">
        <f t="shared" si="551"/>
        <v>0</v>
      </c>
      <c r="AU417" s="57">
        <f t="shared" si="551"/>
        <v>0</v>
      </c>
      <c r="AV417" s="57">
        <f t="shared" si="551"/>
        <v>0</v>
      </c>
      <c r="AW417" s="57">
        <f t="shared" si="551"/>
        <v>0</v>
      </c>
      <c r="AX417" s="57">
        <f t="shared" si="551"/>
        <v>0</v>
      </c>
      <c r="AY417" s="57">
        <f t="shared" si="551"/>
        <v>0</v>
      </c>
      <c r="AZ417" s="57">
        <f t="shared" si="551"/>
        <v>0</v>
      </c>
      <c r="BA417" s="57">
        <f t="shared" si="551"/>
        <v>0</v>
      </c>
      <c r="BB417" s="57">
        <f t="shared" si="551"/>
        <v>0</v>
      </c>
      <c r="BC417" s="57">
        <f t="shared" si="551"/>
        <v>0</v>
      </c>
      <c r="BD417" s="92">
        <f t="shared" si="547"/>
        <v>0</v>
      </c>
      <c r="BE417" s="92">
        <f t="shared" si="531"/>
        <v>119</v>
      </c>
      <c r="BF417" s="122"/>
      <c r="BG417" s="42"/>
    </row>
    <row r="418" spans="1:61" hidden="1" outlineLevel="2" x14ac:dyDescent="0.2">
      <c r="A418" s="373">
        <v>2</v>
      </c>
      <c r="B418" s="371" t="s">
        <v>307</v>
      </c>
      <c r="C418" s="44" t="s">
        <v>159</v>
      </c>
      <c r="D418" s="101"/>
      <c r="E418" s="82"/>
      <c r="F418" s="83"/>
      <c r="G418" s="83"/>
      <c r="H418" s="83"/>
      <c r="I418" s="83"/>
      <c r="J418" s="83"/>
      <c r="K418" s="83"/>
      <c r="L418" s="83"/>
      <c r="M418" s="83"/>
      <c r="N418" s="83"/>
      <c r="O418" s="83"/>
      <c r="P418" s="84"/>
      <c r="Q418" s="101">
        <f t="shared" si="541"/>
        <v>0</v>
      </c>
      <c r="R418" s="82"/>
      <c r="S418" s="83"/>
      <c r="T418" s="83"/>
      <c r="U418" s="83"/>
      <c r="V418" s="83"/>
      <c r="W418" s="83"/>
      <c r="X418" s="83"/>
      <c r="Y418" s="83"/>
      <c r="Z418" s="83"/>
      <c r="AA418" s="83"/>
      <c r="AB418" s="83"/>
      <c r="AC418" s="84"/>
      <c r="AD418" s="101">
        <f t="shared" si="543"/>
        <v>0</v>
      </c>
      <c r="AE418" s="82"/>
      <c r="AF418" s="83"/>
      <c r="AG418" s="83"/>
      <c r="AH418" s="83"/>
      <c r="AI418" s="83"/>
      <c r="AJ418" s="83"/>
      <c r="AK418" s="83"/>
      <c r="AL418" s="83"/>
      <c r="AM418" s="83"/>
      <c r="AN418" s="83"/>
      <c r="AO418" s="83"/>
      <c r="AP418" s="84"/>
      <c r="AQ418" s="101">
        <f t="shared" si="545"/>
        <v>0</v>
      </c>
      <c r="AR418" s="82"/>
      <c r="AS418" s="83"/>
      <c r="AT418" s="83"/>
      <c r="AU418" s="83"/>
      <c r="AV418" s="83"/>
      <c r="AW418" s="83"/>
      <c r="AX418" s="83"/>
      <c r="AY418" s="83"/>
      <c r="AZ418" s="83"/>
      <c r="BA418" s="83"/>
      <c r="BB418" s="83"/>
      <c r="BC418" s="84"/>
      <c r="BD418" s="101">
        <f t="shared" si="547"/>
        <v>0</v>
      </c>
      <c r="BE418" s="101">
        <f t="shared" si="531"/>
        <v>0</v>
      </c>
      <c r="BG418" s="42"/>
    </row>
    <row r="419" spans="1:61" ht="13.5" hidden="1" outlineLevel="2" thickBot="1" x14ac:dyDescent="0.25">
      <c r="A419" s="377"/>
      <c r="B419" s="378"/>
      <c r="C419" s="128" t="s">
        <v>164</v>
      </c>
      <c r="D419" s="131"/>
      <c r="E419" s="129"/>
      <c r="F419" s="130"/>
      <c r="G419" s="130"/>
      <c r="H419" s="130"/>
      <c r="I419" s="130"/>
      <c r="J419" s="130"/>
      <c r="K419" s="130"/>
      <c r="L419" s="130"/>
      <c r="M419" s="130"/>
      <c r="N419" s="130"/>
      <c r="O419" s="130"/>
      <c r="P419" s="130"/>
      <c r="Q419" s="131">
        <f t="shared" si="541"/>
        <v>0</v>
      </c>
      <c r="R419" s="129"/>
      <c r="S419" s="130"/>
      <c r="T419" s="130"/>
      <c r="U419" s="130"/>
      <c r="V419" s="130"/>
      <c r="W419" s="130"/>
      <c r="X419" s="130"/>
      <c r="Y419" s="130"/>
      <c r="Z419" s="130"/>
      <c r="AA419" s="130"/>
      <c r="AB419" s="130"/>
      <c r="AC419" s="130"/>
      <c r="AD419" s="131">
        <f t="shared" si="543"/>
        <v>0</v>
      </c>
      <c r="AE419" s="129"/>
      <c r="AF419" s="130"/>
      <c r="AG419" s="130"/>
      <c r="AH419" s="130"/>
      <c r="AI419" s="130"/>
      <c r="AJ419" s="130"/>
      <c r="AK419" s="130"/>
      <c r="AL419" s="130"/>
      <c r="AM419" s="130"/>
      <c r="AN419" s="130"/>
      <c r="AO419" s="130"/>
      <c r="AP419" s="130"/>
      <c r="AQ419" s="131">
        <f t="shared" si="545"/>
        <v>0</v>
      </c>
      <c r="AR419" s="129"/>
      <c r="AS419" s="130"/>
      <c r="AT419" s="130"/>
      <c r="AU419" s="130"/>
      <c r="AV419" s="130"/>
      <c r="AW419" s="130"/>
      <c r="AX419" s="130"/>
      <c r="AY419" s="130"/>
      <c r="AZ419" s="130"/>
      <c r="BA419" s="130"/>
      <c r="BB419" s="130"/>
      <c r="BC419" s="130"/>
      <c r="BD419" s="131">
        <f t="shared" si="547"/>
        <v>0</v>
      </c>
      <c r="BE419" s="131">
        <f t="shared" si="531"/>
        <v>0</v>
      </c>
      <c r="BG419" s="42"/>
    </row>
    <row r="420" spans="1:61" hidden="1" outlineLevel="2" x14ac:dyDescent="0.2">
      <c r="A420" s="369"/>
      <c r="B420" s="362" t="s">
        <v>198</v>
      </c>
      <c r="C420" s="50" t="s">
        <v>159</v>
      </c>
      <c r="D420" s="127">
        <f>SUM(D416,D418)</f>
        <v>0</v>
      </c>
      <c r="E420" s="124">
        <f>SUM(E416,E418)</f>
        <v>0</v>
      </c>
      <c r="F420" s="125">
        <f t="shared" ref="F420:P420" si="552">SUM(F416,F418)</f>
        <v>0</v>
      </c>
      <c r="G420" s="125">
        <f t="shared" si="552"/>
        <v>0</v>
      </c>
      <c r="H420" s="125">
        <f t="shared" si="552"/>
        <v>0</v>
      </c>
      <c r="I420" s="125">
        <f t="shared" si="552"/>
        <v>0</v>
      </c>
      <c r="J420" s="125">
        <f t="shared" si="552"/>
        <v>0</v>
      </c>
      <c r="K420" s="125">
        <f t="shared" si="552"/>
        <v>0</v>
      </c>
      <c r="L420" s="125">
        <f t="shared" si="552"/>
        <v>0</v>
      </c>
      <c r="M420" s="125">
        <f t="shared" si="552"/>
        <v>0</v>
      </c>
      <c r="N420" s="125">
        <f t="shared" si="552"/>
        <v>0</v>
      </c>
      <c r="O420" s="125">
        <f t="shared" si="552"/>
        <v>0</v>
      </c>
      <c r="P420" s="125">
        <f t="shared" si="552"/>
        <v>172.898</v>
      </c>
      <c r="Q420" s="126">
        <f t="shared" si="541"/>
        <v>172.898</v>
      </c>
      <c r="R420" s="124">
        <f>SUM(R416,R418)</f>
        <v>0</v>
      </c>
      <c r="S420" s="125">
        <f t="shared" ref="S420:AC420" si="553">SUM(S416,S418)</f>
        <v>0</v>
      </c>
      <c r="T420" s="125">
        <f t="shared" si="553"/>
        <v>0</v>
      </c>
      <c r="U420" s="125">
        <f t="shared" si="553"/>
        <v>0</v>
      </c>
      <c r="V420" s="125">
        <f t="shared" si="553"/>
        <v>0</v>
      </c>
      <c r="W420" s="125">
        <f t="shared" si="553"/>
        <v>0</v>
      </c>
      <c r="X420" s="125">
        <f t="shared" si="553"/>
        <v>0</v>
      </c>
      <c r="Y420" s="125">
        <f t="shared" si="553"/>
        <v>0</v>
      </c>
      <c r="Z420" s="125">
        <f t="shared" si="553"/>
        <v>0</v>
      </c>
      <c r="AA420" s="125">
        <f t="shared" si="553"/>
        <v>0</v>
      </c>
      <c r="AB420" s="125">
        <f t="shared" si="553"/>
        <v>0</v>
      </c>
      <c r="AC420" s="125">
        <f t="shared" si="553"/>
        <v>180</v>
      </c>
      <c r="AD420" s="126">
        <f t="shared" si="543"/>
        <v>180</v>
      </c>
      <c r="AE420" s="124">
        <f>SUM(AE416,AE418)</f>
        <v>0</v>
      </c>
      <c r="AF420" s="125">
        <f t="shared" ref="AF420:AP420" si="554">SUM(AF416,AF418)</f>
        <v>0</v>
      </c>
      <c r="AG420" s="125">
        <f t="shared" si="554"/>
        <v>0</v>
      </c>
      <c r="AH420" s="125">
        <f t="shared" si="554"/>
        <v>0</v>
      </c>
      <c r="AI420" s="125">
        <f t="shared" si="554"/>
        <v>0</v>
      </c>
      <c r="AJ420" s="125">
        <f t="shared" si="554"/>
        <v>0</v>
      </c>
      <c r="AK420" s="125">
        <f t="shared" si="554"/>
        <v>0</v>
      </c>
      <c r="AL420" s="125">
        <f t="shared" si="554"/>
        <v>0</v>
      </c>
      <c r="AM420" s="125">
        <f t="shared" si="554"/>
        <v>0</v>
      </c>
      <c r="AN420" s="125">
        <f t="shared" si="554"/>
        <v>0</v>
      </c>
      <c r="AO420" s="125">
        <f t="shared" si="554"/>
        <v>0</v>
      </c>
      <c r="AP420" s="125">
        <f t="shared" si="554"/>
        <v>180</v>
      </c>
      <c r="AQ420" s="126">
        <f t="shared" si="545"/>
        <v>180</v>
      </c>
      <c r="AR420" s="124">
        <f>SUM(AR416,AR418)</f>
        <v>0</v>
      </c>
      <c r="AS420" s="125">
        <f t="shared" ref="AS420:BC420" si="555">SUM(AS416,AS418)</f>
        <v>0</v>
      </c>
      <c r="AT420" s="125">
        <f t="shared" si="555"/>
        <v>0</v>
      </c>
      <c r="AU420" s="125">
        <f t="shared" si="555"/>
        <v>0</v>
      </c>
      <c r="AV420" s="125">
        <f t="shared" si="555"/>
        <v>0</v>
      </c>
      <c r="AW420" s="125">
        <f t="shared" si="555"/>
        <v>0</v>
      </c>
      <c r="AX420" s="125">
        <f t="shared" si="555"/>
        <v>0</v>
      </c>
      <c r="AY420" s="125">
        <f t="shared" si="555"/>
        <v>0</v>
      </c>
      <c r="AZ420" s="125">
        <f t="shared" si="555"/>
        <v>0</v>
      </c>
      <c r="BA420" s="125">
        <f t="shared" si="555"/>
        <v>0</v>
      </c>
      <c r="BB420" s="125">
        <f t="shared" si="555"/>
        <v>0</v>
      </c>
      <c r="BC420" s="125">
        <f t="shared" si="555"/>
        <v>180</v>
      </c>
      <c r="BD420" s="126">
        <f t="shared" si="547"/>
        <v>180</v>
      </c>
      <c r="BE420" s="127">
        <f t="shared" si="531"/>
        <v>712.89800000000002</v>
      </c>
      <c r="BG420" s="42"/>
    </row>
    <row r="421" spans="1:61" hidden="1" outlineLevel="2" x14ac:dyDescent="0.2">
      <c r="A421" s="370"/>
      <c r="B421" s="363"/>
      <c r="C421" s="51" t="s">
        <v>164</v>
      </c>
      <c r="D421" s="100">
        <f t="shared" ref="D421:P421" si="556">SUM(D417,D419)</f>
        <v>0</v>
      </c>
      <c r="E421" s="80">
        <f t="shared" si="556"/>
        <v>0</v>
      </c>
      <c r="F421" s="81">
        <f t="shared" si="556"/>
        <v>30</v>
      </c>
      <c r="G421" s="81">
        <f t="shared" si="556"/>
        <v>0</v>
      </c>
      <c r="H421" s="81">
        <f t="shared" si="556"/>
        <v>0</v>
      </c>
      <c r="I421" s="81">
        <f t="shared" si="556"/>
        <v>55</v>
      </c>
      <c r="J421" s="81">
        <f t="shared" si="556"/>
        <v>0</v>
      </c>
      <c r="K421" s="81">
        <f t="shared" si="556"/>
        <v>20</v>
      </c>
      <c r="L421" s="81">
        <f t="shared" si="556"/>
        <v>0</v>
      </c>
      <c r="M421" s="81">
        <f t="shared" si="556"/>
        <v>0</v>
      </c>
      <c r="N421" s="81">
        <f t="shared" si="556"/>
        <v>14</v>
      </c>
      <c r="O421" s="81">
        <f t="shared" si="556"/>
        <v>0</v>
      </c>
      <c r="P421" s="81">
        <f t="shared" si="556"/>
        <v>0</v>
      </c>
      <c r="Q421" s="99">
        <f t="shared" si="541"/>
        <v>119</v>
      </c>
      <c r="R421" s="80">
        <f t="shared" ref="R421:AC421" si="557">SUM(R417,R419)</f>
        <v>0</v>
      </c>
      <c r="S421" s="81">
        <f t="shared" si="557"/>
        <v>0</v>
      </c>
      <c r="T421" s="81">
        <f t="shared" si="557"/>
        <v>0</v>
      </c>
      <c r="U421" s="81">
        <f t="shared" si="557"/>
        <v>0</v>
      </c>
      <c r="V421" s="81">
        <f t="shared" si="557"/>
        <v>0</v>
      </c>
      <c r="W421" s="81">
        <f t="shared" si="557"/>
        <v>0</v>
      </c>
      <c r="X421" s="81">
        <f t="shared" si="557"/>
        <v>0</v>
      </c>
      <c r="Y421" s="81">
        <f t="shared" si="557"/>
        <v>0</v>
      </c>
      <c r="Z421" s="81">
        <f t="shared" si="557"/>
        <v>0</v>
      </c>
      <c r="AA421" s="81">
        <f t="shared" si="557"/>
        <v>0</v>
      </c>
      <c r="AB421" s="81">
        <f t="shared" si="557"/>
        <v>0</v>
      </c>
      <c r="AC421" s="81">
        <f t="shared" si="557"/>
        <v>0</v>
      </c>
      <c r="AD421" s="99">
        <f t="shared" si="543"/>
        <v>0</v>
      </c>
      <c r="AE421" s="80">
        <f t="shared" ref="AE421:AP421" si="558">SUM(AE417,AE419)</f>
        <v>0</v>
      </c>
      <c r="AF421" s="81">
        <f t="shared" si="558"/>
        <v>0</v>
      </c>
      <c r="AG421" s="81">
        <f t="shared" si="558"/>
        <v>0</v>
      </c>
      <c r="AH421" s="81">
        <f t="shared" si="558"/>
        <v>0</v>
      </c>
      <c r="AI421" s="81">
        <f t="shared" si="558"/>
        <v>0</v>
      </c>
      <c r="AJ421" s="81">
        <f t="shared" si="558"/>
        <v>0</v>
      </c>
      <c r="AK421" s="81">
        <f t="shared" si="558"/>
        <v>0</v>
      </c>
      <c r="AL421" s="81">
        <f t="shared" si="558"/>
        <v>0</v>
      </c>
      <c r="AM421" s="81">
        <f t="shared" si="558"/>
        <v>0</v>
      </c>
      <c r="AN421" s="81">
        <f t="shared" si="558"/>
        <v>0</v>
      </c>
      <c r="AO421" s="81">
        <f t="shared" si="558"/>
        <v>0</v>
      </c>
      <c r="AP421" s="81">
        <f t="shared" si="558"/>
        <v>0</v>
      </c>
      <c r="AQ421" s="99">
        <f t="shared" si="545"/>
        <v>0</v>
      </c>
      <c r="AR421" s="80">
        <f t="shared" ref="AR421:BC421" si="559">SUM(AR417,AR419)</f>
        <v>0</v>
      </c>
      <c r="AS421" s="81">
        <f t="shared" si="559"/>
        <v>0</v>
      </c>
      <c r="AT421" s="81">
        <f t="shared" si="559"/>
        <v>0</v>
      </c>
      <c r="AU421" s="81">
        <f t="shared" si="559"/>
        <v>0</v>
      </c>
      <c r="AV421" s="81">
        <f t="shared" si="559"/>
        <v>0</v>
      </c>
      <c r="AW421" s="81">
        <f t="shared" si="559"/>
        <v>0</v>
      </c>
      <c r="AX421" s="81">
        <f t="shared" si="559"/>
        <v>0</v>
      </c>
      <c r="AY421" s="81">
        <f t="shared" si="559"/>
        <v>0</v>
      </c>
      <c r="AZ421" s="81">
        <f t="shared" si="559"/>
        <v>0</v>
      </c>
      <c r="BA421" s="81">
        <f t="shared" si="559"/>
        <v>0</v>
      </c>
      <c r="BB421" s="81">
        <f t="shared" si="559"/>
        <v>0</v>
      </c>
      <c r="BC421" s="81">
        <f t="shared" si="559"/>
        <v>0</v>
      </c>
      <c r="BD421" s="99">
        <f t="shared" si="547"/>
        <v>0</v>
      </c>
      <c r="BE421" s="100">
        <f t="shared" si="531"/>
        <v>119</v>
      </c>
      <c r="BG421" s="42"/>
    </row>
    <row r="422" spans="1:61" outlineLevel="1" collapsed="1" x14ac:dyDescent="0.2">
      <c r="A422" s="119"/>
      <c r="B422" s="103" t="s">
        <v>352</v>
      </c>
      <c r="C422" s="104"/>
      <c r="D422" s="106"/>
      <c r="E422" s="105"/>
      <c r="F422" s="105"/>
      <c r="G422" s="105"/>
      <c r="H422" s="105"/>
      <c r="I422" s="105"/>
      <c r="J422" s="105"/>
      <c r="K422" s="105"/>
      <c r="L422" s="105"/>
      <c r="M422" s="105"/>
      <c r="N422" s="105"/>
      <c r="O422" s="105"/>
      <c r="P422" s="105"/>
      <c r="Q422" s="106"/>
      <c r="R422" s="105"/>
      <c r="S422" s="105"/>
      <c r="T422" s="105"/>
      <c r="U422" s="105"/>
      <c r="V422" s="105"/>
      <c r="W422" s="105"/>
      <c r="X422" s="105"/>
      <c r="Y422" s="105"/>
      <c r="Z422" s="105"/>
      <c r="AA422" s="105"/>
      <c r="AB422" s="105"/>
      <c r="AC422" s="105"/>
      <c r="AD422" s="107"/>
      <c r="AE422" s="108"/>
      <c r="AF422" s="105"/>
      <c r="AG422" s="105"/>
      <c r="AH422" s="105"/>
      <c r="AI422" s="105"/>
      <c r="AJ422" s="105"/>
      <c r="AK422" s="105"/>
      <c r="AL422" s="105"/>
      <c r="AM422" s="105"/>
      <c r="AN422" s="105"/>
      <c r="AO422" s="105"/>
      <c r="AP422" s="109"/>
      <c r="AQ422" s="110"/>
      <c r="AR422" s="105"/>
      <c r="AS422" s="105"/>
      <c r="AT422" s="105"/>
      <c r="AU422" s="105"/>
      <c r="AV422" s="105"/>
      <c r="AW422" s="105"/>
      <c r="AX422" s="105"/>
      <c r="AY422" s="105"/>
      <c r="AZ422" s="105"/>
      <c r="BA422" s="105"/>
      <c r="BB422" s="105"/>
      <c r="BC422" s="105"/>
      <c r="BD422" s="106"/>
      <c r="BE422" s="197">
        <f t="shared" si="531"/>
        <v>0</v>
      </c>
      <c r="BF422" s="122"/>
      <c r="BG422" s="42"/>
    </row>
    <row r="423" spans="1:61" hidden="1" outlineLevel="2" x14ac:dyDescent="0.2">
      <c r="A423" s="120"/>
      <c r="B423" s="111" t="s">
        <v>202</v>
      </c>
      <c r="C423" s="112"/>
      <c r="D423" s="114"/>
      <c r="E423" s="113"/>
      <c r="F423" s="113"/>
      <c r="G423" s="113"/>
      <c r="H423" s="113"/>
      <c r="I423" s="113"/>
      <c r="J423" s="113"/>
      <c r="K423" s="113"/>
      <c r="L423" s="113"/>
      <c r="M423" s="113"/>
      <c r="N423" s="113"/>
      <c r="O423" s="113"/>
      <c r="P423" s="113"/>
      <c r="Q423" s="114"/>
      <c r="R423" s="113"/>
      <c r="S423" s="113"/>
      <c r="T423" s="113"/>
      <c r="U423" s="113"/>
      <c r="V423" s="113"/>
      <c r="W423" s="113"/>
      <c r="X423" s="113"/>
      <c r="Y423" s="113"/>
      <c r="Z423" s="113"/>
      <c r="AA423" s="113"/>
      <c r="AB423" s="113"/>
      <c r="AC423" s="113"/>
      <c r="AD423" s="115"/>
      <c r="AE423" s="116"/>
      <c r="AF423" s="113"/>
      <c r="AG423" s="113"/>
      <c r="AH423" s="113"/>
      <c r="AI423" s="113"/>
      <c r="AJ423" s="113"/>
      <c r="AK423" s="113"/>
      <c r="AL423" s="113"/>
      <c r="AM423" s="113"/>
      <c r="AN423" s="113"/>
      <c r="AO423" s="113"/>
      <c r="AP423" s="117"/>
      <c r="AQ423" s="118"/>
      <c r="AR423" s="113"/>
      <c r="AS423" s="113"/>
      <c r="AT423" s="113"/>
      <c r="AU423" s="113"/>
      <c r="AV423" s="113"/>
      <c r="AW423" s="113"/>
      <c r="AX423" s="113"/>
      <c r="AY423" s="113"/>
      <c r="AZ423" s="113"/>
      <c r="BA423" s="113"/>
      <c r="BB423" s="113"/>
      <c r="BC423" s="113"/>
      <c r="BD423" s="114"/>
      <c r="BE423" s="198">
        <f t="shared" si="531"/>
        <v>0</v>
      </c>
      <c r="BG423" s="42"/>
    </row>
    <row r="424" spans="1:61" ht="13.15" hidden="1" customHeight="1" outlineLevel="2" x14ac:dyDescent="0.2">
      <c r="A424" s="373">
        <v>1</v>
      </c>
      <c r="B424" s="371" t="s">
        <v>334</v>
      </c>
      <c r="C424" s="44" t="s">
        <v>159</v>
      </c>
      <c r="D424" s="101"/>
      <c r="E424" s="82"/>
      <c r="F424" s="83"/>
      <c r="G424" s="83"/>
      <c r="H424" s="83"/>
      <c r="I424" s="83"/>
      <c r="J424" s="83"/>
      <c r="K424" s="83"/>
      <c r="L424" s="83"/>
      <c r="M424" s="83"/>
      <c r="N424" s="83"/>
      <c r="O424" s="83"/>
      <c r="P424" s="83"/>
      <c r="Q424" s="101">
        <f>SUM(E424:P424)</f>
        <v>0</v>
      </c>
      <c r="R424" s="82"/>
      <c r="S424" s="83"/>
      <c r="T424" s="83"/>
      <c r="U424" s="83"/>
      <c r="V424" s="83"/>
      <c r="W424" s="83"/>
      <c r="X424" s="83"/>
      <c r="Y424" s="83"/>
      <c r="Z424" s="83"/>
      <c r="AA424" s="83"/>
      <c r="AB424" s="83"/>
      <c r="AC424" s="83"/>
      <c r="AD424" s="101">
        <f t="shared" ref="AD424:AD441" si="560">SUM(R424:AC424)</f>
        <v>0</v>
      </c>
      <c r="AE424" s="82"/>
      <c r="AF424" s="83"/>
      <c r="AG424" s="83"/>
      <c r="AH424" s="83"/>
      <c r="AI424" s="83"/>
      <c r="AJ424" s="83"/>
      <c r="AK424" s="83"/>
      <c r="AL424" s="83"/>
      <c r="AM424" s="83"/>
      <c r="AN424" s="83"/>
      <c r="AO424" s="83"/>
      <c r="AP424" s="83"/>
      <c r="AQ424" s="101">
        <f t="shared" ref="AQ424:AQ441" si="561">SUM(AE424:AP424)</f>
        <v>0</v>
      </c>
      <c r="AR424" s="82"/>
      <c r="AS424" s="83"/>
      <c r="AT424" s="83"/>
      <c r="AU424" s="83"/>
      <c r="AV424" s="83"/>
      <c r="AW424" s="83"/>
      <c r="AX424" s="83"/>
      <c r="AY424" s="83"/>
      <c r="AZ424" s="83"/>
      <c r="BA424" s="83"/>
      <c r="BB424" s="83"/>
      <c r="BC424" s="83"/>
      <c r="BD424" s="101">
        <f t="shared" ref="BD424:BD441" si="562">SUM(AR424:BC424)</f>
        <v>0</v>
      </c>
      <c r="BE424" s="101">
        <f t="shared" si="531"/>
        <v>0</v>
      </c>
      <c r="BG424" s="138"/>
      <c r="BH424" s="140"/>
      <c r="BI424" s="140"/>
    </row>
    <row r="425" spans="1:61" ht="13.15" hidden="1" customHeight="1" outlineLevel="2" x14ac:dyDescent="0.2">
      <c r="A425" s="374"/>
      <c r="B425" s="372"/>
      <c r="C425" s="46" t="s">
        <v>164</v>
      </c>
      <c r="D425" s="92"/>
      <c r="E425" s="56"/>
      <c r="F425" s="57"/>
      <c r="G425" s="57"/>
      <c r="H425" s="57"/>
      <c r="I425" s="57"/>
      <c r="J425" s="57"/>
      <c r="K425" s="57"/>
      <c r="L425" s="57"/>
      <c r="M425" s="57"/>
      <c r="N425" s="57"/>
      <c r="O425" s="57"/>
      <c r="P425" s="57"/>
      <c r="Q425" s="92">
        <f>SUM(E425:P425)</f>
        <v>0</v>
      </c>
      <c r="R425" s="56"/>
      <c r="S425" s="57"/>
      <c r="T425" s="57"/>
      <c r="U425" s="57"/>
      <c r="V425" s="57"/>
      <c r="W425" s="57"/>
      <c r="X425" s="57"/>
      <c r="Y425" s="57"/>
      <c r="Z425" s="57"/>
      <c r="AA425" s="57"/>
      <c r="AB425" s="57"/>
      <c r="AC425" s="57"/>
      <c r="AD425" s="92">
        <f t="shared" si="560"/>
        <v>0</v>
      </c>
      <c r="AE425" s="56"/>
      <c r="AF425" s="57"/>
      <c r="AG425" s="57"/>
      <c r="AH425" s="57"/>
      <c r="AI425" s="57"/>
      <c r="AJ425" s="57"/>
      <c r="AK425" s="57"/>
      <c r="AL425" s="57"/>
      <c r="AM425" s="57"/>
      <c r="AN425" s="57"/>
      <c r="AO425" s="57"/>
      <c r="AP425" s="57"/>
      <c r="AQ425" s="92">
        <f t="shared" si="561"/>
        <v>0</v>
      </c>
      <c r="AR425" s="56"/>
      <c r="AS425" s="57"/>
      <c r="AT425" s="57"/>
      <c r="AU425" s="57"/>
      <c r="AV425" s="57"/>
      <c r="AW425" s="57"/>
      <c r="AX425" s="57"/>
      <c r="AY425" s="57"/>
      <c r="AZ425" s="57"/>
      <c r="BA425" s="57"/>
      <c r="BB425" s="57"/>
      <c r="BC425" s="57"/>
      <c r="BD425" s="92">
        <f t="shared" si="562"/>
        <v>0</v>
      </c>
      <c r="BE425" s="92">
        <f t="shared" si="531"/>
        <v>0</v>
      </c>
      <c r="BG425" s="136"/>
      <c r="BH425" s="4"/>
      <c r="BI425" s="4"/>
    </row>
    <row r="426" spans="1:61" ht="13.15" hidden="1" customHeight="1" outlineLevel="2" x14ac:dyDescent="0.2">
      <c r="A426" s="373">
        <v>2</v>
      </c>
      <c r="B426" s="371" t="s">
        <v>217</v>
      </c>
      <c r="C426" s="44" t="s">
        <v>159</v>
      </c>
      <c r="D426" s="101"/>
      <c r="E426" s="82"/>
      <c r="F426" s="83"/>
      <c r="G426" s="83"/>
      <c r="H426" s="83"/>
      <c r="I426" s="83"/>
      <c r="J426" s="83"/>
      <c r="K426" s="83"/>
      <c r="L426" s="83"/>
      <c r="M426" s="83"/>
      <c r="N426" s="83"/>
      <c r="O426" s="83"/>
      <c r="P426" s="83"/>
      <c r="Q426" s="101">
        <f t="shared" ref="Q426:Q441" si="563">SUM(E426:P426)</f>
        <v>0</v>
      </c>
      <c r="R426" s="82"/>
      <c r="S426" s="83"/>
      <c r="T426" s="83"/>
      <c r="U426" s="83"/>
      <c r="V426" s="83"/>
      <c r="W426" s="83"/>
      <c r="X426" s="83"/>
      <c r="Y426" s="83"/>
      <c r="Z426" s="83"/>
      <c r="AA426" s="83"/>
      <c r="AB426" s="83"/>
      <c r="AC426" s="83"/>
      <c r="AD426" s="101">
        <f t="shared" si="560"/>
        <v>0</v>
      </c>
      <c r="AE426" s="82"/>
      <c r="AF426" s="83"/>
      <c r="AG426" s="83"/>
      <c r="AH426" s="83"/>
      <c r="AI426" s="83"/>
      <c r="AJ426" s="83"/>
      <c r="AK426" s="83"/>
      <c r="AL426" s="83"/>
      <c r="AM426" s="83"/>
      <c r="AN426" s="83"/>
      <c r="AO426" s="83"/>
      <c r="AP426" s="83"/>
      <c r="AQ426" s="101">
        <f t="shared" si="561"/>
        <v>0</v>
      </c>
      <c r="AR426" s="82"/>
      <c r="AS426" s="83"/>
      <c r="AT426" s="83"/>
      <c r="AU426" s="83"/>
      <c r="AV426" s="83"/>
      <c r="AW426" s="83"/>
      <c r="AX426" s="83"/>
      <c r="AY426" s="83"/>
      <c r="AZ426" s="83"/>
      <c r="BA426" s="83"/>
      <c r="BB426" s="83"/>
      <c r="BC426" s="83"/>
      <c r="BD426" s="101">
        <f t="shared" si="562"/>
        <v>0</v>
      </c>
      <c r="BE426" s="101">
        <f t="shared" si="531"/>
        <v>0</v>
      </c>
      <c r="BG426" s="138" t="s">
        <v>211</v>
      </c>
      <c r="BH426" s="140" t="s">
        <v>212</v>
      </c>
      <c r="BI426" s="140" t="s">
        <v>213</v>
      </c>
    </row>
    <row r="427" spans="1:61" ht="13.15" hidden="1" customHeight="1" outlineLevel="2" x14ac:dyDescent="0.2">
      <c r="A427" s="374"/>
      <c r="B427" s="372"/>
      <c r="C427" s="46" t="s">
        <v>164</v>
      </c>
      <c r="D427" s="92"/>
      <c r="E427" s="56"/>
      <c r="F427" s="57"/>
      <c r="G427" s="57"/>
      <c r="H427" s="57"/>
      <c r="I427" s="57"/>
      <c r="J427" s="57"/>
      <c r="K427" s="57"/>
      <c r="L427" s="57"/>
      <c r="M427" s="57"/>
      <c r="N427" s="57"/>
      <c r="O427" s="57"/>
      <c r="P427" s="57"/>
      <c r="Q427" s="92">
        <f t="shared" si="563"/>
        <v>0</v>
      </c>
      <c r="R427" s="56"/>
      <c r="S427" s="57"/>
      <c r="T427" s="57"/>
      <c r="U427" s="57"/>
      <c r="V427" s="57"/>
      <c r="W427" s="57"/>
      <c r="X427" s="57"/>
      <c r="Y427" s="57"/>
      <c r="Z427" s="57"/>
      <c r="AA427" s="57"/>
      <c r="AB427" s="57"/>
      <c r="AC427" s="57"/>
      <c r="AD427" s="92">
        <f t="shared" si="560"/>
        <v>0</v>
      </c>
      <c r="AE427" s="56"/>
      <c r="AF427" s="57"/>
      <c r="AG427" s="57"/>
      <c r="AH427" s="57"/>
      <c r="AI427" s="57"/>
      <c r="AJ427" s="57"/>
      <c r="AK427" s="57"/>
      <c r="AL427" s="57"/>
      <c r="AM427" s="57"/>
      <c r="AN427" s="57"/>
      <c r="AO427" s="57"/>
      <c r="AP427" s="57"/>
      <c r="AQ427" s="92">
        <f t="shared" si="561"/>
        <v>0</v>
      </c>
      <c r="AR427" s="56"/>
      <c r="AS427" s="57"/>
      <c r="AT427" s="57"/>
      <c r="AU427" s="57"/>
      <c r="AV427" s="57"/>
      <c r="AW427" s="57"/>
      <c r="AX427" s="57"/>
      <c r="AY427" s="57"/>
      <c r="AZ427" s="57"/>
      <c r="BA427" s="57"/>
      <c r="BB427" s="57"/>
      <c r="BC427" s="57"/>
      <c r="BD427" s="92">
        <f t="shared" si="562"/>
        <v>0</v>
      </c>
      <c r="BE427" s="92">
        <f t="shared" si="531"/>
        <v>0</v>
      </c>
      <c r="BG427" s="136" t="s">
        <v>199</v>
      </c>
      <c r="BH427" s="4"/>
      <c r="BI427" s="4"/>
    </row>
    <row r="428" spans="1:61" ht="13.15" hidden="1" customHeight="1" outlineLevel="2" x14ac:dyDescent="0.2">
      <c r="A428" s="366">
        <v>3</v>
      </c>
      <c r="B428" s="376" t="s">
        <v>345</v>
      </c>
      <c r="C428" s="47" t="s">
        <v>159</v>
      </c>
      <c r="D428" s="91"/>
      <c r="E428" s="52"/>
      <c r="F428" s="53"/>
      <c r="G428" s="53"/>
      <c r="H428" s="53"/>
      <c r="I428" s="53"/>
      <c r="J428" s="53"/>
      <c r="K428" s="53"/>
      <c r="L428" s="53"/>
      <c r="M428" s="53"/>
      <c r="N428" s="53"/>
      <c r="O428" s="53"/>
      <c r="P428" s="53"/>
      <c r="Q428" s="91">
        <f t="shared" si="563"/>
        <v>0</v>
      </c>
      <c r="R428" s="52"/>
      <c r="S428" s="53"/>
      <c r="T428" s="53"/>
      <c r="U428" s="53"/>
      <c r="V428" s="53"/>
      <c r="W428" s="53"/>
      <c r="X428" s="53"/>
      <c r="Y428" s="53"/>
      <c r="Z428" s="53"/>
      <c r="AA428" s="53"/>
      <c r="AB428" s="53"/>
      <c r="AC428" s="53"/>
      <c r="AD428" s="91">
        <f t="shared" si="560"/>
        <v>0</v>
      </c>
      <c r="AE428" s="52"/>
      <c r="AF428" s="53"/>
      <c r="AG428" s="53"/>
      <c r="AH428" s="53"/>
      <c r="AI428" s="53"/>
      <c r="AJ428" s="53"/>
      <c r="AK428" s="53"/>
      <c r="AL428" s="53"/>
      <c r="AM428" s="53"/>
      <c r="AN428" s="53"/>
      <c r="AO428" s="53"/>
      <c r="AP428" s="53"/>
      <c r="AQ428" s="91">
        <f t="shared" si="561"/>
        <v>0</v>
      </c>
      <c r="AR428" s="52"/>
      <c r="AS428" s="53"/>
      <c r="AT428" s="53"/>
      <c r="AU428" s="53"/>
      <c r="AV428" s="53"/>
      <c r="AW428" s="53"/>
      <c r="AX428" s="53"/>
      <c r="AY428" s="53"/>
      <c r="AZ428" s="53"/>
      <c r="BA428" s="53"/>
      <c r="BB428" s="53"/>
      <c r="BC428" s="53"/>
      <c r="BD428" s="91">
        <f t="shared" si="562"/>
        <v>0</v>
      </c>
      <c r="BE428" s="91">
        <f t="shared" si="531"/>
        <v>0</v>
      </c>
      <c r="BG428" s="136" t="s">
        <v>218</v>
      </c>
      <c r="BH428" s="4"/>
      <c r="BI428" s="4"/>
    </row>
    <row r="429" spans="1:61" ht="13.15" hidden="1" customHeight="1" outlineLevel="2" x14ac:dyDescent="0.2">
      <c r="A429" s="367"/>
      <c r="B429" s="381"/>
      <c r="C429" s="48" t="s">
        <v>164</v>
      </c>
      <c r="D429" s="93"/>
      <c r="E429" s="62"/>
      <c r="F429" s="63"/>
      <c r="G429" s="63"/>
      <c r="H429" s="63"/>
      <c r="I429" s="63"/>
      <c r="J429" s="63"/>
      <c r="K429" s="63"/>
      <c r="L429" s="63"/>
      <c r="M429" s="63"/>
      <c r="N429" s="63"/>
      <c r="O429" s="63"/>
      <c r="P429" s="63"/>
      <c r="Q429" s="93">
        <f t="shared" si="563"/>
        <v>0</v>
      </c>
      <c r="R429" s="62"/>
      <c r="S429" s="63"/>
      <c r="T429" s="63"/>
      <c r="U429" s="63"/>
      <c r="V429" s="63"/>
      <c r="W429" s="63"/>
      <c r="X429" s="63"/>
      <c r="Y429" s="63"/>
      <c r="Z429" s="63"/>
      <c r="AA429" s="63"/>
      <c r="AB429" s="63"/>
      <c r="AC429" s="63"/>
      <c r="AD429" s="93">
        <f t="shared" si="560"/>
        <v>0</v>
      </c>
      <c r="AE429" s="62"/>
      <c r="AF429" s="63"/>
      <c r="AG429" s="63"/>
      <c r="AH429" s="63"/>
      <c r="AI429" s="63"/>
      <c r="AJ429" s="63"/>
      <c r="AK429" s="63"/>
      <c r="AL429" s="63"/>
      <c r="AM429" s="63"/>
      <c r="AN429" s="63"/>
      <c r="AO429" s="63"/>
      <c r="AP429" s="63"/>
      <c r="AQ429" s="93">
        <f t="shared" si="561"/>
        <v>0</v>
      </c>
      <c r="AR429" s="62"/>
      <c r="AS429" s="63"/>
      <c r="AT429" s="63"/>
      <c r="AU429" s="63"/>
      <c r="AV429" s="63"/>
      <c r="AW429" s="63"/>
      <c r="AX429" s="63"/>
      <c r="AY429" s="63"/>
      <c r="AZ429" s="63"/>
      <c r="BA429" s="63"/>
      <c r="BB429" s="63"/>
      <c r="BC429" s="63"/>
      <c r="BD429" s="93">
        <f t="shared" si="562"/>
        <v>0</v>
      </c>
      <c r="BE429" s="93">
        <f t="shared" si="531"/>
        <v>0</v>
      </c>
      <c r="BG429" s="136" t="s">
        <v>222</v>
      </c>
      <c r="BH429" s="4"/>
      <c r="BI429" s="4"/>
    </row>
    <row r="430" spans="1:61" ht="13.15" hidden="1" customHeight="1" outlineLevel="2" x14ac:dyDescent="0.2">
      <c r="A430" s="380">
        <v>4</v>
      </c>
      <c r="B430" s="382" t="s">
        <v>204</v>
      </c>
      <c r="C430" s="49" t="s">
        <v>159</v>
      </c>
      <c r="D430" s="95"/>
      <c r="E430" s="68"/>
      <c r="F430" s="69"/>
      <c r="G430" s="69"/>
      <c r="H430" s="69"/>
      <c r="I430" s="69"/>
      <c r="J430" s="69"/>
      <c r="K430" s="69"/>
      <c r="L430" s="69"/>
      <c r="M430" s="69"/>
      <c r="N430" s="69"/>
      <c r="O430" s="69"/>
      <c r="P430" s="69"/>
      <c r="Q430" s="94">
        <f t="shared" si="563"/>
        <v>0</v>
      </c>
      <c r="R430" s="68"/>
      <c r="S430" s="69"/>
      <c r="T430" s="69"/>
      <c r="U430" s="69"/>
      <c r="V430" s="69"/>
      <c r="W430" s="69"/>
      <c r="X430" s="69"/>
      <c r="Y430" s="69"/>
      <c r="Z430" s="69"/>
      <c r="AA430" s="69"/>
      <c r="AB430" s="69"/>
      <c r="AC430" s="69"/>
      <c r="AD430" s="94">
        <f t="shared" si="560"/>
        <v>0</v>
      </c>
      <c r="AE430" s="68"/>
      <c r="AF430" s="69"/>
      <c r="AG430" s="69"/>
      <c r="AH430" s="69"/>
      <c r="AI430" s="69"/>
      <c r="AJ430" s="69"/>
      <c r="AK430" s="69"/>
      <c r="AL430" s="69"/>
      <c r="AM430" s="69"/>
      <c r="AN430" s="69"/>
      <c r="AO430" s="69"/>
      <c r="AP430" s="69"/>
      <c r="AQ430" s="94">
        <f t="shared" si="561"/>
        <v>0</v>
      </c>
      <c r="AR430" s="68"/>
      <c r="AS430" s="69"/>
      <c r="AT430" s="69"/>
      <c r="AU430" s="69"/>
      <c r="AV430" s="69"/>
      <c r="AW430" s="69"/>
      <c r="AX430" s="69"/>
      <c r="AY430" s="69"/>
      <c r="AZ430" s="69"/>
      <c r="BA430" s="69"/>
      <c r="BB430" s="69"/>
      <c r="BC430" s="69"/>
      <c r="BD430" s="94">
        <f t="shared" si="562"/>
        <v>0</v>
      </c>
      <c r="BE430" s="95">
        <f t="shared" si="531"/>
        <v>0</v>
      </c>
      <c r="BG430" s="136" t="s">
        <v>214</v>
      </c>
      <c r="BH430" s="4"/>
      <c r="BI430" s="4"/>
    </row>
    <row r="431" spans="1:61" ht="13.15" hidden="1" customHeight="1" outlineLevel="2" x14ac:dyDescent="0.2">
      <c r="A431" s="384"/>
      <c r="B431" s="383"/>
      <c r="C431" s="45" t="s">
        <v>164</v>
      </c>
      <c r="D431" s="97"/>
      <c r="E431" s="74"/>
      <c r="F431" s="75"/>
      <c r="G431" s="75"/>
      <c r="H431" s="75"/>
      <c r="I431" s="75"/>
      <c r="J431" s="75"/>
      <c r="K431" s="75"/>
      <c r="L431" s="75"/>
      <c r="M431" s="75"/>
      <c r="N431" s="75"/>
      <c r="O431" s="75"/>
      <c r="P431" s="75"/>
      <c r="Q431" s="96">
        <f t="shared" si="563"/>
        <v>0</v>
      </c>
      <c r="R431" s="74"/>
      <c r="S431" s="75"/>
      <c r="T431" s="75"/>
      <c r="U431" s="75"/>
      <c r="V431" s="75"/>
      <c r="W431" s="75"/>
      <c r="X431" s="75"/>
      <c r="Y431" s="75"/>
      <c r="Z431" s="75"/>
      <c r="AA431" s="75"/>
      <c r="AB431" s="75"/>
      <c r="AC431" s="75"/>
      <c r="AD431" s="96">
        <f t="shared" si="560"/>
        <v>0</v>
      </c>
      <c r="AE431" s="74"/>
      <c r="AF431" s="75"/>
      <c r="AG431" s="75"/>
      <c r="AH431" s="75"/>
      <c r="AI431" s="75"/>
      <c r="AJ431" s="75"/>
      <c r="AK431" s="75"/>
      <c r="AL431" s="75"/>
      <c r="AM431" s="75"/>
      <c r="AN431" s="75"/>
      <c r="AO431" s="75"/>
      <c r="AP431" s="75"/>
      <c r="AQ431" s="96">
        <f t="shared" si="561"/>
        <v>0</v>
      </c>
      <c r="AR431" s="74"/>
      <c r="AS431" s="75"/>
      <c r="AT431" s="75"/>
      <c r="AU431" s="75"/>
      <c r="AV431" s="75"/>
      <c r="AW431" s="75"/>
      <c r="AX431" s="75"/>
      <c r="AY431" s="75"/>
      <c r="AZ431" s="75"/>
      <c r="BA431" s="75"/>
      <c r="BB431" s="75"/>
      <c r="BC431" s="75"/>
      <c r="BD431" s="96">
        <f t="shared" si="562"/>
        <v>0</v>
      </c>
      <c r="BE431" s="97">
        <f t="shared" si="531"/>
        <v>0</v>
      </c>
      <c r="BG431" s="136" t="s">
        <v>223</v>
      </c>
      <c r="BH431" s="4"/>
      <c r="BI431" s="4"/>
    </row>
    <row r="432" spans="1:61" ht="13.15" hidden="1" customHeight="1" outlineLevel="2" x14ac:dyDescent="0.2">
      <c r="A432" s="380">
        <v>5</v>
      </c>
      <c r="B432" s="382" t="s">
        <v>221</v>
      </c>
      <c r="C432" s="49" t="s">
        <v>159</v>
      </c>
      <c r="D432" s="95"/>
      <c r="E432" s="68"/>
      <c r="F432" s="69"/>
      <c r="G432" s="69"/>
      <c r="H432" s="69"/>
      <c r="I432" s="69"/>
      <c r="J432" s="69"/>
      <c r="K432" s="69"/>
      <c r="L432" s="69"/>
      <c r="M432" s="69"/>
      <c r="N432" s="69"/>
      <c r="O432" s="69"/>
      <c r="P432" s="69"/>
      <c r="Q432" s="94">
        <f t="shared" si="563"/>
        <v>0</v>
      </c>
      <c r="R432" s="68"/>
      <c r="S432" s="69"/>
      <c r="T432" s="69"/>
      <c r="U432" s="69"/>
      <c r="V432" s="69"/>
      <c r="W432" s="69"/>
      <c r="X432" s="69"/>
      <c r="Y432" s="69"/>
      <c r="Z432" s="69"/>
      <c r="AA432" s="69"/>
      <c r="AB432" s="69"/>
      <c r="AC432" s="69">
        <v>25</v>
      </c>
      <c r="AD432" s="94">
        <f t="shared" si="560"/>
        <v>25</v>
      </c>
      <c r="AE432" s="68"/>
      <c r="AF432" s="69"/>
      <c r="AG432" s="69"/>
      <c r="AH432" s="69"/>
      <c r="AI432" s="69"/>
      <c r="AJ432" s="69"/>
      <c r="AK432" s="69"/>
      <c r="AL432" s="69"/>
      <c r="AM432" s="69"/>
      <c r="AN432" s="69"/>
      <c r="AO432" s="69"/>
      <c r="AP432" s="69"/>
      <c r="AQ432" s="94">
        <f t="shared" si="561"/>
        <v>0</v>
      </c>
      <c r="AR432" s="68"/>
      <c r="AS432" s="69"/>
      <c r="AT432" s="69"/>
      <c r="AU432" s="69"/>
      <c r="AV432" s="69"/>
      <c r="AW432" s="69"/>
      <c r="AX432" s="69"/>
      <c r="AY432" s="69"/>
      <c r="AZ432" s="69"/>
      <c r="BA432" s="69"/>
      <c r="BB432" s="69"/>
      <c r="BC432" s="69"/>
      <c r="BD432" s="94">
        <f t="shared" si="562"/>
        <v>0</v>
      </c>
      <c r="BE432" s="95">
        <f t="shared" si="531"/>
        <v>25</v>
      </c>
      <c r="BG432" t="s">
        <v>224</v>
      </c>
      <c r="BH432" s="4"/>
      <c r="BI432" s="4"/>
    </row>
    <row r="433" spans="1:61" ht="13.15" hidden="1" customHeight="1" outlineLevel="2" x14ac:dyDescent="0.2">
      <c r="A433" s="384"/>
      <c r="B433" s="383"/>
      <c r="C433" s="45" t="s">
        <v>164</v>
      </c>
      <c r="D433" s="97"/>
      <c r="E433" s="74"/>
      <c r="F433" s="75"/>
      <c r="G433" s="75"/>
      <c r="H433" s="75"/>
      <c r="I433" s="75"/>
      <c r="J433" s="75"/>
      <c r="K433" s="75"/>
      <c r="L433" s="75"/>
      <c r="M433" s="75"/>
      <c r="N433" s="75"/>
      <c r="O433" s="75"/>
      <c r="P433" s="75"/>
      <c r="Q433" s="96">
        <f t="shared" si="563"/>
        <v>0</v>
      </c>
      <c r="R433" s="74"/>
      <c r="S433" s="75"/>
      <c r="T433" s="75"/>
      <c r="U433" s="75"/>
      <c r="V433" s="75"/>
      <c r="W433" s="75"/>
      <c r="X433" s="75"/>
      <c r="Y433" s="75"/>
      <c r="Z433" s="75"/>
      <c r="AA433" s="75"/>
      <c r="AB433" s="75"/>
      <c r="AC433" s="75"/>
      <c r="AD433" s="96">
        <f t="shared" si="560"/>
        <v>0</v>
      </c>
      <c r="AE433" s="74"/>
      <c r="AF433" s="75"/>
      <c r="AG433" s="75"/>
      <c r="AH433" s="75"/>
      <c r="AI433" s="75"/>
      <c r="AJ433" s="75"/>
      <c r="AK433" s="75"/>
      <c r="AL433" s="75"/>
      <c r="AM433" s="75"/>
      <c r="AN433" s="75"/>
      <c r="AO433" s="75"/>
      <c r="AP433" s="75"/>
      <c r="AQ433" s="96">
        <f t="shared" si="561"/>
        <v>0</v>
      </c>
      <c r="AR433" s="74"/>
      <c r="AS433" s="75"/>
      <c r="AT433" s="75"/>
      <c r="AU433" s="75"/>
      <c r="AV433" s="75"/>
      <c r="AW433" s="75"/>
      <c r="AX433" s="75"/>
      <c r="AY433" s="75"/>
      <c r="AZ433" s="75"/>
      <c r="BA433" s="75"/>
      <c r="BB433" s="75"/>
      <c r="BC433" s="75"/>
      <c r="BD433" s="96">
        <f t="shared" si="562"/>
        <v>0</v>
      </c>
      <c r="BE433" s="97">
        <f t="shared" si="531"/>
        <v>0</v>
      </c>
      <c r="BG433" t="s">
        <v>210</v>
      </c>
      <c r="BH433" s="4"/>
      <c r="BI433" s="4"/>
    </row>
    <row r="434" spans="1:61" ht="13.15" hidden="1" customHeight="1" outlineLevel="2" x14ac:dyDescent="0.2">
      <c r="A434" s="373">
        <v>6</v>
      </c>
      <c r="B434" s="364" t="s">
        <v>209</v>
      </c>
      <c r="C434" s="49" t="s">
        <v>159</v>
      </c>
      <c r="D434" s="95"/>
      <c r="E434" s="68"/>
      <c r="F434" s="69"/>
      <c r="G434" s="69"/>
      <c r="H434" s="69"/>
      <c r="I434" s="69"/>
      <c r="J434" s="69"/>
      <c r="K434" s="69"/>
      <c r="L434" s="69"/>
      <c r="M434" s="69"/>
      <c r="N434" s="69"/>
      <c r="O434" s="69"/>
      <c r="P434" s="69"/>
      <c r="Q434" s="94">
        <f t="shared" si="563"/>
        <v>0</v>
      </c>
      <c r="R434" s="68"/>
      <c r="S434" s="69"/>
      <c r="T434" s="69"/>
      <c r="U434" s="69"/>
      <c r="V434" s="69"/>
      <c r="W434" s="69"/>
      <c r="X434" s="69"/>
      <c r="Y434" s="69"/>
      <c r="Z434" s="69"/>
      <c r="AA434" s="69"/>
      <c r="AB434" s="69"/>
      <c r="AC434" s="69"/>
      <c r="AD434" s="94">
        <f t="shared" si="560"/>
        <v>0</v>
      </c>
      <c r="AE434" s="68"/>
      <c r="AF434" s="69"/>
      <c r="AG434" s="69"/>
      <c r="AH434" s="69"/>
      <c r="AI434" s="69"/>
      <c r="AJ434" s="69"/>
      <c r="AK434" s="69"/>
      <c r="AL434" s="69"/>
      <c r="AM434" s="69"/>
      <c r="AN434" s="69"/>
      <c r="AO434" s="69"/>
      <c r="AP434" s="69"/>
      <c r="AQ434" s="94">
        <f t="shared" si="561"/>
        <v>0</v>
      </c>
      <c r="AR434" s="68"/>
      <c r="AS434" s="69"/>
      <c r="AT434" s="69"/>
      <c r="AU434" s="69"/>
      <c r="AV434" s="69"/>
      <c r="AW434" s="69"/>
      <c r="AX434" s="69"/>
      <c r="AY434" s="69"/>
      <c r="AZ434" s="69"/>
      <c r="BA434" s="69"/>
      <c r="BB434" s="69"/>
      <c r="BC434" s="69"/>
      <c r="BD434" s="94">
        <f t="shared" si="562"/>
        <v>0</v>
      </c>
      <c r="BE434" s="95">
        <f t="shared" si="531"/>
        <v>0</v>
      </c>
      <c r="BG434" s="136" t="s">
        <v>215</v>
      </c>
      <c r="BH434" s="4"/>
      <c r="BI434" s="4"/>
    </row>
    <row r="435" spans="1:61" ht="13.15" hidden="1" customHeight="1" outlineLevel="2" x14ac:dyDescent="0.2">
      <c r="A435" s="374"/>
      <c r="B435" s="365"/>
      <c r="C435" s="48" t="s">
        <v>164</v>
      </c>
      <c r="D435" s="98"/>
      <c r="E435" s="62"/>
      <c r="F435" s="63"/>
      <c r="G435" s="63"/>
      <c r="H435" s="63"/>
      <c r="I435" s="63"/>
      <c r="J435" s="63"/>
      <c r="K435" s="63"/>
      <c r="L435" s="63"/>
      <c r="M435" s="63"/>
      <c r="N435" s="63"/>
      <c r="O435" s="63"/>
      <c r="P435" s="63"/>
      <c r="Q435" s="93">
        <f t="shared" si="563"/>
        <v>0</v>
      </c>
      <c r="R435" s="62"/>
      <c r="S435" s="63"/>
      <c r="T435" s="63"/>
      <c r="U435" s="63"/>
      <c r="V435" s="63"/>
      <c r="W435" s="63"/>
      <c r="X435" s="63"/>
      <c r="Y435" s="63"/>
      <c r="Z435" s="63"/>
      <c r="AA435" s="63"/>
      <c r="AB435" s="63"/>
      <c r="AC435" s="63"/>
      <c r="AD435" s="93">
        <f t="shared" si="560"/>
        <v>0</v>
      </c>
      <c r="AE435" s="62"/>
      <c r="AF435" s="63"/>
      <c r="AG435" s="63"/>
      <c r="AH435" s="63"/>
      <c r="AI435" s="63"/>
      <c r="AJ435" s="63"/>
      <c r="AK435" s="63"/>
      <c r="AL435" s="63"/>
      <c r="AM435" s="63"/>
      <c r="AN435" s="63"/>
      <c r="AO435" s="63"/>
      <c r="AP435" s="63"/>
      <c r="AQ435" s="93">
        <f t="shared" si="561"/>
        <v>0</v>
      </c>
      <c r="AR435" s="62"/>
      <c r="AS435" s="63"/>
      <c r="AT435" s="63"/>
      <c r="AU435" s="63"/>
      <c r="AV435" s="63"/>
      <c r="AW435" s="63"/>
      <c r="AX435" s="63"/>
      <c r="AY435" s="63"/>
      <c r="AZ435" s="63"/>
      <c r="BA435" s="63"/>
      <c r="BB435" s="63"/>
      <c r="BC435" s="63"/>
      <c r="BD435" s="93">
        <f t="shared" si="562"/>
        <v>0</v>
      </c>
      <c r="BE435" s="98">
        <f t="shared" si="531"/>
        <v>0</v>
      </c>
      <c r="BF435" s="122"/>
      <c r="BG435" s="138" t="s">
        <v>216</v>
      </c>
      <c r="BH435" s="139">
        <f>SUM(BH433:BH434)</f>
        <v>0</v>
      </c>
      <c r="BI435" s="139">
        <f>SUM(BI432:BI434)</f>
        <v>0</v>
      </c>
    </row>
    <row r="436" spans="1:61" ht="13.15" hidden="1" customHeight="1" outlineLevel="2" x14ac:dyDescent="0.2">
      <c r="A436" s="366">
        <v>7</v>
      </c>
      <c r="B436" s="364" t="s">
        <v>6</v>
      </c>
      <c r="C436" s="49" t="s">
        <v>159</v>
      </c>
      <c r="D436" s="95"/>
      <c r="E436" s="68"/>
      <c r="F436" s="69"/>
      <c r="G436" s="69"/>
      <c r="H436" s="69"/>
      <c r="I436" s="69"/>
      <c r="J436" s="69"/>
      <c r="K436" s="69"/>
      <c r="L436" s="69"/>
      <c r="M436" s="69"/>
      <c r="N436" s="69"/>
      <c r="O436" s="69"/>
      <c r="P436" s="69"/>
      <c r="Q436" s="94">
        <f t="shared" si="563"/>
        <v>0</v>
      </c>
      <c r="R436" s="68"/>
      <c r="S436" s="69"/>
      <c r="T436" s="69"/>
      <c r="U436" s="69"/>
      <c r="V436" s="69"/>
      <c r="W436" s="69"/>
      <c r="X436" s="69"/>
      <c r="Y436" s="69"/>
      <c r="Z436" s="69"/>
      <c r="AA436" s="69"/>
      <c r="AB436" s="69"/>
      <c r="AC436" s="69"/>
      <c r="AD436" s="94">
        <f t="shared" si="560"/>
        <v>0</v>
      </c>
      <c r="AE436" s="68"/>
      <c r="AF436" s="69"/>
      <c r="AG436" s="69"/>
      <c r="AH436" s="69"/>
      <c r="AI436" s="69"/>
      <c r="AJ436" s="69"/>
      <c r="AK436" s="69"/>
      <c r="AL436" s="69"/>
      <c r="AM436" s="69"/>
      <c r="AN436" s="69"/>
      <c r="AO436" s="69"/>
      <c r="AP436" s="69"/>
      <c r="AQ436" s="94">
        <f t="shared" si="561"/>
        <v>0</v>
      </c>
      <c r="AR436" s="68"/>
      <c r="AS436" s="69"/>
      <c r="AT436" s="69"/>
      <c r="AU436" s="69"/>
      <c r="AV436" s="69"/>
      <c r="AW436" s="69"/>
      <c r="AX436" s="69"/>
      <c r="AY436" s="69"/>
      <c r="AZ436" s="69"/>
      <c r="BA436" s="69"/>
      <c r="BB436" s="69"/>
      <c r="BC436" s="69"/>
      <c r="BD436" s="94">
        <f t="shared" si="562"/>
        <v>0</v>
      </c>
      <c r="BE436" s="95">
        <f t="shared" si="531"/>
        <v>0</v>
      </c>
      <c r="BH436" s="4"/>
      <c r="BI436" s="4"/>
    </row>
    <row r="437" spans="1:61" ht="13.15" hidden="1" customHeight="1" outlineLevel="2" x14ac:dyDescent="0.2">
      <c r="A437" s="367"/>
      <c r="B437" s="368"/>
      <c r="C437" s="48" t="s">
        <v>164</v>
      </c>
      <c r="D437" s="98"/>
      <c r="E437" s="66"/>
      <c r="F437" s="63"/>
      <c r="G437" s="63"/>
      <c r="H437" s="63"/>
      <c r="I437" s="63"/>
      <c r="J437" s="63"/>
      <c r="K437" s="63"/>
      <c r="L437" s="63"/>
      <c r="M437" s="63"/>
      <c r="N437" s="63"/>
      <c r="O437" s="63"/>
      <c r="P437" s="63"/>
      <c r="Q437" s="93">
        <f t="shared" si="563"/>
        <v>0</v>
      </c>
      <c r="R437" s="66"/>
      <c r="S437" s="63"/>
      <c r="T437" s="63"/>
      <c r="U437" s="63"/>
      <c r="V437" s="63"/>
      <c r="W437" s="63"/>
      <c r="X437" s="63"/>
      <c r="Y437" s="63"/>
      <c r="Z437" s="63"/>
      <c r="AA437" s="63"/>
      <c r="AB437" s="63"/>
      <c r="AC437" s="63"/>
      <c r="AD437" s="93">
        <f t="shared" si="560"/>
        <v>0</v>
      </c>
      <c r="AE437" s="66"/>
      <c r="AF437" s="63"/>
      <c r="AG437" s="63"/>
      <c r="AH437" s="63"/>
      <c r="AI437" s="63"/>
      <c r="AJ437" s="63"/>
      <c r="AK437" s="63"/>
      <c r="AL437" s="63"/>
      <c r="AM437" s="63"/>
      <c r="AN437" s="63"/>
      <c r="AO437" s="63"/>
      <c r="AP437" s="63"/>
      <c r="AQ437" s="93">
        <f t="shared" si="561"/>
        <v>0</v>
      </c>
      <c r="AR437" s="66"/>
      <c r="AS437" s="63"/>
      <c r="AT437" s="63"/>
      <c r="AU437" s="63"/>
      <c r="AV437" s="63"/>
      <c r="AW437" s="63"/>
      <c r="AX437" s="63"/>
      <c r="AY437" s="63"/>
      <c r="AZ437" s="63"/>
      <c r="BA437" s="63"/>
      <c r="BB437" s="63"/>
      <c r="BC437" s="63"/>
      <c r="BD437" s="93">
        <f t="shared" si="562"/>
        <v>0</v>
      </c>
      <c r="BE437" s="98">
        <f t="shared" ref="BE437:BE448" si="564">SUM(D437,BD437,AQ437,AD437,Q437)</f>
        <v>0</v>
      </c>
      <c r="BG437" s="138"/>
      <c r="BH437" s="139"/>
      <c r="BI437" s="139"/>
    </row>
    <row r="438" spans="1:61" ht="13.15" hidden="1" customHeight="1" outlineLevel="2" x14ac:dyDescent="0.2">
      <c r="A438" s="380">
        <v>8</v>
      </c>
      <c r="B438" s="364" t="s">
        <v>335</v>
      </c>
      <c r="C438" s="49" t="s">
        <v>159</v>
      </c>
      <c r="D438" s="95"/>
      <c r="E438" s="68"/>
      <c r="F438" s="69"/>
      <c r="G438" s="69"/>
      <c r="H438" s="69"/>
      <c r="I438" s="69"/>
      <c r="J438" s="69"/>
      <c r="K438" s="69"/>
      <c r="L438" s="69"/>
      <c r="M438" s="69"/>
      <c r="N438" s="69"/>
      <c r="O438" s="69"/>
      <c r="P438" s="69"/>
      <c r="Q438" s="94">
        <f t="shared" si="563"/>
        <v>0</v>
      </c>
      <c r="R438" s="68"/>
      <c r="S438" s="69"/>
      <c r="T438" s="69"/>
      <c r="U438" s="69"/>
      <c r="V438" s="69"/>
      <c r="W438" s="69"/>
      <c r="X438" s="69"/>
      <c r="Y438" s="69"/>
      <c r="Z438" s="69"/>
      <c r="AA438" s="69"/>
      <c r="AB438" s="69"/>
      <c r="AC438" s="69"/>
      <c r="AD438" s="94">
        <f t="shared" si="560"/>
        <v>0</v>
      </c>
      <c r="AE438" s="68"/>
      <c r="AF438" s="69"/>
      <c r="AG438" s="69"/>
      <c r="AH438" s="69"/>
      <c r="AI438" s="69"/>
      <c r="AJ438" s="69"/>
      <c r="AK438" s="69"/>
      <c r="AL438" s="69"/>
      <c r="AM438" s="69"/>
      <c r="AN438" s="69"/>
      <c r="AO438" s="69"/>
      <c r="AP438" s="69"/>
      <c r="AQ438" s="94">
        <f t="shared" si="561"/>
        <v>0</v>
      </c>
      <c r="AR438" s="68"/>
      <c r="AS438" s="69"/>
      <c r="AT438" s="69"/>
      <c r="AU438" s="69"/>
      <c r="AV438" s="69"/>
      <c r="AW438" s="69"/>
      <c r="AX438" s="69"/>
      <c r="AY438" s="69"/>
      <c r="AZ438" s="69"/>
      <c r="BA438" s="69"/>
      <c r="BB438" s="69"/>
      <c r="BC438" s="69"/>
      <c r="BD438" s="94">
        <f t="shared" si="562"/>
        <v>0</v>
      </c>
      <c r="BE438" s="95">
        <f t="shared" si="564"/>
        <v>0</v>
      </c>
      <c r="BH438" s="4"/>
      <c r="BI438" s="4"/>
    </row>
    <row r="439" spans="1:61" ht="13.15" hidden="1" customHeight="1" outlineLevel="2" thickBot="1" x14ac:dyDescent="0.25">
      <c r="A439" s="377"/>
      <c r="B439" s="379"/>
      <c r="C439" s="128" t="s">
        <v>164</v>
      </c>
      <c r="D439" s="133"/>
      <c r="E439" s="132"/>
      <c r="F439" s="130"/>
      <c r="G439" s="130"/>
      <c r="H439" s="130"/>
      <c r="I439" s="130"/>
      <c r="J439" s="130"/>
      <c r="K439" s="130"/>
      <c r="L439" s="130"/>
      <c r="M439" s="130"/>
      <c r="N439" s="130"/>
      <c r="O439" s="130"/>
      <c r="P439" s="130"/>
      <c r="Q439" s="131">
        <f t="shared" si="563"/>
        <v>0</v>
      </c>
      <c r="R439" s="132"/>
      <c r="S439" s="130"/>
      <c r="T439" s="130"/>
      <c r="U439" s="130"/>
      <c r="V439" s="130"/>
      <c r="W439" s="130"/>
      <c r="X439" s="130"/>
      <c r="Y439" s="130"/>
      <c r="Z439" s="130"/>
      <c r="AA439" s="130"/>
      <c r="AB439" s="130"/>
      <c r="AC439" s="130"/>
      <c r="AD439" s="131">
        <f t="shared" si="560"/>
        <v>0</v>
      </c>
      <c r="AE439" s="132"/>
      <c r="AF439" s="130"/>
      <c r="AG439" s="130"/>
      <c r="AH439" s="130"/>
      <c r="AI439" s="130"/>
      <c r="AJ439" s="130"/>
      <c r="AK439" s="130"/>
      <c r="AL439" s="130"/>
      <c r="AM439" s="130"/>
      <c r="AN439" s="130"/>
      <c r="AO439" s="130"/>
      <c r="AP439" s="130"/>
      <c r="AQ439" s="131">
        <f t="shared" si="561"/>
        <v>0</v>
      </c>
      <c r="AR439" s="132"/>
      <c r="AS439" s="130"/>
      <c r="AT439" s="130"/>
      <c r="AU439" s="130"/>
      <c r="AV439" s="130"/>
      <c r="AW439" s="130"/>
      <c r="AX439" s="130"/>
      <c r="AY439" s="130"/>
      <c r="AZ439" s="130"/>
      <c r="BA439" s="130"/>
      <c r="BB439" s="130"/>
      <c r="BC439" s="130"/>
      <c r="BD439" s="131">
        <f t="shared" si="562"/>
        <v>0</v>
      </c>
      <c r="BE439" s="133">
        <f t="shared" si="564"/>
        <v>0</v>
      </c>
      <c r="BG439" s="138"/>
      <c r="BH439" s="139"/>
      <c r="BI439" s="139"/>
    </row>
    <row r="440" spans="1:61" outlineLevel="1" collapsed="1" x14ac:dyDescent="0.2">
      <c r="A440" s="369"/>
      <c r="B440" s="362" t="s">
        <v>198</v>
      </c>
      <c r="C440" s="50" t="s">
        <v>159</v>
      </c>
      <c r="D440" s="127">
        <f>SUM(D424,D426,D428,D430,D432,D434,D436,D438)</f>
        <v>0</v>
      </c>
      <c r="E440" s="124">
        <f t="shared" ref="E440:P440" si="565">SUM(E424,E426,E428,E430,E432,E434,E436,E438)</f>
        <v>0</v>
      </c>
      <c r="F440" s="125">
        <f t="shared" si="565"/>
        <v>0</v>
      </c>
      <c r="G440" s="125">
        <f t="shared" si="565"/>
        <v>0</v>
      </c>
      <c r="H440" s="125">
        <f t="shared" si="565"/>
        <v>0</v>
      </c>
      <c r="I440" s="125">
        <f t="shared" si="565"/>
        <v>0</v>
      </c>
      <c r="J440" s="125">
        <f t="shared" si="565"/>
        <v>0</v>
      </c>
      <c r="K440" s="125">
        <f t="shared" si="565"/>
        <v>0</v>
      </c>
      <c r="L440" s="125">
        <f t="shared" si="565"/>
        <v>0</v>
      </c>
      <c r="M440" s="125">
        <f t="shared" si="565"/>
        <v>0</v>
      </c>
      <c r="N440" s="125">
        <f t="shared" si="565"/>
        <v>0</v>
      </c>
      <c r="O440" s="125">
        <f t="shared" si="565"/>
        <v>0</v>
      </c>
      <c r="P440" s="125">
        <f t="shared" si="565"/>
        <v>0</v>
      </c>
      <c r="Q440" s="126">
        <f t="shared" si="563"/>
        <v>0</v>
      </c>
      <c r="R440" s="124">
        <f t="shared" ref="R440:AC440" si="566">SUM(R424,R426,R428,R430,R432,R434,R436,R438)</f>
        <v>0</v>
      </c>
      <c r="S440" s="125">
        <f t="shared" si="566"/>
        <v>0</v>
      </c>
      <c r="T440" s="125">
        <f t="shared" si="566"/>
        <v>0</v>
      </c>
      <c r="U440" s="125">
        <f t="shared" si="566"/>
        <v>0</v>
      </c>
      <c r="V440" s="125">
        <f t="shared" si="566"/>
        <v>0</v>
      </c>
      <c r="W440" s="125">
        <f t="shared" si="566"/>
        <v>0</v>
      </c>
      <c r="X440" s="125">
        <f t="shared" si="566"/>
        <v>0</v>
      </c>
      <c r="Y440" s="125">
        <f t="shared" si="566"/>
        <v>0</v>
      </c>
      <c r="Z440" s="125">
        <f t="shared" si="566"/>
        <v>0</v>
      </c>
      <c r="AA440" s="125">
        <f t="shared" si="566"/>
        <v>0</v>
      </c>
      <c r="AB440" s="125">
        <f t="shared" si="566"/>
        <v>0</v>
      </c>
      <c r="AC440" s="125">
        <f t="shared" si="566"/>
        <v>25</v>
      </c>
      <c r="AD440" s="126">
        <f t="shared" si="560"/>
        <v>25</v>
      </c>
      <c r="AE440" s="124">
        <f t="shared" ref="AE440:AP440" si="567">SUM(AE424,AE426,AE428,AE430,AE432,AE434,AE436,AE438)</f>
        <v>0</v>
      </c>
      <c r="AF440" s="125">
        <f t="shared" si="567"/>
        <v>0</v>
      </c>
      <c r="AG440" s="125">
        <f t="shared" si="567"/>
        <v>0</v>
      </c>
      <c r="AH440" s="125">
        <f t="shared" si="567"/>
        <v>0</v>
      </c>
      <c r="AI440" s="125">
        <f t="shared" si="567"/>
        <v>0</v>
      </c>
      <c r="AJ440" s="125">
        <f t="shared" si="567"/>
        <v>0</v>
      </c>
      <c r="AK440" s="125">
        <f t="shared" si="567"/>
        <v>0</v>
      </c>
      <c r="AL440" s="125">
        <f t="shared" si="567"/>
        <v>0</v>
      </c>
      <c r="AM440" s="125">
        <f t="shared" si="567"/>
        <v>0</v>
      </c>
      <c r="AN440" s="125">
        <f t="shared" si="567"/>
        <v>0</v>
      </c>
      <c r="AO440" s="125">
        <f t="shared" si="567"/>
        <v>0</v>
      </c>
      <c r="AP440" s="125">
        <f t="shared" si="567"/>
        <v>0</v>
      </c>
      <c r="AQ440" s="126">
        <f t="shared" si="561"/>
        <v>0</v>
      </c>
      <c r="AR440" s="124">
        <f t="shared" ref="AR440:BC440" si="568">SUM(AR424,AR426,AR428,AR430,AR432,AR434,AR436,AR438)</f>
        <v>0</v>
      </c>
      <c r="AS440" s="125">
        <f t="shared" si="568"/>
        <v>0</v>
      </c>
      <c r="AT440" s="125">
        <f t="shared" si="568"/>
        <v>0</v>
      </c>
      <c r="AU440" s="125">
        <f t="shared" si="568"/>
        <v>0</v>
      </c>
      <c r="AV440" s="125">
        <f t="shared" si="568"/>
        <v>0</v>
      </c>
      <c r="AW440" s="125">
        <f t="shared" si="568"/>
        <v>0</v>
      </c>
      <c r="AX440" s="125">
        <f t="shared" si="568"/>
        <v>0</v>
      </c>
      <c r="AY440" s="125">
        <f t="shared" si="568"/>
        <v>0</v>
      </c>
      <c r="AZ440" s="125">
        <f t="shared" si="568"/>
        <v>0</v>
      </c>
      <c r="BA440" s="125">
        <f t="shared" si="568"/>
        <v>0</v>
      </c>
      <c r="BB440" s="125">
        <f t="shared" si="568"/>
        <v>0</v>
      </c>
      <c r="BC440" s="125">
        <f t="shared" si="568"/>
        <v>0</v>
      </c>
      <c r="BD440" s="126">
        <f t="shared" si="562"/>
        <v>0</v>
      </c>
      <c r="BE440" s="127">
        <f t="shared" si="564"/>
        <v>25</v>
      </c>
    </row>
    <row r="441" spans="1:61" outlineLevel="1" x14ac:dyDescent="0.2">
      <c r="A441" s="370"/>
      <c r="B441" s="363"/>
      <c r="C441" s="51" t="s">
        <v>164</v>
      </c>
      <c r="D441" s="100">
        <f t="shared" ref="D441:P441" si="569">SUM(D425,D427,D429,D431,D433,D435,D437,D439)</f>
        <v>0</v>
      </c>
      <c r="E441" s="80">
        <f t="shared" si="569"/>
        <v>0</v>
      </c>
      <c r="F441" s="81">
        <f t="shared" si="569"/>
        <v>0</v>
      </c>
      <c r="G441" s="81">
        <f t="shared" si="569"/>
        <v>0</v>
      </c>
      <c r="H441" s="81">
        <f t="shared" si="569"/>
        <v>0</v>
      </c>
      <c r="I441" s="81">
        <f t="shared" si="569"/>
        <v>0</v>
      </c>
      <c r="J441" s="81">
        <f t="shared" si="569"/>
        <v>0</v>
      </c>
      <c r="K441" s="81">
        <f t="shared" si="569"/>
        <v>0</v>
      </c>
      <c r="L441" s="81">
        <f t="shared" si="569"/>
        <v>0</v>
      </c>
      <c r="M441" s="81">
        <f t="shared" si="569"/>
        <v>0</v>
      </c>
      <c r="N441" s="81">
        <f t="shared" si="569"/>
        <v>0</v>
      </c>
      <c r="O441" s="81">
        <f t="shared" si="569"/>
        <v>0</v>
      </c>
      <c r="P441" s="81">
        <f t="shared" si="569"/>
        <v>0</v>
      </c>
      <c r="Q441" s="99">
        <f t="shared" si="563"/>
        <v>0</v>
      </c>
      <c r="R441" s="80">
        <f t="shared" ref="R441:AC441" si="570">SUM(R425,R427,R429,R431,R433,R435,R437,R439)</f>
        <v>0</v>
      </c>
      <c r="S441" s="81">
        <f t="shared" si="570"/>
        <v>0</v>
      </c>
      <c r="T441" s="81">
        <f t="shared" si="570"/>
        <v>0</v>
      </c>
      <c r="U441" s="81">
        <f t="shared" si="570"/>
        <v>0</v>
      </c>
      <c r="V441" s="81">
        <f t="shared" si="570"/>
        <v>0</v>
      </c>
      <c r="W441" s="81">
        <f t="shared" si="570"/>
        <v>0</v>
      </c>
      <c r="X441" s="81">
        <f t="shared" si="570"/>
        <v>0</v>
      </c>
      <c r="Y441" s="81">
        <f t="shared" si="570"/>
        <v>0</v>
      </c>
      <c r="Z441" s="81">
        <f t="shared" si="570"/>
        <v>0</v>
      </c>
      <c r="AA441" s="81">
        <f t="shared" si="570"/>
        <v>0</v>
      </c>
      <c r="AB441" s="81">
        <f t="shared" si="570"/>
        <v>0</v>
      </c>
      <c r="AC441" s="81">
        <f t="shared" si="570"/>
        <v>0</v>
      </c>
      <c r="AD441" s="99">
        <f t="shared" si="560"/>
        <v>0</v>
      </c>
      <c r="AE441" s="80">
        <f t="shared" ref="AE441:AP441" si="571">SUM(AE425,AE427,AE429,AE431,AE433,AE435,AE437,AE439)</f>
        <v>0</v>
      </c>
      <c r="AF441" s="81">
        <f t="shared" si="571"/>
        <v>0</v>
      </c>
      <c r="AG441" s="81">
        <f t="shared" si="571"/>
        <v>0</v>
      </c>
      <c r="AH441" s="81">
        <f t="shared" si="571"/>
        <v>0</v>
      </c>
      <c r="AI441" s="81">
        <f t="shared" si="571"/>
        <v>0</v>
      </c>
      <c r="AJ441" s="81">
        <f t="shared" si="571"/>
        <v>0</v>
      </c>
      <c r="AK441" s="81">
        <f t="shared" si="571"/>
        <v>0</v>
      </c>
      <c r="AL441" s="81">
        <f t="shared" si="571"/>
        <v>0</v>
      </c>
      <c r="AM441" s="81">
        <f t="shared" si="571"/>
        <v>0</v>
      </c>
      <c r="AN441" s="81">
        <f t="shared" si="571"/>
        <v>0</v>
      </c>
      <c r="AO441" s="81">
        <f t="shared" si="571"/>
        <v>0</v>
      </c>
      <c r="AP441" s="81">
        <f t="shared" si="571"/>
        <v>0</v>
      </c>
      <c r="AQ441" s="99">
        <f t="shared" si="561"/>
        <v>0</v>
      </c>
      <c r="AR441" s="80">
        <f t="shared" ref="AR441:BC441" si="572">SUM(AR425,AR427,AR429,AR431,AR433,AR435,AR437,AR439)</f>
        <v>0</v>
      </c>
      <c r="AS441" s="81">
        <f t="shared" si="572"/>
        <v>0</v>
      </c>
      <c r="AT441" s="81">
        <f t="shared" si="572"/>
        <v>0</v>
      </c>
      <c r="AU441" s="81">
        <f t="shared" si="572"/>
        <v>0</v>
      </c>
      <c r="AV441" s="81">
        <f t="shared" si="572"/>
        <v>0</v>
      </c>
      <c r="AW441" s="81">
        <f t="shared" si="572"/>
        <v>0</v>
      </c>
      <c r="AX441" s="81">
        <f t="shared" si="572"/>
        <v>0</v>
      </c>
      <c r="AY441" s="81">
        <f t="shared" si="572"/>
        <v>0</v>
      </c>
      <c r="AZ441" s="81">
        <f t="shared" si="572"/>
        <v>0</v>
      </c>
      <c r="BA441" s="81">
        <f t="shared" si="572"/>
        <v>0</v>
      </c>
      <c r="BB441" s="81">
        <f t="shared" si="572"/>
        <v>0</v>
      </c>
      <c r="BC441" s="81">
        <f t="shared" si="572"/>
        <v>0</v>
      </c>
      <c r="BD441" s="99">
        <f t="shared" si="562"/>
        <v>0</v>
      </c>
      <c r="BE441" s="100">
        <f t="shared" si="564"/>
        <v>0</v>
      </c>
    </row>
    <row r="442" spans="1:61" hidden="1" outlineLevel="2" x14ac:dyDescent="0.2">
      <c r="A442" s="120"/>
      <c r="B442" s="111" t="s">
        <v>203</v>
      </c>
      <c r="C442" s="112"/>
      <c r="D442" s="114"/>
      <c r="E442" s="113"/>
      <c r="F442" s="113"/>
      <c r="G442" s="113"/>
      <c r="H442" s="113"/>
      <c r="I442" s="113"/>
      <c r="J442" s="113"/>
      <c r="K442" s="113"/>
      <c r="L442" s="113"/>
      <c r="M442" s="113"/>
      <c r="N442" s="113"/>
      <c r="O442" s="113"/>
      <c r="P442" s="113"/>
      <c r="Q442" s="114"/>
      <c r="R442" s="113"/>
      <c r="S442" s="113"/>
      <c r="T442" s="113"/>
      <c r="U442" s="113"/>
      <c r="V442" s="113"/>
      <c r="W442" s="113"/>
      <c r="X442" s="113"/>
      <c r="Y442" s="113"/>
      <c r="Z442" s="113"/>
      <c r="AA442" s="113"/>
      <c r="AB442" s="113"/>
      <c r="AC442" s="113"/>
      <c r="AD442" s="114"/>
      <c r="AE442" s="113"/>
      <c r="AF442" s="113"/>
      <c r="AG442" s="113"/>
      <c r="AH442" s="113"/>
      <c r="AI442" s="113"/>
      <c r="AJ442" s="113"/>
      <c r="AK442" s="113"/>
      <c r="AL442" s="113"/>
      <c r="AM442" s="113"/>
      <c r="AN442" s="113"/>
      <c r="AO442" s="113"/>
      <c r="AP442" s="113"/>
      <c r="AQ442" s="114"/>
      <c r="AR442" s="113"/>
      <c r="AS442" s="113"/>
      <c r="AT442" s="113"/>
      <c r="AU442" s="113"/>
      <c r="AV442" s="113"/>
      <c r="AW442" s="113"/>
      <c r="AX442" s="113"/>
      <c r="AY442" s="113"/>
      <c r="AZ442" s="113"/>
      <c r="BA442" s="113"/>
      <c r="BB442" s="113"/>
      <c r="BC442" s="113"/>
      <c r="BD442" s="114"/>
      <c r="BE442" s="198">
        <f t="shared" si="564"/>
        <v>0</v>
      </c>
      <c r="BG442" s="42"/>
    </row>
    <row r="443" spans="1:61" hidden="1" outlineLevel="2" x14ac:dyDescent="0.2">
      <c r="A443" s="375">
        <v>1</v>
      </c>
      <c r="B443" s="376" t="s">
        <v>208</v>
      </c>
      <c r="C443" s="47" t="s">
        <v>159</v>
      </c>
      <c r="D443" s="91">
        <f>D440-D445</f>
        <v>0</v>
      </c>
      <c r="E443" s="52">
        <f>E440-E445</f>
        <v>0</v>
      </c>
      <c r="F443" s="53">
        <f t="shared" ref="F443:P443" si="573">F440-F445</f>
        <v>0</v>
      </c>
      <c r="G443" s="53">
        <f t="shared" si="573"/>
        <v>0</v>
      </c>
      <c r="H443" s="53">
        <f t="shared" si="573"/>
        <v>0</v>
      </c>
      <c r="I443" s="53">
        <f t="shared" si="573"/>
        <v>0</v>
      </c>
      <c r="J443" s="53">
        <f t="shared" si="573"/>
        <v>0</v>
      </c>
      <c r="K443" s="53">
        <f t="shared" si="573"/>
        <v>0</v>
      </c>
      <c r="L443" s="53">
        <f t="shared" si="573"/>
        <v>0</v>
      </c>
      <c r="M443" s="53">
        <f t="shared" si="573"/>
        <v>0</v>
      </c>
      <c r="N443" s="53">
        <f t="shared" si="573"/>
        <v>0</v>
      </c>
      <c r="O443" s="53">
        <f t="shared" si="573"/>
        <v>0</v>
      </c>
      <c r="P443" s="53">
        <f t="shared" si="573"/>
        <v>0</v>
      </c>
      <c r="Q443" s="91">
        <f t="shared" ref="Q443:Q448" si="574">SUM(E443:P443)</f>
        <v>0</v>
      </c>
      <c r="R443" s="52">
        <f>R440-R445</f>
        <v>0</v>
      </c>
      <c r="S443" s="53">
        <f t="shared" ref="S443:AC443" si="575">S440-S445</f>
        <v>0</v>
      </c>
      <c r="T443" s="53">
        <f t="shared" si="575"/>
        <v>0</v>
      </c>
      <c r="U443" s="53">
        <f t="shared" si="575"/>
        <v>0</v>
      </c>
      <c r="V443" s="53">
        <f t="shared" si="575"/>
        <v>0</v>
      </c>
      <c r="W443" s="53">
        <f t="shared" si="575"/>
        <v>0</v>
      </c>
      <c r="X443" s="53">
        <f t="shared" si="575"/>
        <v>0</v>
      </c>
      <c r="Y443" s="53">
        <f t="shared" si="575"/>
        <v>0</v>
      </c>
      <c r="Z443" s="53">
        <f t="shared" si="575"/>
        <v>0</v>
      </c>
      <c r="AA443" s="53">
        <f t="shared" si="575"/>
        <v>0</v>
      </c>
      <c r="AB443" s="53">
        <f t="shared" si="575"/>
        <v>0</v>
      </c>
      <c r="AC443" s="53">
        <f t="shared" si="575"/>
        <v>25</v>
      </c>
      <c r="AD443" s="91">
        <f t="shared" ref="AD443:AD448" si="576">SUM(R443:AC443)</f>
        <v>25</v>
      </c>
      <c r="AE443" s="52">
        <f>AE440-AE445</f>
        <v>0</v>
      </c>
      <c r="AF443" s="53">
        <f t="shared" ref="AF443:AP443" si="577">AF440-AF445</f>
        <v>0</v>
      </c>
      <c r="AG443" s="53">
        <f t="shared" si="577"/>
        <v>0</v>
      </c>
      <c r="AH443" s="53">
        <f t="shared" si="577"/>
        <v>0</v>
      </c>
      <c r="AI443" s="53">
        <f t="shared" si="577"/>
        <v>0</v>
      </c>
      <c r="AJ443" s="53">
        <f t="shared" si="577"/>
        <v>0</v>
      </c>
      <c r="AK443" s="53">
        <f t="shared" si="577"/>
        <v>0</v>
      </c>
      <c r="AL443" s="53">
        <f t="shared" si="577"/>
        <v>0</v>
      </c>
      <c r="AM443" s="53">
        <f t="shared" si="577"/>
        <v>0</v>
      </c>
      <c r="AN443" s="53">
        <f t="shared" si="577"/>
        <v>0</v>
      </c>
      <c r="AO443" s="53">
        <f t="shared" si="577"/>
        <v>0</v>
      </c>
      <c r="AP443" s="53">
        <f t="shared" si="577"/>
        <v>0</v>
      </c>
      <c r="AQ443" s="91">
        <f t="shared" ref="AQ443:AQ448" si="578">SUM(AE443:AP443)</f>
        <v>0</v>
      </c>
      <c r="AR443" s="52">
        <f>AR440-AR445</f>
        <v>0</v>
      </c>
      <c r="AS443" s="53">
        <f t="shared" ref="AS443:BC443" si="579">AS440-AS445</f>
        <v>0</v>
      </c>
      <c r="AT443" s="53">
        <f t="shared" si="579"/>
        <v>0</v>
      </c>
      <c r="AU443" s="53">
        <f t="shared" si="579"/>
        <v>0</v>
      </c>
      <c r="AV443" s="53">
        <f t="shared" si="579"/>
        <v>0</v>
      </c>
      <c r="AW443" s="53">
        <f t="shared" si="579"/>
        <v>0</v>
      </c>
      <c r="AX443" s="53">
        <f t="shared" si="579"/>
        <v>0</v>
      </c>
      <c r="AY443" s="53">
        <f t="shared" si="579"/>
        <v>0</v>
      </c>
      <c r="AZ443" s="53">
        <f t="shared" si="579"/>
        <v>0</v>
      </c>
      <c r="BA443" s="53">
        <f t="shared" si="579"/>
        <v>0</v>
      </c>
      <c r="BB443" s="53">
        <f t="shared" si="579"/>
        <v>0</v>
      </c>
      <c r="BC443" s="53">
        <f t="shared" si="579"/>
        <v>0</v>
      </c>
      <c r="BD443" s="91">
        <f t="shared" ref="BD443:BD448" si="580">SUM(AR443:BC443)</f>
        <v>0</v>
      </c>
      <c r="BE443" s="91">
        <f t="shared" si="564"/>
        <v>25</v>
      </c>
      <c r="BG443" s="42"/>
    </row>
    <row r="444" spans="1:61" hidden="1" outlineLevel="2" x14ac:dyDescent="0.2">
      <c r="A444" s="374"/>
      <c r="B444" s="372"/>
      <c r="C444" s="46" t="s">
        <v>164</v>
      </c>
      <c r="D444" s="92">
        <f t="shared" ref="D444:P444" si="581">D441-D446</f>
        <v>0</v>
      </c>
      <c r="E444" s="56">
        <f t="shared" si="581"/>
        <v>0</v>
      </c>
      <c r="F444" s="57">
        <f t="shared" si="581"/>
        <v>0</v>
      </c>
      <c r="G444" s="57">
        <f t="shared" si="581"/>
        <v>0</v>
      </c>
      <c r="H444" s="57">
        <f t="shared" si="581"/>
        <v>0</v>
      </c>
      <c r="I444" s="57">
        <f t="shared" si="581"/>
        <v>0</v>
      </c>
      <c r="J444" s="57">
        <f t="shared" si="581"/>
        <v>0</v>
      </c>
      <c r="K444" s="57">
        <f t="shared" si="581"/>
        <v>0</v>
      </c>
      <c r="L444" s="57">
        <f t="shared" si="581"/>
        <v>0</v>
      </c>
      <c r="M444" s="57">
        <f t="shared" si="581"/>
        <v>0</v>
      </c>
      <c r="N444" s="57">
        <f t="shared" si="581"/>
        <v>0</v>
      </c>
      <c r="O444" s="57">
        <f t="shared" si="581"/>
        <v>0</v>
      </c>
      <c r="P444" s="57">
        <f t="shared" si="581"/>
        <v>0</v>
      </c>
      <c r="Q444" s="92">
        <f t="shared" si="574"/>
        <v>0</v>
      </c>
      <c r="R444" s="56">
        <f t="shared" ref="R444:AC444" si="582">R441-R446</f>
        <v>0</v>
      </c>
      <c r="S444" s="57">
        <f t="shared" si="582"/>
        <v>0</v>
      </c>
      <c r="T444" s="57">
        <f t="shared" si="582"/>
        <v>0</v>
      </c>
      <c r="U444" s="57">
        <f t="shared" si="582"/>
        <v>0</v>
      </c>
      <c r="V444" s="57">
        <f t="shared" si="582"/>
        <v>0</v>
      </c>
      <c r="W444" s="57">
        <f t="shared" si="582"/>
        <v>0</v>
      </c>
      <c r="X444" s="57">
        <f t="shared" si="582"/>
        <v>0</v>
      </c>
      <c r="Y444" s="57">
        <f t="shared" si="582"/>
        <v>0</v>
      </c>
      <c r="Z444" s="57">
        <f t="shared" si="582"/>
        <v>0</v>
      </c>
      <c r="AA444" s="57">
        <f t="shared" si="582"/>
        <v>0</v>
      </c>
      <c r="AB444" s="57">
        <f t="shared" si="582"/>
        <v>0</v>
      </c>
      <c r="AC444" s="57">
        <f t="shared" si="582"/>
        <v>0</v>
      </c>
      <c r="AD444" s="92">
        <f t="shared" si="576"/>
        <v>0</v>
      </c>
      <c r="AE444" s="56">
        <f t="shared" ref="AE444:AP444" si="583">AE441-AE446</f>
        <v>0</v>
      </c>
      <c r="AF444" s="57">
        <f t="shared" si="583"/>
        <v>0</v>
      </c>
      <c r="AG444" s="57">
        <f t="shared" si="583"/>
        <v>0</v>
      </c>
      <c r="AH444" s="57">
        <f t="shared" si="583"/>
        <v>0</v>
      </c>
      <c r="AI444" s="57">
        <f t="shared" si="583"/>
        <v>0</v>
      </c>
      <c r="AJ444" s="57">
        <f t="shared" si="583"/>
        <v>0</v>
      </c>
      <c r="AK444" s="57">
        <f t="shared" si="583"/>
        <v>0</v>
      </c>
      <c r="AL444" s="57">
        <f t="shared" si="583"/>
        <v>0</v>
      </c>
      <c r="AM444" s="57">
        <f t="shared" si="583"/>
        <v>0</v>
      </c>
      <c r="AN444" s="57">
        <f t="shared" si="583"/>
        <v>0</v>
      </c>
      <c r="AO444" s="57">
        <f t="shared" si="583"/>
        <v>0</v>
      </c>
      <c r="AP444" s="57">
        <f t="shared" si="583"/>
        <v>0</v>
      </c>
      <c r="AQ444" s="92">
        <f t="shared" si="578"/>
        <v>0</v>
      </c>
      <c r="AR444" s="56">
        <f t="shared" ref="AR444:BC444" si="584">AR441-AR446</f>
        <v>0</v>
      </c>
      <c r="AS444" s="57">
        <f t="shared" si="584"/>
        <v>0</v>
      </c>
      <c r="AT444" s="57">
        <f t="shared" si="584"/>
        <v>0</v>
      </c>
      <c r="AU444" s="57">
        <f t="shared" si="584"/>
        <v>0</v>
      </c>
      <c r="AV444" s="57">
        <f t="shared" si="584"/>
        <v>0</v>
      </c>
      <c r="AW444" s="57">
        <f t="shared" si="584"/>
        <v>0</v>
      </c>
      <c r="AX444" s="57">
        <f t="shared" si="584"/>
        <v>0</v>
      </c>
      <c r="AY444" s="57">
        <f t="shared" si="584"/>
        <v>0</v>
      </c>
      <c r="AZ444" s="57">
        <f t="shared" si="584"/>
        <v>0</v>
      </c>
      <c r="BA444" s="57">
        <f t="shared" si="584"/>
        <v>0</v>
      </c>
      <c r="BB444" s="57">
        <f t="shared" si="584"/>
        <v>0</v>
      </c>
      <c r="BC444" s="57">
        <f t="shared" si="584"/>
        <v>0</v>
      </c>
      <c r="BD444" s="92">
        <f t="shared" si="580"/>
        <v>0</v>
      </c>
      <c r="BE444" s="92">
        <f t="shared" si="564"/>
        <v>0</v>
      </c>
      <c r="BF444" s="122"/>
      <c r="BG444" s="42"/>
    </row>
    <row r="445" spans="1:61" hidden="1" outlineLevel="2" x14ac:dyDescent="0.2">
      <c r="A445" s="373">
        <v>2</v>
      </c>
      <c r="B445" s="371" t="s">
        <v>307</v>
      </c>
      <c r="C445" s="44" t="s">
        <v>159</v>
      </c>
      <c r="D445" s="101"/>
      <c r="E445" s="82"/>
      <c r="F445" s="83"/>
      <c r="G445" s="83"/>
      <c r="H445" s="83"/>
      <c r="I445" s="83"/>
      <c r="J445" s="83"/>
      <c r="K445" s="83"/>
      <c r="L445" s="83"/>
      <c r="M445" s="83"/>
      <c r="N445" s="83"/>
      <c r="O445" s="83"/>
      <c r="P445" s="84"/>
      <c r="Q445" s="101">
        <f t="shared" si="574"/>
        <v>0</v>
      </c>
      <c r="R445" s="82"/>
      <c r="S445" s="83"/>
      <c r="T445" s="83"/>
      <c r="U445" s="83"/>
      <c r="V445" s="83"/>
      <c r="W445" s="83"/>
      <c r="X445" s="83"/>
      <c r="Y445" s="83"/>
      <c r="Z445" s="83"/>
      <c r="AA445" s="83"/>
      <c r="AB445" s="83"/>
      <c r="AC445" s="84"/>
      <c r="AD445" s="101">
        <f t="shared" si="576"/>
        <v>0</v>
      </c>
      <c r="AE445" s="82"/>
      <c r="AF445" s="83"/>
      <c r="AG445" s="83"/>
      <c r="AH445" s="83"/>
      <c r="AI445" s="83"/>
      <c r="AJ445" s="83"/>
      <c r="AK445" s="83"/>
      <c r="AL445" s="83"/>
      <c r="AM445" s="83"/>
      <c r="AN445" s="83"/>
      <c r="AO445" s="83"/>
      <c r="AP445" s="84"/>
      <c r="AQ445" s="101">
        <f t="shared" si="578"/>
        <v>0</v>
      </c>
      <c r="AR445" s="82"/>
      <c r="AS445" s="83"/>
      <c r="AT445" s="83"/>
      <c r="AU445" s="83"/>
      <c r="AV445" s="83"/>
      <c r="AW445" s="83"/>
      <c r="AX445" s="83"/>
      <c r="AY445" s="83"/>
      <c r="AZ445" s="83"/>
      <c r="BA445" s="83"/>
      <c r="BB445" s="83"/>
      <c r="BC445" s="84"/>
      <c r="BD445" s="101">
        <f t="shared" si="580"/>
        <v>0</v>
      </c>
      <c r="BE445" s="101">
        <f t="shared" si="564"/>
        <v>0</v>
      </c>
      <c r="BG445" s="42"/>
    </row>
    <row r="446" spans="1:61" ht="13.5" hidden="1" outlineLevel="2" thickBot="1" x14ac:dyDescent="0.25">
      <c r="A446" s="377"/>
      <c r="B446" s="378"/>
      <c r="C446" s="128" t="s">
        <v>164</v>
      </c>
      <c r="D446" s="131"/>
      <c r="E446" s="129"/>
      <c r="F446" s="130"/>
      <c r="G446" s="130"/>
      <c r="H446" s="130"/>
      <c r="I446" s="130"/>
      <c r="J446" s="130"/>
      <c r="K446" s="130"/>
      <c r="L446" s="130"/>
      <c r="M446" s="130"/>
      <c r="N446" s="130"/>
      <c r="O446" s="130"/>
      <c r="P446" s="130"/>
      <c r="Q446" s="131">
        <f t="shared" si="574"/>
        <v>0</v>
      </c>
      <c r="R446" s="129"/>
      <c r="S446" s="130"/>
      <c r="T446" s="130"/>
      <c r="U446" s="130"/>
      <c r="V446" s="130"/>
      <c r="W446" s="130"/>
      <c r="X446" s="130"/>
      <c r="Y446" s="130"/>
      <c r="Z446" s="130"/>
      <c r="AA446" s="130"/>
      <c r="AB446" s="130"/>
      <c r="AC446" s="130"/>
      <c r="AD446" s="131">
        <f t="shared" si="576"/>
        <v>0</v>
      </c>
      <c r="AE446" s="129"/>
      <c r="AF446" s="130"/>
      <c r="AG446" s="130"/>
      <c r="AH446" s="130"/>
      <c r="AI446" s="130"/>
      <c r="AJ446" s="130"/>
      <c r="AK446" s="130"/>
      <c r="AL446" s="130"/>
      <c r="AM446" s="130"/>
      <c r="AN446" s="130"/>
      <c r="AO446" s="130"/>
      <c r="AP446" s="130"/>
      <c r="AQ446" s="131">
        <f t="shared" si="578"/>
        <v>0</v>
      </c>
      <c r="AR446" s="129"/>
      <c r="AS446" s="130"/>
      <c r="AT446" s="130"/>
      <c r="AU446" s="130"/>
      <c r="AV446" s="130"/>
      <c r="AW446" s="130"/>
      <c r="AX446" s="130"/>
      <c r="AY446" s="130"/>
      <c r="AZ446" s="130"/>
      <c r="BA446" s="130"/>
      <c r="BB446" s="130"/>
      <c r="BC446" s="130"/>
      <c r="BD446" s="131">
        <f t="shared" si="580"/>
        <v>0</v>
      </c>
      <c r="BE446" s="131">
        <f t="shared" si="564"/>
        <v>0</v>
      </c>
      <c r="BG446" s="42"/>
    </row>
    <row r="447" spans="1:61" hidden="1" outlineLevel="2" x14ac:dyDescent="0.2">
      <c r="A447" s="369"/>
      <c r="B447" s="362" t="s">
        <v>198</v>
      </c>
      <c r="C447" s="50" t="s">
        <v>159</v>
      </c>
      <c r="D447" s="127">
        <f>SUM(D443,D445)</f>
        <v>0</v>
      </c>
      <c r="E447" s="124">
        <f>SUM(E443,E445)</f>
        <v>0</v>
      </c>
      <c r="F447" s="125">
        <f t="shared" ref="F447:P447" si="585">SUM(F443,F445)</f>
        <v>0</v>
      </c>
      <c r="G447" s="125">
        <f t="shared" si="585"/>
        <v>0</v>
      </c>
      <c r="H447" s="125">
        <f t="shared" si="585"/>
        <v>0</v>
      </c>
      <c r="I447" s="125">
        <f t="shared" si="585"/>
        <v>0</v>
      </c>
      <c r="J447" s="125">
        <f t="shared" si="585"/>
        <v>0</v>
      </c>
      <c r="K447" s="125">
        <f t="shared" si="585"/>
        <v>0</v>
      </c>
      <c r="L447" s="125">
        <f t="shared" si="585"/>
        <v>0</v>
      </c>
      <c r="M447" s="125">
        <f t="shared" si="585"/>
        <v>0</v>
      </c>
      <c r="N447" s="125">
        <f t="shared" si="585"/>
        <v>0</v>
      </c>
      <c r="O447" s="125">
        <f t="shared" si="585"/>
        <v>0</v>
      </c>
      <c r="P447" s="125">
        <f t="shared" si="585"/>
        <v>0</v>
      </c>
      <c r="Q447" s="126">
        <f t="shared" si="574"/>
        <v>0</v>
      </c>
      <c r="R447" s="124">
        <f>SUM(R443,R445)</f>
        <v>0</v>
      </c>
      <c r="S447" s="125">
        <f t="shared" ref="S447:AC447" si="586">SUM(S443,S445)</f>
        <v>0</v>
      </c>
      <c r="T447" s="125">
        <f t="shared" si="586"/>
        <v>0</v>
      </c>
      <c r="U447" s="125">
        <f t="shared" si="586"/>
        <v>0</v>
      </c>
      <c r="V447" s="125">
        <f t="shared" si="586"/>
        <v>0</v>
      </c>
      <c r="W447" s="125">
        <f t="shared" si="586"/>
        <v>0</v>
      </c>
      <c r="X447" s="125">
        <f t="shared" si="586"/>
        <v>0</v>
      </c>
      <c r="Y447" s="125">
        <f t="shared" si="586"/>
        <v>0</v>
      </c>
      <c r="Z447" s="125">
        <f t="shared" si="586"/>
        <v>0</v>
      </c>
      <c r="AA447" s="125">
        <f t="shared" si="586"/>
        <v>0</v>
      </c>
      <c r="AB447" s="125">
        <f t="shared" si="586"/>
        <v>0</v>
      </c>
      <c r="AC447" s="125">
        <f t="shared" si="586"/>
        <v>25</v>
      </c>
      <c r="AD447" s="126">
        <f t="shared" si="576"/>
        <v>25</v>
      </c>
      <c r="AE447" s="124">
        <f>SUM(AE443,AE445)</f>
        <v>0</v>
      </c>
      <c r="AF447" s="125">
        <f t="shared" ref="AF447:AP447" si="587">SUM(AF443,AF445)</f>
        <v>0</v>
      </c>
      <c r="AG447" s="125">
        <f t="shared" si="587"/>
        <v>0</v>
      </c>
      <c r="AH447" s="125">
        <f t="shared" si="587"/>
        <v>0</v>
      </c>
      <c r="AI447" s="125">
        <f t="shared" si="587"/>
        <v>0</v>
      </c>
      <c r="AJ447" s="125">
        <f t="shared" si="587"/>
        <v>0</v>
      </c>
      <c r="AK447" s="125">
        <f t="shared" si="587"/>
        <v>0</v>
      </c>
      <c r="AL447" s="125">
        <f t="shared" si="587"/>
        <v>0</v>
      </c>
      <c r="AM447" s="125">
        <f t="shared" si="587"/>
        <v>0</v>
      </c>
      <c r="AN447" s="125">
        <f t="shared" si="587"/>
        <v>0</v>
      </c>
      <c r="AO447" s="125">
        <f t="shared" si="587"/>
        <v>0</v>
      </c>
      <c r="AP447" s="125">
        <f t="shared" si="587"/>
        <v>0</v>
      </c>
      <c r="AQ447" s="126">
        <f t="shared" si="578"/>
        <v>0</v>
      </c>
      <c r="AR447" s="124">
        <f>SUM(AR443,AR445)</f>
        <v>0</v>
      </c>
      <c r="AS447" s="125">
        <f t="shared" ref="AS447:BC447" si="588">SUM(AS443,AS445)</f>
        <v>0</v>
      </c>
      <c r="AT447" s="125">
        <f t="shared" si="588"/>
        <v>0</v>
      </c>
      <c r="AU447" s="125">
        <f t="shared" si="588"/>
        <v>0</v>
      </c>
      <c r="AV447" s="125">
        <f t="shared" si="588"/>
        <v>0</v>
      </c>
      <c r="AW447" s="125">
        <f t="shared" si="588"/>
        <v>0</v>
      </c>
      <c r="AX447" s="125">
        <f t="shared" si="588"/>
        <v>0</v>
      </c>
      <c r="AY447" s="125">
        <f t="shared" si="588"/>
        <v>0</v>
      </c>
      <c r="AZ447" s="125">
        <f t="shared" si="588"/>
        <v>0</v>
      </c>
      <c r="BA447" s="125">
        <f t="shared" si="588"/>
        <v>0</v>
      </c>
      <c r="BB447" s="125">
        <f t="shared" si="588"/>
        <v>0</v>
      </c>
      <c r="BC447" s="125">
        <f t="shared" si="588"/>
        <v>0</v>
      </c>
      <c r="BD447" s="126">
        <f t="shared" si="580"/>
        <v>0</v>
      </c>
      <c r="BE447" s="127">
        <f t="shared" si="564"/>
        <v>25</v>
      </c>
      <c r="BG447" s="42"/>
    </row>
    <row r="448" spans="1:61" hidden="1" outlineLevel="2" x14ac:dyDescent="0.2">
      <c r="A448" s="370"/>
      <c r="B448" s="363"/>
      <c r="C448" s="51" t="s">
        <v>164</v>
      </c>
      <c r="D448" s="100">
        <f t="shared" ref="D448:P448" si="589">SUM(D444,D446)</f>
        <v>0</v>
      </c>
      <c r="E448" s="80">
        <f t="shared" si="589"/>
        <v>0</v>
      </c>
      <c r="F448" s="81">
        <f t="shared" si="589"/>
        <v>0</v>
      </c>
      <c r="G448" s="81">
        <f t="shared" si="589"/>
        <v>0</v>
      </c>
      <c r="H448" s="81">
        <f t="shared" si="589"/>
        <v>0</v>
      </c>
      <c r="I448" s="81">
        <f t="shared" si="589"/>
        <v>0</v>
      </c>
      <c r="J448" s="81">
        <f t="shared" si="589"/>
        <v>0</v>
      </c>
      <c r="K448" s="81">
        <f t="shared" si="589"/>
        <v>0</v>
      </c>
      <c r="L448" s="81">
        <f t="shared" si="589"/>
        <v>0</v>
      </c>
      <c r="M448" s="81">
        <f t="shared" si="589"/>
        <v>0</v>
      </c>
      <c r="N448" s="81">
        <f t="shared" si="589"/>
        <v>0</v>
      </c>
      <c r="O448" s="81">
        <f t="shared" si="589"/>
        <v>0</v>
      </c>
      <c r="P448" s="81">
        <f t="shared" si="589"/>
        <v>0</v>
      </c>
      <c r="Q448" s="99">
        <f t="shared" si="574"/>
        <v>0</v>
      </c>
      <c r="R448" s="80">
        <f t="shared" ref="R448:AC448" si="590">SUM(R444,R446)</f>
        <v>0</v>
      </c>
      <c r="S448" s="81">
        <f t="shared" si="590"/>
        <v>0</v>
      </c>
      <c r="T448" s="81">
        <f t="shared" si="590"/>
        <v>0</v>
      </c>
      <c r="U448" s="81">
        <f t="shared" si="590"/>
        <v>0</v>
      </c>
      <c r="V448" s="81">
        <f t="shared" si="590"/>
        <v>0</v>
      </c>
      <c r="W448" s="81">
        <f t="shared" si="590"/>
        <v>0</v>
      </c>
      <c r="X448" s="81">
        <f t="shared" si="590"/>
        <v>0</v>
      </c>
      <c r="Y448" s="81">
        <f t="shared" si="590"/>
        <v>0</v>
      </c>
      <c r="Z448" s="81">
        <f t="shared" si="590"/>
        <v>0</v>
      </c>
      <c r="AA448" s="81">
        <f t="shared" si="590"/>
        <v>0</v>
      </c>
      <c r="AB448" s="81">
        <f t="shared" si="590"/>
        <v>0</v>
      </c>
      <c r="AC448" s="81">
        <f t="shared" si="590"/>
        <v>0</v>
      </c>
      <c r="AD448" s="99">
        <f t="shared" si="576"/>
        <v>0</v>
      </c>
      <c r="AE448" s="80">
        <f t="shared" ref="AE448:AP448" si="591">SUM(AE444,AE446)</f>
        <v>0</v>
      </c>
      <c r="AF448" s="81">
        <f t="shared" si="591"/>
        <v>0</v>
      </c>
      <c r="AG448" s="81">
        <f t="shared" si="591"/>
        <v>0</v>
      </c>
      <c r="AH448" s="81">
        <f t="shared" si="591"/>
        <v>0</v>
      </c>
      <c r="AI448" s="81">
        <f t="shared" si="591"/>
        <v>0</v>
      </c>
      <c r="AJ448" s="81">
        <f t="shared" si="591"/>
        <v>0</v>
      </c>
      <c r="AK448" s="81">
        <f t="shared" si="591"/>
        <v>0</v>
      </c>
      <c r="AL448" s="81">
        <f t="shared" si="591"/>
        <v>0</v>
      </c>
      <c r="AM448" s="81">
        <f t="shared" si="591"/>
        <v>0</v>
      </c>
      <c r="AN448" s="81">
        <f t="shared" si="591"/>
        <v>0</v>
      </c>
      <c r="AO448" s="81">
        <f t="shared" si="591"/>
        <v>0</v>
      </c>
      <c r="AP448" s="81">
        <f t="shared" si="591"/>
        <v>0</v>
      </c>
      <c r="AQ448" s="99">
        <f t="shared" si="578"/>
        <v>0</v>
      </c>
      <c r="AR448" s="80">
        <f t="shared" ref="AR448:BC448" si="592">SUM(AR444,AR446)</f>
        <v>0</v>
      </c>
      <c r="AS448" s="81">
        <f t="shared" si="592"/>
        <v>0</v>
      </c>
      <c r="AT448" s="81">
        <f t="shared" si="592"/>
        <v>0</v>
      </c>
      <c r="AU448" s="81">
        <f t="shared" si="592"/>
        <v>0</v>
      </c>
      <c r="AV448" s="81">
        <f t="shared" si="592"/>
        <v>0</v>
      </c>
      <c r="AW448" s="81">
        <f t="shared" si="592"/>
        <v>0</v>
      </c>
      <c r="AX448" s="81">
        <f t="shared" si="592"/>
        <v>0</v>
      </c>
      <c r="AY448" s="81">
        <f t="shared" si="592"/>
        <v>0</v>
      </c>
      <c r="AZ448" s="81">
        <f t="shared" si="592"/>
        <v>0</v>
      </c>
      <c r="BA448" s="81">
        <f t="shared" si="592"/>
        <v>0</v>
      </c>
      <c r="BB448" s="81">
        <f t="shared" si="592"/>
        <v>0</v>
      </c>
      <c r="BC448" s="81">
        <f t="shared" si="592"/>
        <v>0</v>
      </c>
      <c r="BD448" s="99">
        <f t="shared" si="580"/>
        <v>0</v>
      </c>
      <c r="BE448" s="100">
        <f t="shared" si="564"/>
        <v>0</v>
      </c>
      <c r="BG448" s="42"/>
    </row>
    <row r="449" spans="1:61" outlineLevel="1" collapsed="1" x14ac:dyDescent="0.2">
      <c r="A449" s="119"/>
      <c r="B449" s="103" t="s">
        <v>257</v>
      </c>
      <c r="C449" s="104"/>
      <c r="D449" s="106"/>
      <c r="E449" s="105"/>
      <c r="F449" s="105"/>
      <c r="G449" s="105"/>
      <c r="H449" s="105"/>
      <c r="I449" s="105"/>
      <c r="J449" s="105"/>
      <c r="K449" s="105"/>
      <c r="L449" s="105"/>
      <c r="M449" s="105"/>
      <c r="N449" s="105"/>
      <c r="O449" s="105"/>
      <c r="P449" s="105"/>
      <c r="Q449" s="106"/>
      <c r="R449" s="105"/>
      <c r="S449" s="105"/>
      <c r="T449" s="105"/>
      <c r="U449" s="105"/>
      <c r="V449" s="105"/>
      <c r="W449" s="105"/>
      <c r="X449" s="105"/>
      <c r="Y449" s="105"/>
      <c r="Z449" s="105"/>
      <c r="AA449" s="105"/>
      <c r="AB449" s="105"/>
      <c r="AC449" s="105"/>
      <c r="AD449" s="107"/>
      <c r="AE449" s="108"/>
      <c r="AF449" s="105"/>
      <c r="AG449" s="105"/>
      <c r="AH449" s="105"/>
      <c r="AI449" s="105"/>
      <c r="AJ449" s="105"/>
      <c r="AK449" s="105"/>
      <c r="AL449" s="105"/>
      <c r="AM449" s="105"/>
      <c r="AN449" s="105"/>
      <c r="AO449" s="105"/>
      <c r="AP449" s="109"/>
      <c r="AQ449" s="110"/>
      <c r="AR449" s="105"/>
      <c r="AS449" s="105"/>
      <c r="AT449" s="105"/>
      <c r="AU449" s="105"/>
      <c r="AV449" s="105"/>
      <c r="AW449" s="105"/>
      <c r="AX449" s="105"/>
      <c r="AY449" s="105"/>
      <c r="AZ449" s="105"/>
      <c r="BA449" s="105"/>
      <c r="BB449" s="105"/>
      <c r="BC449" s="105"/>
      <c r="BD449" s="106"/>
      <c r="BE449" s="197">
        <f t="shared" si="531"/>
        <v>0</v>
      </c>
      <c r="BF449" s="122"/>
      <c r="BG449" s="42"/>
    </row>
    <row r="450" spans="1:61" hidden="1" outlineLevel="2" x14ac:dyDescent="0.2">
      <c r="A450" s="120"/>
      <c r="B450" s="111" t="s">
        <v>202</v>
      </c>
      <c r="C450" s="112"/>
      <c r="D450" s="114"/>
      <c r="E450" s="113"/>
      <c r="F450" s="113"/>
      <c r="G450" s="113"/>
      <c r="H450" s="113"/>
      <c r="I450" s="113"/>
      <c r="J450" s="113"/>
      <c r="K450" s="113"/>
      <c r="L450" s="113"/>
      <c r="M450" s="113"/>
      <c r="N450" s="113"/>
      <c r="O450" s="113"/>
      <c r="P450" s="113"/>
      <c r="Q450" s="114"/>
      <c r="R450" s="113"/>
      <c r="S450" s="113"/>
      <c r="T450" s="113"/>
      <c r="U450" s="113"/>
      <c r="V450" s="113"/>
      <c r="W450" s="113"/>
      <c r="X450" s="113"/>
      <c r="Y450" s="113"/>
      <c r="Z450" s="113"/>
      <c r="AA450" s="113"/>
      <c r="AB450" s="113"/>
      <c r="AC450" s="113"/>
      <c r="AD450" s="115"/>
      <c r="AE450" s="116"/>
      <c r="AF450" s="113"/>
      <c r="AG450" s="113"/>
      <c r="AH450" s="113"/>
      <c r="AI450" s="113"/>
      <c r="AJ450" s="113"/>
      <c r="AK450" s="113"/>
      <c r="AL450" s="113"/>
      <c r="AM450" s="113"/>
      <c r="AN450" s="113"/>
      <c r="AO450" s="113"/>
      <c r="AP450" s="117"/>
      <c r="AQ450" s="118"/>
      <c r="AR450" s="113"/>
      <c r="AS450" s="113"/>
      <c r="AT450" s="113"/>
      <c r="AU450" s="113"/>
      <c r="AV450" s="113"/>
      <c r="AW450" s="113"/>
      <c r="AX450" s="113"/>
      <c r="AY450" s="113"/>
      <c r="AZ450" s="113"/>
      <c r="BA450" s="113"/>
      <c r="BB450" s="113"/>
      <c r="BC450" s="113"/>
      <c r="BD450" s="114"/>
      <c r="BE450" s="198">
        <f t="shared" si="531"/>
        <v>0</v>
      </c>
      <c r="BG450" s="42"/>
    </row>
    <row r="451" spans="1:61" ht="13.15" hidden="1" customHeight="1" outlineLevel="2" x14ac:dyDescent="0.2">
      <c r="A451" s="373">
        <v>1</v>
      </c>
      <c r="B451" s="371" t="s">
        <v>334</v>
      </c>
      <c r="C451" s="44" t="s">
        <v>159</v>
      </c>
      <c r="D451" s="101"/>
      <c r="E451" s="82"/>
      <c r="F451" s="83"/>
      <c r="G451" s="83"/>
      <c r="H451" s="83"/>
      <c r="I451" s="83"/>
      <c r="J451" s="83"/>
      <c r="K451" s="83"/>
      <c r="L451" s="83"/>
      <c r="M451" s="83"/>
      <c r="N451" s="83"/>
      <c r="O451" s="83"/>
      <c r="P451" s="83"/>
      <c r="Q451" s="101">
        <f>SUM(E451:P451)</f>
        <v>0</v>
      </c>
      <c r="R451" s="82"/>
      <c r="S451" s="83"/>
      <c r="T451" s="83"/>
      <c r="U451" s="83"/>
      <c r="V451" s="83"/>
      <c r="W451" s="83"/>
      <c r="X451" s="83"/>
      <c r="Y451" s="83"/>
      <c r="Z451" s="83"/>
      <c r="AA451" s="83"/>
      <c r="AB451" s="83"/>
      <c r="AC451" s="83"/>
      <c r="AD451" s="101">
        <f>SUM(R451:AC451)</f>
        <v>0</v>
      </c>
      <c r="AE451" s="82"/>
      <c r="AF451" s="83"/>
      <c r="AG451" s="83"/>
      <c r="AH451" s="83"/>
      <c r="AI451" s="83"/>
      <c r="AJ451" s="83"/>
      <c r="AK451" s="83"/>
      <c r="AL451" s="83"/>
      <c r="AM451" s="83"/>
      <c r="AN451" s="83"/>
      <c r="AO451" s="83"/>
      <c r="AP451" s="83"/>
      <c r="AQ451" s="101">
        <f>SUM(AE451:AP451)</f>
        <v>0</v>
      </c>
      <c r="AR451" s="82"/>
      <c r="AS451" s="83"/>
      <c r="AT451" s="83"/>
      <c r="AU451" s="83"/>
      <c r="AV451" s="83"/>
      <c r="AW451" s="83"/>
      <c r="AX451" s="83"/>
      <c r="AY451" s="83"/>
      <c r="AZ451" s="83"/>
      <c r="BA451" s="83"/>
      <c r="BB451" s="83"/>
      <c r="BC451" s="83"/>
      <c r="BD451" s="101">
        <f>SUM(AR451:BC451)</f>
        <v>0</v>
      </c>
      <c r="BE451" s="101">
        <f t="shared" si="531"/>
        <v>0</v>
      </c>
      <c r="BG451" s="138"/>
      <c r="BH451" s="140"/>
      <c r="BI451" s="140"/>
    </row>
    <row r="452" spans="1:61" ht="13.15" hidden="1" customHeight="1" outlineLevel="2" x14ac:dyDescent="0.2">
      <c r="A452" s="374"/>
      <c r="B452" s="372"/>
      <c r="C452" s="46" t="s">
        <v>164</v>
      </c>
      <c r="D452" s="92"/>
      <c r="E452" s="56"/>
      <c r="F452" s="57"/>
      <c r="G452" s="57"/>
      <c r="H452" s="57"/>
      <c r="I452" s="57"/>
      <c r="J452" s="57"/>
      <c r="K452" s="57"/>
      <c r="L452" s="57"/>
      <c r="M452" s="57"/>
      <c r="N452" s="57"/>
      <c r="O452" s="57"/>
      <c r="P452" s="57"/>
      <c r="Q452" s="92">
        <f>SUM(E452:P452)</f>
        <v>0</v>
      </c>
      <c r="R452" s="56"/>
      <c r="S452" s="57"/>
      <c r="T452" s="57"/>
      <c r="U452" s="57"/>
      <c r="V452" s="57"/>
      <c r="W452" s="57"/>
      <c r="X452" s="57"/>
      <c r="Y452" s="57"/>
      <c r="Z452" s="57"/>
      <c r="AA452" s="57"/>
      <c r="AB452" s="57"/>
      <c r="AC452" s="57"/>
      <c r="AD452" s="92">
        <f>SUM(R452:AC452)</f>
        <v>0</v>
      </c>
      <c r="AE452" s="56"/>
      <c r="AF452" s="57"/>
      <c r="AG452" s="57"/>
      <c r="AH452" s="57"/>
      <c r="AI452" s="57"/>
      <c r="AJ452" s="57"/>
      <c r="AK452" s="57"/>
      <c r="AL452" s="57"/>
      <c r="AM452" s="57"/>
      <c r="AN452" s="57"/>
      <c r="AO452" s="57"/>
      <c r="AP452" s="57"/>
      <c r="AQ452" s="92">
        <f>SUM(AE452:AP452)</f>
        <v>0</v>
      </c>
      <c r="AR452" s="56"/>
      <c r="AS452" s="57"/>
      <c r="AT452" s="57"/>
      <c r="AU452" s="57"/>
      <c r="AV452" s="57"/>
      <c r="AW452" s="57"/>
      <c r="AX452" s="57"/>
      <c r="AY452" s="57"/>
      <c r="AZ452" s="57"/>
      <c r="BA452" s="57"/>
      <c r="BB452" s="57"/>
      <c r="BC452" s="57"/>
      <c r="BD452" s="92">
        <f>SUM(AR452:BC452)</f>
        <v>0</v>
      </c>
      <c r="BE452" s="92">
        <f t="shared" si="531"/>
        <v>0</v>
      </c>
      <c r="BG452" s="136"/>
      <c r="BH452" s="4"/>
      <c r="BI452" s="4"/>
    </row>
    <row r="453" spans="1:61" ht="13.15" hidden="1" customHeight="1" outlineLevel="2" x14ac:dyDescent="0.2">
      <c r="A453" s="373">
        <v>2</v>
      </c>
      <c r="B453" s="371" t="s">
        <v>217</v>
      </c>
      <c r="C453" s="44" t="s">
        <v>159</v>
      </c>
      <c r="D453" s="101">
        <v>800</v>
      </c>
      <c r="E453" s="82"/>
      <c r="F453" s="83"/>
      <c r="G453" s="83"/>
      <c r="H453" s="83"/>
      <c r="I453" s="83"/>
      <c r="J453" s="83"/>
      <c r="K453" s="83"/>
      <c r="L453" s="83"/>
      <c r="M453" s="83"/>
      <c r="N453" s="83"/>
      <c r="O453" s="83"/>
      <c r="P453" s="83"/>
      <c r="Q453" s="101">
        <f t="shared" ref="Q453:Q464" si="593">SUM(E453:P453)</f>
        <v>0</v>
      </c>
      <c r="R453" s="82"/>
      <c r="S453" s="83">
        <v>20</v>
      </c>
      <c r="T453" s="83"/>
      <c r="U453" s="83">
        <v>20</v>
      </c>
      <c r="V453" s="83"/>
      <c r="W453" s="83">
        <v>20</v>
      </c>
      <c r="X453" s="83"/>
      <c r="Y453" s="83">
        <v>10</v>
      </c>
      <c r="Z453" s="83"/>
      <c r="AA453" s="83">
        <v>10</v>
      </c>
      <c r="AB453" s="83"/>
      <c r="AC453" s="83"/>
      <c r="AD453" s="101">
        <f t="shared" ref="AD453:AD468" si="594">SUM(R453:AC453)</f>
        <v>80</v>
      </c>
      <c r="AE453" s="82"/>
      <c r="AF453" s="83"/>
      <c r="AG453" s="83"/>
      <c r="AH453" s="83"/>
      <c r="AI453" s="83"/>
      <c r="AJ453" s="83"/>
      <c r="AK453" s="83"/>
      <c r="AL453" s="83"/>
      <c r="AM453" s="83"/>
      <c r="AN453" s="83"/>
      <c r="AO453" s="83"/>
      <c r="AP453" s="83"/>
      <c r="AQ453" s="101">
        <f t="shared" ref="AQ453:AQ468" si="595">SUM(AE453:AP453)</f>
        <v>0</v>
      </c>
      <c r="AR453" s="82"/>
      <c r="AS453" s="83"/>
      <c r="AT453" s="83"/>
      <c r="AU453" s="83"/>
      <c r="AV453" s="83"/>
      <c r="AW453" s="83"/>
      <c r="AX453" s="83"/>
      <c r="AY453" s="83"/>
      <c r="AZ453" s="83"/>
      <c r="BA453" s="83"/>
      <c r="BB453" s="83"/>
      <c r="BC453" s="83"/>
      <c r="BD453" s="101">
        <f t="shared" ref="BD453:BD468" si="596">SUM(AR453:BC453)</f>
        <v>0</v>
      </c>
      <c r="BE453" s="101">
        <f t="shared" si="531"/>
        <v>880</v>
      </c>
      <c r="BG453" s="138" t="s">
        <v>211</v>
      </c>
      <c r="BH453" s="140" t="s">
        <v>212</v>
      </c>
      <c r="BI453" s="140" t="s">
        <v>213</v>
      </c>
    </row>
    <row r="454" spans="1:61" ht="13.15" hidden="1" customHeight="1" outlineLevel="2" x14ac:dyDescent="0.2">
      <c r="A454" s="374"/>
      <c r="B454" s="372"/>
      <c r="C454" s="46" t="s">
        <v>164</v>
      </c>
      <c r="D454" s="92">
        <v>1000</v>
      </c>
      <c r="E454" s="56"/>
      <c r="F454" s="57"/>
      <c r="G454" s="57"/>
      <c r="H454" s="57"/>
      <c r="I454" s="57"/>
      <c r="J454" s="57"/>
      <c r="K454" s="57"/>
      <c r="L454" s="57"/>
      <c r="M454" s="57"/>
      <c r="N454" s="57"/>
      <c r="O454" s="57"/>
      <c r="P454" s="57"/>
      <c r="Q454" s="92">
        <f t="shared" si="593"/>
        <v>0</v>
      </c>
      <c r="R454" s="56"/>
      <c r="S454" s="57"/>
      <c r="T454" s="57"/>
      <c r="U454" s="57"/>
      <c r="V454" s="57"/>
      <c r="W454" s="57"/>
      <c r="X454" s="57"/>
      <c r="Y454" s="57"/>
      <c r="Z454" s="57"/>
      <c r="AA454" s="57"/>
      <c r="AB454" s="57"/>
      <c r="AC454" s="57"/>
      <c r="AD454" s="92">
        <f t="shared" si="594"/>
        <v>0</v>
      </c>
      <c r="AE454" s="56"/>
      <c r="AF454" s="57"/>
      <c r="AG454" s="57"/>
      <c r="AH454" s="57"/>
      <c r="AI454" s="57"/>
      <c r="AJ454" s="57"/>
      <c r="AK454" s="57"/>
      <c r="AL454" s="57"/>
      <c r="AM454" s="57"/>
      <c r="AN454" s="57"/>
      <c r="AO454" s="57"/>
      <c r="AP454" s="57"/>
      <c r="AQ454" s="92">
        <f t="shared" si="595"/>
        <v>0</v>
      </c>
      <c r="AR454" s="56"/>
      <c r="AS454" s="57"/>
      <c r="AT454" s="57"/>
      <c r="AU454" s="57"/>
      <c r="AV454" s="57"/>
      <c r="AW454" s="57"/>
      <c r="AX454" s="57"/>
      <c r="AY454" s="57"/>
      <c r="AZ454" s="57"/>
      <c r="BA454" s="57"/>
      <c r="BB454" s="57"/>
      <c r="BC454" s="57"/>
      <c r="BD454" s="92">
        <f t="shared" si="596"/>
        <v>0</v>
      </c>
      <c r="BE454" s="92">
        <f t="shared" si="531"/>
        <v>1000</v>
      </c>
      <c r="BG454" s="136" t="s">
        <v>199</v>
      </c>
      <c r="BH454" s="4">
        <f t="shared" ref="BH454:BH461" si="597">+BI454/1.25</f>
        <v>800000</v>
      </c>
      <c r="BI454" s="4">
        <f>BI459*5%</f>
        <v>1000000</v>
      </c>
    </row>
    <row r="455" spans="1:61" ht="13.15" hidden="1" customHeight="1" outlineLevel="2" x14ac:dyDescent="0.2">
      <c r="A455" s="366">
        <v>3</v>
      </c>
      <c r="B455" s="376" t="s">
        <v>345</v>
      </c>
      <c r="C455" s="47" t="s">
        <v>159</v>
      </c>
      <c r="D455" s="91"/>
      <c r="E455" s="52"/>
      <c r="F455" s="53"/>
      <c r="G455" s="53"/>
      <c r="H455" s="53"/>
      <c r="I455" s="53"/>
      <c r="J455" s="53"/>
      <c r="K455" s="53"/>
      <c r="L455" s="53"/>
      <c r="M455" s="53"/>
      <c r="N455" s="53"/>
      <c r="O455" s="53"/>
      <c r="P455" s="53"/>
      <c r="Q455" s="91">
        <f t="shared" si="593"/>
        <v>0</v>
      </c>
      <c r="R455" s="52"/>
      <c r="S455" s="53"/>
      <c r="T455" s="53"/>
      <c r="U455" s="53"/>
      <c r="V455" s="53"/>
      <c r="W455" s="53"/>
      <c r="X455" s="53"/>
      <c r="Y455" s="53"/>
      <c r="Z455" s="53"/>
      <c r="AA455" s="53"/>
      <c r="AB455" s="53"/>
      <c r="AC455" s="53"/>
      <c r="AD455" s="91">
        <f t="shared" si="594"/>
        <v>0</v>
      </c>
      <c r="AE455" s="52"/>
      <c r="AF455" s="53"/>
      <c r="AG455" s="53"/>
      <c r="AH455" s="53"/>
      <c r="AI455" s="53"/>
      <c r="AJ455" s="53"/>
      <c r="AK455" s="53"/>
      <c r="AL455" s="53"/>
      <c r="AM455" s="53"/>
      <c r="AN455" s="53"/>
      <c r="AO455" s="53"/>
      <c r="AP455" s="53"/>
      <c r="AQ455" s="91">
        <f t="shared" si="595"/>
        <v>0</v>
      </c>
      <c r="AR455" s="52"/>
      <c r="AS455" s="53"/>
      <c r="AT455" s="53"/>
      <c r="AU455" s="53"/>
      <c r="AV455" s="53"/>
      <c r="AW455" s="53"/>
      <c r="AX455" s="53"/>
      <c r="AY455" s="53"/>
      <c r="AZ455" s="53"/>
      <c r="BA455" s="53"/>
      <c r="BB455" s="53"/>
      <c r="BC455" s="53"/>
      <c r="BD455" s="91">
        <f t="shared" si="596"/>
        <v>0</v>
      </c>
      <c r="BE455" s="91">
        <f t="shared" si="531"/>
        <v>0</v>
      </c>
      <c r="BG455" s="136" t="s">
        <v>218</v>
      </c>
      <c r="BH455" s="4">
        <f t="shared" si="597"/>
        <v>64000</v>
      </c>
      <c r="BI455" s="4">
        <v>80000</v>
      </c>
    </row>
    <row r="456" spans="1:61" ht="13.15" hidden="1" customHeight="1" outlineLevel="2" x14ac:dyDescent="0.2">
      <c r="A456" s="367"/>
      <c r="B456" s="381"/>
      <c r="C456" s="48" t="s">
        <v>164</v>
      </c>
      <c r="D456" s="93"/>
      <c r="E456" s="62"/>
      <c r="F456" s="63"/>
      <c r="G456" s="63"/>
      <c r="H456" s="63"/>
      <c r="I456" s="63"/>
      <c r="J456" s="63"/>
      <c r="K456" s="63"/>
      <c r="L456" s="63"/>
      <c r="M456" s="63"/>
      <c r="N456" s="63"/>
      <c r="O456" s="63"/>
      <c r="P456" s="63"/>
      <c r="Q456" s="93">
        <f t="shared" si="593"/>
        <v>0</v>
      </c>
      <c r="R456" s="62"/>
      <c r="S456" s="63"/>
      <c r="T456" s="63"/>
      <c r="U456" s="63"/>
      <c r="V456" s="63"/>
      <c r="W456" s="63"/>
      <c r="X456" s="63"/>
      <c r="Y456" s="63"/>
      <c r="Z456" s="63"/>
      <c r="AA456" s="63"/>
      <c r="AB456" s="63"/>
      <c r="AC456" s="63"/>
      <c r="AD456" s="93">
        <f t="shared" si="594"/>
        <v>0</v>
      </c>
      <c r="AE456" s="62"/>
      <c r="AF456" s="63"/>
      <c r="AG456" s="63"/>
      <c r="AH456" s="63"/>
      <c r="AI456" s="63"/>
      <c r="AJ456" s="63"/>
      <c r="AK456" s="63"/>
      <c r="AL456" s="63"/>
      <c r="AM456" s="63"/>
      <c r="AN456" s="63"/>
      <c r="AO456" s="63"/>
      <c r="AP456" s="63"/>
      <c r="AQ456" s="93">
        <f t="shared" si="595"/>
        <v>0</v>
      </c>
      <c r="AR456" s="62"/>
      <c r="AS456" s="63"/>
      <c r="AT456" s="63"/>
      <c r="AU456" s="63"/>
      <c r="AV456" s="63"/>
      <c r="AW456" s="63"/>
      <c r="AX456" s="63"/>
      <c r="AY456" s="63"/>
      <c r="AZ456" s="63"/>
      <c r="BA456" s="63"/>
      <c r="BB456" s="63"/>
      <c r="BC456" s="63"/>
      <c r="BD456" s="93">
        <f t="shared" si="596"/>
        <v>0</v>
      </c>
      <c r="BE456" s="93">
        <f t="shared" si="531"/>
        <v>0</v>
      </c>
      <c r="BG456" s="136" t="s">
        <v>222</v>
      </c>
      <c r="BH456" s="4">
        <f t="shared" si="597"/>
        <v>0</v>
      </c>
      <c r="BI456" s="4">
        <v>0</v>
      </c>
    </row>
    <row r="457" spans="1:61" ht="13.15" hidden="1" customHeight="1" outlineLevel="2" x14ac:dyDescent="0.2">
      <c r="A457" s="380">
        <v>4</v>
      </c>
      <c r="B457" s="382" t="s">
        <v>204</v>
      </c>
      <c r="C457" s="49" t="s">
        <v>159</v>
      </c>
      <c r="D457" s="95"/>
      <c r="E457" s="68"/>
      <c r="F457" s="69"/>
      <c r="G457" s="69"/>
      <c r="H457" s="69"/>
      <c r="I457" s="69"/>
      <c r="J457" s="69"/>
      <c r="K457" s="69"/>
      <c r="L457" s="69"/>
      <c r="M457" s="69"/>
      <c r="N457" s="69"/>
      <c r="O457" s="69"/>
      <c r="P457" s="69"/>
      <c r="Q457" s="94">
        <f t="shared" si="593"/>
        <v>0</v>
      </c>
      <c r="R457" s="68"/>
      <c r="S457" s="69"/>
      <c r="T457" s="69"/>
      <c r="U457" s="69"/>
      <c r="V457" s="69"/>
      <c r="W457" s="69"/>
      <c r="X457" s="69"/>
      <c r="Y457" s="69"/>
      <c r="Z457" s="69"/>
      <c r="AA457" s="69"/>
      <c r="AB457" s="69"/>
      <c r="AC457" s="69"/>
      <c r="AD457" s="94">
        <f t="shared" si="594"/>
        <v>0</v>
      </c>
      <c r="AE457" s="68"/>
      <c r="AF457" s="69"/>
      <c r="AG457" s="69"/>
      <c r="AH457" s="69"/>
      <c r="AI457" s="69"/>
      <c r="AJ457" s="69"/>
      <c r="AK457" s="69"/>
      <c r="AL457" s="69"/>
      <c r="AM457" s="69"/>
      <c r="AN457" s="69"/>
      <c r="AO457" s="69"/>
      <c r="AP457" s="69"/>
      <c r="AQ457" s="94">
        <f t="shared" si="595"/>
        <v>0</v>
      </c>
      <c r="AR457" s="68"/>
      <c r="AS457" s="69"/>
      <c r="AT457" s="69"/>
      <c r="AU457" s="69"/>
      <c r="AV457" s="69"/>
      <c r="AW457" s="69"/>
      <c r="AX457" s="69"/>
      <c r="AY457" s="69"/>
      <c r="AZ457" s="69"/>
      <c r="BA457" s="69"/>
      <c r="BB457" s="69"/>
      <c r="BC457" s="69"/>
      <c r="BD457" s="94">
        <f t="shared" si="596"/>
        <v>0</v>
      </c>
      <c r="BE457" s="95">
        <f t="shared" si="531"/>
        <v>0</v>
      </c>
      <c r="BG457" s="136" t="s">
        <v>214</v>
      </c>
      <c r="BH457" s="4">
        <f t="shared" si="597"/>
        <v>0</v>
      </c>
      <c r="BI457" s="4">
        <v>0</v>
      </c>
    </row>
    <row r="458" spans="1:61" ht="13.15" hidden="1" customHeight="1" outlineLevel="2" x14ac:dyDescent="0.2">
      <c r="A458" s="384"/>
      <c r="B458" s="383"/>
      <c r="C458" s="45" t="s">
        <v>164</v>
      </c>
      <c r="D458" s="97"/>
      <c r="E458" s="74"/>
      <c r="F458" s="75"/>
      <c r="G458" s="75"/>
      <c r="H458" s="75"/>
      <c r="I458" s="75"/>
      <c r="J458" s="75"/>
      <c r="K458" s="75"/>
      <c r="L458" s="75"/>
      <c r="M458" s="75"/>
      <c r="N458" s="75"/>
      <c r="O458" s="75"/>
      <c r="P458" s="75"/>
      <c r="Q458" s="96">
        <f t="shared" si="593"/>
        <v>0</v>
      </c>
      <c r="R458" s="74"/>
      <c r="S458" s="75"/>
      <c r="T458" s="75"/>
      <c r="U458" s="75"/>
      <c r="V458" s="75"/>
      <c r="W458" s="75"/>
      <c r="X458" s="75"/>
      <c r="Y458" s="75"/>
      <c r="Z458" s="75"/>
      <c r="AA458" s="75"/>
      <c r="AB458" s="75"/>
      <c r="AC458" s="75"/>
      <c r="AD458" s="96">
        <f t="shared" si="594"/>
        <v>0</v>
      </c>
      <c r="AE458" s="74"/>
      <c r="AF458" s="75"/>
      <c r="AG458" s="75"/>
      <c r="AH458" s="75"/>
      <c r="AI458" s="75"/>
      <c r="AJ458" s="75"/>
      <c r="AK458" s="75"/>
      <c r="AL458" s="75"/>
      <c r="AM458" s="75"/>
      <c r="AN458" s="75"/>
      <c r="AO458" s="75"/>
      <c r="AP458" s="75"/>
      <c r="AQ458" s="96">
        <f t="shared" si="595"/>
        <v>0</v>
      </c>
      <c r="AR458" s="74"/>
      <c r="AS458" s="75"/>
      <c r="AT458" s="75"/>
      <c r="AU458" s="75"/>
      <c r="AV458" s="75"/>
      <c r="AW458" s="75"/>
      <c r="AX458" s="75"/>
      <c r="AY458" s="75"/>
      <c r="AZ458" s="75"/>
      <c r="BA458" s="75"/>
      <c r="BB458" s="75"/>
      <c r="BC458" s="75"/>
      <c r="BD458" s="96">
        <f t="shared" si="596"/>
        <v>0</v>
      </c>
      <c r="BE458" s="97">
        <f t="shared" si="531"/>
        <v>0</v>
      </c>
      <c r="BG458" s="136" t="s">
        <v>223</v>
      </c>
      <c r="BH458" s="4">
        <f t="shared" si="597"/>
        <v>0</v>
      </c>
      <c r="BI458" s="4">
        <v>0</v>
      </c>
    </row>
    <row r="459" spans="1:61" ht="13.15" hidden="1" customHeight="1" outlineLevel="2" x14ac:dyDescent="0.2">
      <c r="A459" s="380">
        <v>5</v>
      </c>
      <c r="B459" s="382" t="s">
        <v>221</v>
      </c>
      <c r="C459" s="49" t="s">
        <v>159</v>
      </c>
      <c r="D459" s="95">
        <v>17000</v>
      </c>
      <c r="E459" s="193">
        <v>0</v>
      </c>
      <c r="F459" s="192"/>
      <c r="G459" s="192"/>
      <c r="H459" s="192"/>
      <c r="I459" s="192"/>
      <c r="J459" s="192"/>
      <c r="K459" s="192"/>
      <c r="L459" s="192"/>
      <c r="M459" s="192"/>
      <c r="N459" s="192"/>
      <c r="O459" s="192"/>
      <c r="P459" s="192">
        <v>2214</v>
      </c>
      <c r="Q459" s="94">
        <f t="shared" si="593"/>
        <v>2214</v>
      </c>
      <c r="R459" s="193">
        <v>50</v>
      </c>
      <c r="S459" s="192">
        <v>100</v>
      </c>
      <c r="T459" s="192">
        <v>100</v>
      </c>
      <c r="U459" s="192">
        <v>100</v>
      </c>
      <c r="V459" s="192">
        <v>200</v>
      </c>
      <c r="W459" s="192">
        <v>200</v>
      </c>
      <c r="X459" s="192">
        <v>200</v>
      </c>
      <c r="Y459" s="192">
        <v>100</v>
      </c>
      <c r="Z459" s="192">
        <v>100</v>
      </c>
      <c r="AA459" s="192">
        <v>100</v>
      </c>
      <c r="AB459" s="192">
        <v>50</v>
      </c>
      <c r="AC459" s="192"/>
      <c r="AD459" s="94">
        <f t="shared" si="594"/>
        <v>1300</v>
      </c>
      <c r="AE459" s="193">
        <v>50</v>
      </c>
      <c r="AF459" s="192">
        <v>100</v>
      </c>
      <c r="AG459" s="192">
        <v>100</v>
      </c>
      <c r="AH459" s="192">
        <v>100</v>
      </c>
      <c r="AI459" s="192">
        <v>150</v>
      </c>
      <c r="AJ459" s="192">
        <v>150</v>
      </c>
      <c r="AK459" s="192">
        <v>150</v>
      </c>
      <c r="AL459" s="192">
        <v>100</v>
      </c>
      <c r="AM459" s="192">
        <v>100</v>
      </c>
      <c r="AN459" s="192">
        <v>100</v>
      </c>
      <c r="AO459" s="192">
        <v>50</v>
      </c>
      <c r="AP459" s="69"/>
      <c r="AQ459" s="94">
        <f t="shared" si="595"/>
        <v>1150</v>
      </c>
      <c r="AR459" s="68"/>
      <c r="AS459" s="69"/>
      <c r="AT459" s="69"/>
      <c r="AU459" s="69"/>
      <c r="AV459" s="69"/>
      <c r="AW459" s="69"/>
      <c r="AX459" s="69"/>
      <c r="AY459" s="69"/>
      <c r="AZ459" s="69"/>
      <c r="BA459" s="69"/>
      <c r="BB459" s="69"/>
      <c r="BC459" s="69"/>
      <c r="BD459" s="94">
        <f t="shared" si="596"/>
        <v>0</v>
      </c>
      <c r="BE459" s="95">
        <f t="shared" si="531"/>
        <v>21664</v>
      </c>
      <c r="BG459" t="s">
        <v>224</v>
      </c>
      <c r="BH459" s="4">
        <f t="shared" si="597"/>
        <v>16000000</v>
      </c>
      <c r="BI459" s="4">
        <v>20000000</v>
      </c>
    </row>
    <row r="460" spans="1:61" ht="13.15" hidden="1" customHeight="1" outlineLevel="2" x14ac:dyDescent="0.2">
      <c r="A460" s="384"/>
      <c r="B460" s="383"/>
      <c r="C460" s="45" t="s">
        <v>164</v>
      </c>
      <c r="D460" s="97">
        <f>+D459</f>
        <v>17000</v>
      </c>
      <c r="E460" s="74"/>
      <c r="F460" s="75"/>
      <c r="G460" s="75"/>
      <c r="H460" s="75"/>
      <c r="I460" s="75">
        <v>6</v>
      </c>
      <c r="J460" s="75">
        <v>26</v>
      </c>
      <c r="K460" s="75"/>
      <c r="L460" s="75">
        <v>3</v>
      </c>
      <c r="M460" s="75">
        <v>340</v>
      </c>
      <c r="N460" s="75">
        <v>40</v>
      </c>
      <c r="O460" s="75"/>
      <c r="P460" s="75"/>
      <c r="Q460" s="96">
        <f t="shared" si="593"/>
        <v>415</v>
      </c>
      <c r="R460" s="74"/>
      <c r="S460" s="75"/>
      <c r="T460" s="75"/>
      <c r="U460" s="75"/>
      <c r="V460" s="75"/>
      <c r="W460" s="75"/>
      <c r="X460" s="75"/>
      <c r="Y460" s="75"/>
      <c r="Z460" s="75"/>
      <c r="AA460" s="75"/>
      <c r="AB460" s="75"/>
      <c r="AC460" s="75"/>
      <c r="AD460" s="96">
        <f t="shared" si="594"/>
        <v>0</v>
      </c>
      <c r="AE460" s="74"/>
      <c r="AF460" s="75"/>
      <c r="AG460" s="75"/>
      <c r="AH460" s="75"/>
      <c r="AI460" s="75"/>
      <c r="AJ460" s="75"/>
      <c r="AK460" s="75"/>
      <c r="AL460" s="75"/>
      <c r="AM460" s="75"/>
      <c r="AN460" s="75"/>
      <c r="AO460" s="75"/>
      <c r="AP460" s="75"/>
      <c r="AQ460" s="96">
        <f t="shared" si="595"/>
        <v>0</v>
      </c>
      <c r="AR460" s="74"/>
      <c r="AS460" s="75"/>
      <c r="AT460" s="75"/>
      <c r="AU460" s="75"/>
      <c r="AV460" s="75"/>
      <c r="AW460" s="75"/>
      <c r="AX460" s="75"/>
      <c r="AY460" s="75"/>
      <c r="AZ460" s="75"/>
      <c r="BA460" s="75"/>
      <c r="BB460" s="75"/>
      <c r="BC460" s="75"/>
      <c r="BD460" s="96">
        <f t="shared" si="596"/>
        <v>0</v>
      </c>
      <c r="BE460" s="97">
        <f t="shared" si="531"/>
        <v>17415</v>
      </c>
      <c r="BG460" t="s">
        <v>210</v>
      </c>
      <c r="BH460" s="4">
        <f t="shared" si="597"/>
        <v>311200</v>
      </c>
      <c r="BI460" s="4">
        <f>BE461*1000</f>
        <v>389000</v>
      </c>
    </row>
    <row r="461" spans="1:61" ht="13.15" hidden="1" customHeight="1" outlineLevel="2" x14ac:dyDescent="0.2">
      <c r="A461" s="373">
        <v>6</v>
      </c>
      <c r="B461" s="364" t="s">
        <v>209</v>
      </c>
      <c r="C461" s="49" t="s">
        <v>159</v>
      </c>
      <c r="D461" s="95">
        <f>ROUND(D459*2%,0)</f>
        <v>340</v>
      </c>
      <c r="E461" s="193">
        <f t="shared" ref="E461:O461" si="598">ROUND(E459*2%,0)</f>
        <v>0</v>
      </c>
      <c r="F461" s="192">
        <f t="shared" si="598"/>
        <v>0</v>
      </c>
      <c r="G461" s="192">
        <f t="shared" si="598"/>
        <v>0</v>
      </c>
      <c r="H461" s="192">
        <f t="shared" si="598"/>
        <v>0</v>
      </c>
      <c r="I461" s="192">
        <f t="shared" si="598"/>
        <v>0</v>
      </c>
      <c r="J461" s="192">
        <f t="shared" si="598"/>
        <v>0</v>
      </c>
      <c r="K461" s="192">
        <f t="shared" si="598"/>
        <v>0</v>
      </c>
      <c r="L461" s="192">
        <f t="shared" si="598"/>
        <v>0</v>
      </c>
      <c r="M461" s="192">
        <f t="shared" si="598"/>
        <v>0</v>
      </c>
      <c r="N461" s="192">
        <f t="shared" si="598"/>
        <v>0</v>
      </c>
      <c r="O461" s="192">
        <f t="shared" si="598"/>
        <v>0</v>
      </c>
      <c r="P461" s="192"/>
      <c r="Q461" s="94">
        <f t="shared" si="593"/>
        <v>0</v>
      </c>
      <c r="R461" s="193">
        <f t="shared" ref="R461:AC461" si="599">ROUND(R459*2%,0)</f>
        <v>1</v>
      </c>
      <c r="S461" s="192">
        <f t="shared" si="599"/>
        <v>2</v>
      </c>
      <c r="T461" s="192">
        <f t="shared" si="599"/>
        <v>2</v>
      </c>
      <c r="U461" s="192">
        <f t="shared" si="599"/>
        <v>2</v>
      </c>
      <c r="V461" s="192">
        <f t="shared" si="599"/>
        <v>4</v>
      </c>
      <c r="W461" s="192">
        <f t="shared" si="599"/>
        <v>4</v>
      </c>
      <c r="X461" s="192">
        <f t="shared" si="599"/>
        <v>4</v>
      </c>
      <c r="Y461" s="192">
        <f t="shared" si="599"/>
        <v>2</v>
      </c>
      <c r="Z461" s="192">
        <f t="shared" si="599"/>
        <v>2</v>
      </c>
      <c r="AA461" s="192">
        <f t="shared" si="599"/>
        <v>2</v>
      </c>
      <c r="AB461" s="192">
        <f t="shared" si="599"/>
        <v>1</v>
      </c>
      <c r="AC461" s="192">
        <f t="shared" si="599"/>
        <v>0</v>
      </c>
      <c r="AD461" s="94">
        <f t="shared" si="594"/>
        <v>26</v>
      </c>
      <c r="AE461" s="193">
        <f t="shared" ref="AE461:AP461" si="600">ROUND(AE459*2%,0)</f>
        <v>1</v>
      </c>
      <c r="AF461" s="192">
        <f t="shared" si="600"/>
        <v>2</v>
      </c>
      <c r="AG461" s="192">
        <f t="shared" si="600"/>
        <v>2</v>
      </c>
      <c r="AH461" s="192">
        <f t="shared" si="600"/>
        <v>2</v>
      </c>
      <c r="AI461" s="192">
        <f t="shared" si="600"/>
        <v>3</v>
      </c>
      <c r="AJ461" s="192">
        <f t="shared" si="600"/>
        <v>3</v>
      </c>
      <c r="AK461" s="192">
        <f t="shared" si="600"/>
        <v>3</v>
      </c>
      <c r="AL461" s="192">
        <f t="shared" si="600"/>
        <v>2</v>
      </c>
      <c r="AM461" s="192">
        <f t="shared" si="600"/>
        <v>2</v>
      </c>
      <c r="AN461" s="192">
        <f t="shared" si="600"/>
        <v>2</v>
      </c>
      <c r="AO461" s="192">
        <f t="shared" si="600"/>
        <v>1</v>
      </c>
      <c r="AP461" s="69">
        <f t="shared" si="600"/>
        <v>0</v>
      </c>
      <c r="AQ461" s="94">
        <f t="shared" si="595"/>
        <v>23</v>
      </c>
      <c r="AR461" s="68"/>
      <c r="AS461" s="69"/>
      <c r="AT461" s="69"/>
      <c r="AU461" s="69"/>
      <c r="AV461" s="69"/>
      <c r="AW461" s="69"/>
      <c r="AX461" s="69"/>
      <c r="AY461" s="69"/>
      <c r="AZ461" s="69"/>
      <c r="BA461" s="69"/>
      <c r="BB461" s="69"/>
      <c r="BC461" s="69"/>
      <c r="BD461" s="94">
        <f t="shared" si="596"/>
        <v>0</v>
      </c>
      <c r="BE461" s="95">
        <f t="shared" si="531"/>
        <v>389</v>
      </c>
      <c r="BG461" s="136" t="s">
        <v>215</v>
      </c>
      <c r="BH461" s="4">
        <f t="shared" si="597"/>
        <v>0</v>
      </c>
      <c r="BI461" s="4">
        <v>0</v>
      </c>
    </row>
    <row r="462" spans="1:61" ht="13.15" hidden="1" customHeight="1" outlineLevel="2" x14ac:dyDescent="0.2">
      <c r="A462" s="374"/>
      <c r="B462" s="365"/>
      <c r="C462" s="48" t="s">
        <v>164</v>
      </c>
      <c r="D462" s="98">
        <f>+D461</f>
        <v>340</v>
      </c>
      <c r="E462" s="62"/>
      <c r="F462" s="63"/>
      <c r="G462" s="63"/>
      <c r="H462" s="63"/>
      <c r="I462" s="63"/>
      <c r="J462" s="63"/>
      <c r="K462" s="63"/>
      <c r="L462" s="63"/>
      <c r="M462" s="63"/>
      <c r="N462" s="63"/>
      <c r="O462" s="63"/>
      <c r="P462" s="63"/>
      <c r="Q462" s="93">
        <f t="shared" si="593"/>
        <v>0</v>
      </c>
      <c r="R462" s="62"/>
      <c r="S462" s="63"/>
      <c r="T462" s="63"/>
      <c r="U462" s="63"/>
      <c r="V462" s="63"/>
      <c r="W462" s="63"/>
      <c r="X462" s="63"/>
      <c r="Y462" s="63"/>
      <c r="Z462" s="63"/>
      <c r="AA462" s="63"/>
      <c r="AB462" s="63"/>
      <c r="AC462" s="63"/>
      <c r="AD462" s="93">
        <f t="shared" si="594"/>
        <v>0</v>
      </c>
      <c r="AE462" s="62"/>
      <c r="AF462" s="63"/>
      <c r="AG462" s="63"/>
      <c r="AH462" s="63"/>
      <c r="AI462" s="63"/>
      <c r="AJ462" s="63"/>
      <c r="AK462" s="63"/>
      <c r="AL462" s="63"/>
      <c r="AM462" s="63"/>
      <c r="AN462" s="63"/>
      <c r="AO462" s="63"/>
      <c r="AP462" s="63"/>
      <c r="AQ462" s="93">
        <f t="shared" si="595"/>
        <v>0</v>
      </c>
      <c r="AR462" s="62"/>
      <c r="AS462" s="63"/>
      <c r="AT462" s="63"/>
      <c r="AU462" s="63"/>
      <c r="AV462" s="63"/>
      <c r="AW462" s="63"/>
      <c r="AX462" s="63"/>
      <c r="AY462" s="63"/>
      <c r="AZ462" s="63"/>
      <c r="BA462" s="63"/>
      <c r="BB462" s="63"/>
      <c r="BC462" s="63"/>
      <c r="BD462" s="93">
        <f t="shared" si="596"/>
        <v>0</v>
      </c>
      <c r="BE462" s="98">
        <f t="shared" si="531"/>
        <v>340</v>
      </c>
      <c r="BF462" s="122"/>
      <c r="BG462" s="138" t="s">
        <v>216</v>
      </c>
      <c r="BH462" s="139">
        <f>SUM(BH460:BH461)</f>
        <v>311200</v>
      </c>
      <c r="BI462" s="139">
        <f>SUM(BI459:BI461)</f>
        <v>20389000</v>
      </c>
    </row>
    <row r="463" spans="1:61" ht="13.15" hidden="1" customHeight="1" outlineLevel="2" x14ac:dyDescent="0.2">
      <c r="A463" s="366">
        <v>7</v>
      </c>
      <c r="B463" s="364" t="s">
        <v>6</v>
      </c>
      <c r="C463" s="49" t="s">
        <v>159</v>
      </c>
      <c r="D463" s="95"/>
      <c r="E463" s="191"/>
      <c r="F463" s="190"/>
      <c r="G463" s="190"/>
      <c r="H463" s="190"/>
      <c r="I463" s="190"/>
      <c r="J463" s="190"/>
      <c r="K463" s="190"/>
      <c r="L463" s="190"/>
      <c r="M463" s="190"/>
      <c r="N463" s="190"/>
      <c r="O463" s="190"/>
      <c r="P463" s="190"/>
      <c r="Q463" s="94">
        <f t="shared" si="593"/>
        <v>0</v>
      </c>
      <c r="R463" s="191"/>
      <c r="S463" s="190"/>
      <c r="T463" s="190"/>
      <c r="U463" s="190"/>
      <c r="V463" s="190"/>
      <c r="W463" s="190"/>
      <c r="X463" s="190"/>
      <c r="Y463" s="190"/>
      <c r="Z463" s="190"/>
      <c r="AA463" s="190"/>
      <c r="AB463" s="190"/>
      <c r="AC463" s="190"/>
      <c r="AD463" s="94">
        <f t="shared" si="594"/>
        <v>0</v>
      </c>
      <c r="AE463" s="191"/>
      <c r="AF463" s="190"/>
      <c r="AG463" s="190"/>
      <c r="AH463" s="190"/>
      <c r="AI463" s="190"/>
      <c r="AJ463" s="190"/>
      <c r="AK463" s="190"/>
      <c r="AL463" s="190"/>
      <c r="AM463" s="190"/>
      <c r="AN463" s="190"/>
      <c r="AO463" s="190"/>
      <c r="AP463" s="69"/>
      <c r="AQ463" s="94">
        <f t="shared" si="595"/>
        <v>0</v>
      </c>
      <c r="AR463" s="68"/>
      <c r="AS463" s="69"/>
      <c r="AT463" s="69"/>
      <c r="AU463" s="69"/>
      <c r="AV463" s="69"/>
      <c r="AW463" s="69"/>
      <c r="AX463" s="69"/>
      <c r="AY463" s="69"/>
      <c r="AZ463" s="69"/>
      <c r="BA463" s="69"/>
      <c r="BB463" s="69"/>
      <c r="BC463" s="69"/>
      <c r="BD463" s="94">
        <f t="shared" si="596"/>
        <v>0</v>
      </c>
      <c r="BE463" s="95">
        <f t="shared" si="531"/>
        <v>0</v>
      </c>
      <c r="BH463" s="4"/>
      <c r="BI463" s="4"/>
    </row>
    <row r="464" spans="1:61" ht="13.15" hidden="1" customHeight="1" outlineLevel="2" x14ac:dyDescent="0.2">
      <c r="A464" s="367"/>
      <c r="B464" s="368"/>
      <c r="C464" s="48" t="s">
        <v>164</v>
      </c>
      <c r="D464" s="98"/>
      <c r="E464" s="66"/>
      <c r="F464" s="63"/>
      <c r="G464" s="63"/>
      <c r="H464" s="63"/>
      <c r="I464" s="63"/>
      <c r="J464" s="63"/>
      <c r="K464" s="63"/>
      <c r="L464" s="63"/>
      <c r="M464" s="63"/>
      <c r="N464" s="63"/>
      <c r="O464" s="63"/>
      <c r="P464" s="63"/>
      <c r="Q464" s="93">
        <f t="shared" si="593"/>
        <v>0</v>
      </c>
      <c r="R464" s="66"/>
      <c r="S464" s="63"/>
      <c r="T464" s="63"/>
      <c r="U464" s="63"/>
      <c r="V464" s="63"/>
      <c r="W464" s="63"/>
      <c r="X464" s="63"/>
      <c r="Y464" s="63"/>
      <c r="Z464" s="63"/>
      <c r="AA464" s="63"/>
      <c r="AB464" s="63"/>
      <c r="AC464" s="63"/>
      <c r="AD464" s="93">
        <f t="shared" si="594"/>
        <v>0</v>
      </c>
      <c r="AE464" s="66"/>
      <c r="AF464" s="63"/>
      <c r="AG464" s="63"/>
      <c r="AH464" s="63"/>
      <c r="AI464" s="63"/>
      <c r="AJ464" s="63"/>
      <c r="AK464" s="63"/>
      <c r="AL464" s="63"/>
      <c r="AM464" s="63"/>
      <c r="AN464" s="63"/>
      <c r="AO464" s="63"/>
      <c r="AP464" s="63"/>
      <c r="AQ464" s="93">
        <f t="shared" si="595"/>
        <v>0</v>
      </c>
      <c r="AR464" s="66"/>
      <c r="AS464" s="63"/>
      <c r="AT464" s="63"/>
      <c r="AU464" s="63"/>
      <c r="AV464" s="63"/>
      <c r="AW464" s="63"/>
      <c r="AX464" s="63"/>
      <c r="AY464" s="63"/>
      <c r="AZ464" s="63"/>
      <c r="BA464" s="63"/>
      <c r="BB464" s="63"/>
      <c r="BC464" s="63"/>
      <c r="BD464" s="93">
        <f t="shared" si="596"/>
        <v>0</v>
      </c>
      <c r="BE464" s="98">
        <f t="shared" si="531"/>
        <v>0</v>
      </c>
      <c r="BG464" s="138"/>
      <c r="BH464" s="139"/>
      <c r="BI464" s="139"/>
    </row>
    <row r="465" spans="1:61" ht="13.15" hidden="1" customHeight="1" outlineLevel="2" x14ac:dyDescent="0.2">
      <c r="A465" s="380">
        <v>8</v>
      </c>
      <c r="B465" s="364" t="s">
        <v>335</v>
      </c>
      <c r="C465" s="49" t="s">
        <v>159</v>
      </c>
      <c r="D465" s="95"/>
      <c r="E465" s="68"/>
      <c r="F465" s="69"/>
      <c r="G465" s="69"/>
      <c r="H465" s="69"/>
      <c r="I465" s="69"/>
      <c r="J465" s="69"/>
      <c r="K465" s="69"/>
      <c r="L465" s="69"/>
      <c r="M465" s="69"/>
      <c r="N465" s="69"/>
      <c r="O465" s="69"/>
      <c r="P465" s="69"/>
      <c r="Q465" s="94">
        <f>SUM(E465:P465)</f>
        <v>0</v>
      </c>
      <c r="R465" s="68"/>
      <c r="S465" s="69"/>
      <c r="T465" s="69"/>
      <c r="U465" s="69"/>
      <c r="V465" s="69"/>
      <c r="W465" s="69"/>
      <c r="X465" s="69"/>
      <c r="Y465" s="69"/>
      <c r="Z465" s="69"/>
      <c r="AA465" s="69"/>
      <c r="AB465" s="69"/>
      <c r="AC465" s="69"/>
      <c r="AD465" s="94">
        <f t="shared" si="594"/>
        <v>0</v>
      </c>
      <c r="AE465" s="68"/>
      <c r="AF465" s="69"/>
      <c r="AG465" s="69"/>
      <c r="AH465" s="69"/>
      <c r="AI465" s="69"/>
      <c r="AJ465" s="69"/>
      <c r="AK465" s="69"/>
      <c r="AL465" s="69"/>
      <c r="AM465" s="69"/>
      <c r="AN465" s="69"/>
      <c r="AO465" s="69"/>
      <c r="AP465" s="69"/>
      <c r="AQ465" s="94">
        <f t="shared" si="595"/>
        <v>0</v>
      </c>
      <c r="AR465" s="68"/>
      <c r="AS465" s="69"/>
      <c r="AT465" s="69"/>
      <c r="AU465" s="69"/>
      <c r="AV465" s="69"/>
      <c r="AW465" s="69"/>
      <c r="AX465" s="69"/>
      <c r="AY465" s="69"/>
      <c r="AZ465" s="69"/>
      <c r="BA465" s="69"/>
      <c r="BB465" s="69"/>
      <c r="BC465" s="69"/>
      <c r="BD465" s="94">
        <f t="shared" si="596"/>
        <v>0</v>
      </c>
      <c r="BE465" s="95">
        <f t="shared" ref="BE465:BE475" si="601">SUM(D465,BD465,AQ465,AD465,Q465)</f>
        <v>0</v>
      </c>
      <c r="BH465" s="4"/>
      <c r="BI465" s="4"/>
    </row>
    <row r="466" spans="1:61" ht="13.15" hidden="1" customHeight="1" outlineLevel="2" thickBot="1" x14ac:dyDescent="0.25">
      <c r="A466" s="377"/>
      <c r="B466" s="379"/>
      <c r="C466" s="128" t="s">
        <v>164</v>
      </c>
      <c r="D466" s="133"/>
      <c r="E466" s="132"/>
      <c r="F466" s="130"/>
      <c r="G466" s="130"/>
      <c r="H466" s="130"/>
      <c r="I466" s="130"/>
      <c r="J466" s="130"/>
      <c r="K466" s="130"/>
      <c r="L466" s="130"/>
      <c r="M466" s="130"/>
      <c r="N466" s="130"/>
      <c r="O466" s="130"/>
      <c r="P466" s="130"/>
      <c r="Q466" s="131">
        <f>SUM(E466:P466)</f>
        <v>0</v>
      </c>
      <c r="R466" s="132"/>
      <c r="S466" s="130"/>
      <c r="T466" s="130"/>
      <c r="U466" s="130"/>
      <c r="V466" s="130"/>
      <c r="W466" s="130"/>
      <c r="X466" s="130"/>
      <c r="Y466" s="130"/>
      <c r="Z466" s="130"/>
      <c r="AA466" s="130"/>
      <c r="AB466" s="130"/>
      <c r="AC466" s="130"/>
      <c r="AD466" s="131">
        <f t="shared" si="594"/>
        <v>0</v>
      </c>
      <c r="AE466" s="132"/>
      <c r="AF466" s="130"/>
      <c r="AG466" s="130"/>
      <c r="AH466" s="130"/>
      <c r="AI466" s="130"/>
      <c r="AJ466" s="130"/>
      <c r="AK466" s="130"/>
      <c r="AL466" s="130"/>
      <c r="AM466" s="130"/>
      <c r="AN466" s="130"/>
      <c r="AO466" s="130"/>
      <c r="AP466" s="130"/>
      <c r="AQ466" s="131">
        <f t="shared" si="595"/>
        <v>0</v>
      </c>
      <c r="AR466" s="132"/>
      <c r="AS466" s="130"/>
      <c r="AT466" s="130"/>
      <c r="AU466" s="130"/>
      <c r="AV466" s="130"/>
      <c r="AW466" s="130"/>
      <c r="AX466" s="130"/>
      <c r="AY466" s="130"/>
      <c r="AZ466" s="130"/>
      <c r="BA466" s="130"/>
      <c r="BB466" s="130"/>
      <c r="BC466" s="130"/>
      <c r="BD466" s="131">
        <f t="shared" si="596"/>
        <v>0</v>
      </c>
      <c r="BE466" s="133">
        <f t="shared" si="601"/>
        <v>0</v>
      </c>
      <c r="BG466" s="138"/>
      <c r="BH466" s="139"/>
      <c r="BI466" s="139"/>
    </row>
    <row r="467" spans="1:61" outlineLevel="1" collapsed="1" x14ac:dyDescent="0.2">
      <c r="A467" s="369"/>
      <c r="B467" s="362" t="s">
        <v>198</v>
      </c>
      <c r="C467" s="50" t="s">
        <v>159</v>
      </c>
      <c r="D467" s="127">
        <f>SUM(D451,D453,D455,D457,D459,D461,D463,D465)</f>
        <v>18140</v>
      </c>
      <c r="E467" s="124">
        <f t="shared" ref="E467:P467" si="602">SUM(E451,E453,E455,E457,E459,E461,E463,E465)</f>
        <v>0</v>
      </c>
      <c r="F467" s="125">
        <f t="shared" si="602"/>
        <v>0</v>
      </c>
      <c r="G467" s="125">
        <f t="shared" si="602"/>
        <v>0</v>
      </c>
      <c r="H467" s="125">
        <f t="shared" si="602"/>
        <v>0</v>
      </c>
      <c r="I467" s="125">
        <f t="shared" si="602"/>
        <v>0</v>
      </c>
      <c r="J467" s="125">
        <f t="shared" si="602"/>
        <v>0</v>
      </c>
      <c r="K467" s="125">
        <f t="shared" si="602"/>
        <v>0</v>
      </c>
      <c r="L467" s="125">
        <f t="shared" si="602"/>
        <v>0</v>
      </c>
      <c r="M467" s="125">
        <f t="shared" si="602"/>
        <v>0</v>
      </c>
      <c r="N467" s="125">
        <f t="shared" si="602"/>
        <v>0</v>
      </c>
      <c r="O467" s="125">
        <f t="shared" si="602"/>
        <v>0</v>
      </c>
      <c r="P467" s="125">
        <f t="shared" si="602"/>
        <v>2214</v>
      </c>
      <c r="Q467" s="126">
        <f>SUM(E467:P467)</f>
        <v>2214</v>
      </c>
      <c r="R467" s="124">
        <f t="shared" ref="R467:AC467" si="603">SUM(R451,R453,R455,R457,R459,R461,R463,R465)</f>
        <v>51</v>
      </c>
      <c r="S467" s="125">
        <f t="shared" si="603"/>
        <v>122</v>
      </c>
      <c r="T467" s="125">
        <f t="shared" si="603"/>
        <v>102</v>
      </c>
      <c r="U467" s="125">
        <f t="shared" si="603"/>
        <v>122</v>
      </c>
      <c r="V467" s="125">
        <f t="shared" si="603"/>
        <v>204</v>
      </c>
      <c r="W467" s="125">
        <f t="shared" si="603"/>
        <v>224</v>
      </c>
      <c r="X467" s="125">
        <f t="shared" si="603"/>
        <v>204</v>
      </c>
      <c r="Y467" s="125">
        <f t="shared" si="603"/>
        <v>112</v>
      </c>
      <c r="Z467" s="125">
        <f t="shared" si="603"/>
        <v>102</v>
      </c>
      <c r="AA467" s="125">
        <f t="shared" si="603"/>
        <v>112</v>
      </c>
      <c r="AB467" s="125">
        <f t="shared" si="603"/>
        <v>51</v>
      </c>
      <c r="AC467" s="125">
        <f t="shared" si="603"/>
        <v>0</v>
      </c>
      <c r="AD467" s="126">
        <f t="shared" si="594"/>
        <v>1406</v>
      </c>
      <c r="AE467" s="124">
        <f t="shared" ref="AE467:AP467" si="604">SUM(AE451,AE453,AE455,AE457,AE459,AE461,AE463,AE465)</f>
        <v>51</v>
      </c>
      <c r="AF467" s="125">
        <f t="shared" si="604"/>
        <v>102</v>
      </c>
      <c r="AG467" s="125">
        <f t="shared" si="604"/>
        <v>102</v>
      </c>
      <c r="AH467" s="125">
        <f t="shared" si="604"/>
        <v>102</v>
      </c>
      <c r="AI467" s="125">
        <f t="shared" si="604"/>
        <v>153</v>
      </c>
      <c r="AJ467" s="125">
        <f t="shared" si="604"/>
        <v>153</v>
      </c>
      <c r="AK467" s="125">
        <f t="shared" si="604"/>
        <v>153</v>
      </c>
      <c r="AL467" s="125">
        <f t="shared" si="604"/>
        <v>102</v>
      </c>
      <c r="AM467" s="125">
        <f t="shared" si="604"/>
        <v>102</v>
      </c>
      <c r="AN467" s="125">
        <f t="shared" si="604"/>
        <v>102</v>
      </c>
      <c r="AO467" s="125">
        <f t="shared" si="604"/>
        <v>51</v>
      </c>
      <c r="AP467" s="125">
        <f t="shared" si="604"/>
        <v>0</v>
      </c>
      <c r="AQ467" s="126">
        <f t="shared" si="595"/>
        <v>1173</v>
      </c>
      <c r="AR467" s="124">
        <f t="shared" ref="AR467:BC467" si="605">SUM(AR451,AR453,AR455,AR457,AR459,AR461,AR463,AR465)</f>
        <v>0</v>
      </c>
      <c r="AS467" s="125">
        <f t="shared" si="605"/>
        <v>0</v>
      </c>
      <c r="AT467" s="125">
        <f t="shared" si="605"/>
        <v>0</v>
      </c>
      <c r="AU467" s="125">
        <f t="shared" si="605"/>
        <v>0</v>
      </c>
      <c r="AV467" s="125">
        <f t="shared" si="605"/>
        <v>0</v>
      </c>
      <c r="AW467" s="125">
        <f t="shared" si="605"/>
        <v>0</v>
      </c>
      <c r="AX467" s="125">
        <f t="shared" si="605"/>
        <v>0</v>
      </c>
      <c r="AY467" s="125">
        <f t="shared" si="605"/>
        <v>0</v>
      </c>
      <c r="AZ467" s="125">
        <f t="shared" si="605"/>
        <v>0</v>
      </c>
      <c r="BA467" s="125">
        <f t="shared" si="605"/>
        <v>0</v>
      </c>
      <c r="BB467" s="125">
        <f t="shared" si="605"/>
        <v>0</v>
      </c>
      <c r="BC467" s="125">
        <f t="shared" si="605"/>
        <v>0</v>
      </c>
      <c r="BD467" s="126">
        <f t="shared" si="596"/>
        <v>0</v>
      </c>
      <c r="BE467" s="127">
        <f t="shared" si="601"/>
        <v>22933</v>
      </c>
    </row>
    <row r="468" spans="1:61" outlineLevel="1" x14ac:dyDescent="0.2">
      <c r="A468" s="370"/>
      <c r="B468" s="363"/>
      <c r="C468" s="51" t="s">
        <v>164</v>
      </c>
      <c r="D468" s="100">
        <f t="shared" ref="D468:P468" si="606">SUM(D452,D454,D456,D458,D460,D462,D464,D466)</f>
        <v>18340</v>
      </c>
      <c r="E468" s="80">
        <f t="shared" si="606"/>
        <v>0</v>
      </c>
      <c r="F468" s="81">
        <f t="shared" si="606"/>
        <v>0</v>
      </c>
      <c r="G468" s="81">
        <f t="shared" si="606"/>
        <v>0</v>
      </c>
      <c r="H468" s="81">
        <f t="shared" si="606"/>
        <v>0</v>
      </c>
      <c r="I468" s="81">
        <f t="shared" si="606"/>
        <v>6</v>
      </c>
      <c r="J468" s="81">
        <f t="shared" si="606"/>
        <v>26</v>
      </c>
      <c r="K468" s="81">
        <f t="shared" si="606"/>
        <v>0</v>
      </c>
      <c r="L468" s="81">
        <f t="shared" si="606"/>
        <v>3</v>
      </c>
      <c r="M468" s="81">
        <f t="shared" si="606"/>
        <v>340</v>
      </c>
      <c r="N468" s="81">
        <f t="shared" si="606"/>
        <v>40</v>
      </c>
      <c r="O468" s="81">
        <f t="shared" si="606"/>
        <v>0</v>
      </c>
      <c r="P468" s="81">
        <f t="shared" si="606"/>
        <v>0</v>
      </c>
      <c r="Q468" s="99">
        <f>SUM(E468:P468)</f>
        <v>415</v>
      </c>
      <c r="R468" s="80">
        <f t="shared" ref="R468:AC468" si="607">SUM(R452,R454,R456,R458,R460,R462,R464,R466)</f>
        <v>0</v>
      </c>
      <c r="S468" s="81">
        <f t="shared" si="607"/>
        <v>0</v>
      </c>
      <c r="T468" s="81">
        <f t="shared" si="607"/>
        <v>0</v>
      </c>
      <c r="U468" s="81">
        <f t="shared" si="607"/>
        <v>0</v>
      </c>
      <c r="V468" s="81">
        <f t="shared" si="607"/>
        <v>0</v>
      </c>
      <c r="W468" s="81">
        <f t="shared" si="607"/>
        <v>0</v>
      </c>
      <c r="X468" s="81">
        <f t="shared" si="607"/>
        <v>0</v>
      </c>
      <c r="Y468" s="81">
        <f t="shared" si="607"/>
        <v>0</v>
      </c>
      <c r="Z468" s="81">
        <f t="shared" si="607"/>
        <v>0</v>
      </c>
      <c r="AA468" s="81">
        <f t="shared" si="607"/>
        <v>0</v>
      </c>
      <c r="AB468" s="81">
        <f t="shared" si="607"/>
        <v>0</v>
      </c>
      <c r="AC468" s="81">
        <f t="shared" si="607"/>
        <v>0</v>
      </c>
      <c r="AD468" s="99">
        <f t="shared" si="594"/>
        <v>0</v>
      </c>
      <c r="AE468" s="80">
        <f t="shared" ref="AE468:AP468" si="608">SUM(AE452,AE454,AE456,AE458,AE460,AE462,AE464,AE466)</f>
        <v>0</v>
      </c>
      <c r="AF468" s="81">
        <f t="shared" si="608"/>
        <v>0</v>
      </c>
      <c r="AG468" s="81">
        <f t="shared" si="608"/>
        <v>0</v>
      </c>
      <c r="AH468" s="81">
        <f t="shared" si="608"/>
        <v>0</v>
      </c>
      <c r="AI468" s="81">
        <f t="shared" si="608"/>
        <v>0</v>
      </c>
      <c r="AJ468" s="81">
        <f t="shared" si="608"/>
        <v>0</v>
      </c>
      <c r="AK468" s="81">
        <f t="shared" si="608"/>
        <v>0</v>
      </c>
      <c r="AL468" s="81">
        <f t="shared" si="608"/>
        <v>0</v>
      </c>
      <c r="AM468" s="81">
        <f t="shared" si="608"/>
        <v>0</v>
      </c>
      <c r="AN468" s="81">
        <f t="shared" si="608"/>
        <v>0</v>
      </c>
      <c r="AO468" s="81">
        <f t="shared" si="608"/>
        <v>0</v>
      </c>
      <c r="AP468" s="81">
        <f t="shared" si="608"/>
        <v>0</v>
      </c>
      <c r="AQ468" s="99">
        <f t="shared" si="595"/>
        <v>0</v>
      </c>
      <c r="AR468" s="80">
        <f t="shared" ref="AR468:BC468" si="609">SUM(AR452,AR454,AR456,AR458,AR460,AR462,AR464,AR466)</f>
        <v>0</v>
      </c>
      <c r="AS468" s="81">
        <f t="shared" si="609"/>
        <v>0</v>
      </c>
      <c r="AT468" s="81">
        <f t="shared" si="609"/>
        <v>0</v>
      </c>
      <c r="AU468" s="81">
        <f t="shared" si="609"/>
        <v>0</v>
      </c>
      <c r="AV468" s="81">
        <f t="shared" si="609"/>
        <v>0</v>
      </c>
      <c r="AW468" s="81">
        <f t="shared" si="609"/>
        <v>0</v>
      </c>
      <c r="AX468" s="81">
        <f t="shared" si="609"/>
        <v>0</v>
      </c>
      <c r="AY468" s="81">
        <f t="shared" si="609"/>
        <v>0</v>
      </c>
      <c r="AZ468" s="81">
        <f t="shared" si="609"/>
        <v>0</v>
      </c>
      <c r="BA468" s="81">
        <f t="shared" si="609"/>
        <v>0</v>
      </c>
      <c r="BB468" s="81">
        <f t="shared" si="609"/>
        <v>0</v>
      </c>
      <c r="BC468" s="81">
        <f t="shared" si="609"/>
        <v>0</v>
      </c>
      <c r="BD468" s="99">
        <f t="shared" si="596"/>
        <v>0</v>
      </c>
      <c r="BE468" s="100">
        <f t="shared" si="601"/>
        <v>18755</v>
      </c>
    </row>
    <row r="469" spans="1:61" hidden="1" outlineLevel="2" x14ac:dyDescent="0.2">
      <c r="A469" s="120"/>
      <c r="B469" s="111" t="s">
        <v>203</v>
      </c>
      <c r="C469" s="112"/>
      <c r="D469" s="114"/>
      <c r="E469" s="113"/>
      <c r="F469" s="113"/>
      <c r="G469" s="113"/>
      <c r="H469" s="113"/>
      <c r="I469" s="113"/>
      <c r="J469" s="113"/>
      <c r="K469" s="113"/>
      <c r="L469" s="113"/>
      <c r="M469" s="113"/>
      <c r="N469" s="113"/>
      <c r="O469" s="113"/>
      <c r="P469" s="113"/>
      <c r="Q469" s="114"/>
      <c r="R469" s="113"/>
      <c r="S469" s="113"/>
      <c r="T469" s="113"/>
      <c r="U469" s="113"/>
      <c r="V469" s="113"/>
      <c r="W469" s="113"/>
      <c r="X469" s="113"/>
      <c r="Y469" s="113"/>
      <c r="Z469" s="113"/>
      <c r="AA469" s="113"/>
      <c r="AB469" s="113"/>
      <c r="AC469" s="113"/>
      <c r="AD469" s="114"/>
      <c r="AE469" s="113"/>
      <c r="AF469" s="113"/>
      <c r="AG469" s="113"/>
      <c r="AH469" s="113"/>
      <c r="AI469" s="113"/>
      <c r="AJ469" s="113"/>
      <c r="AK469" s="113"/>
      <c r="AL469" s="113"/>
      <c r="AM469" s="113"/>
      <c r="AN469" s="113"/>
      <c r="AO469" s="113"/>
      <c r="AP469" s="113"/>
      <c r="AQ469" s="114"/>
      <c r="AR469" s="113"/>
      <c r="AS469" s="113"/>
      <c r="AT469" s="113"/>
      <c r="AU469" s="113"/>
      <c r="AV469" s="113"/>
      <c r="AW469" s="113"/>
      <c r="AX469" s="113"/>
      <c r="AY469" s="113"/>
      <c r="AZ469" s="113"/>
      <c r="BA469" s="113"/>
      <c r="BB469" s="113"/>
      <c r="BC469" s="113"/>
      <c r="BD469" s="114"/>
      <c r="BE469" s="198">
        <f t="shared" si="601"/>
        <v>0</v>
      </c>
      <c r="BG469" s="42"/>
    </row>
    <row r="470" spans="1:61" hidden="1" outlineLevel="2" x14ac:dyDescent="0.2">
      <c r="A470" s="375">
        <v>1</v>
      </c>
      <c r="B470" s="376" t="s">
        <v>208</v>
      </c>
      <c r="C470" s="47" t="s">
        <v>159</v>
      </c>
      <c r="D470" s="91">
        <f>D467-D472</f>
        <v>18140</v>
      </c>
      <c r="E470" s="52">
        <f>E467-E472</f>
        <v>0</v>
      </c>
      <c r="F470" s="53">
        <f t="shared" ref="F470:P470" si="610">F467-F472</f>
        <v>0</v>
      </c>
      <c r="G470" s="53">
        <f t="shared" si="610"/>
        <v>0</v>
      </c>
      <c r="H470" s="53">
        <f t="shared" si="610"/>
        <v>0</v>
      </c>
      <c r="I470" s="53">
        <f t="shared" si="610"/>
        <v>0</v>
      </c>
      <c r="J470" s="53">
        <f t="shared" si="610"/>
        <v>0</v>
      </c>
      <c r="K470" s="53">
        <f t="shared" si="610"/>
        <v>0</v>
      </c>
      <c r="L470" s="53">
        <f t="shared" si="610"/>
        <v>0</v>
      </c>
      <c r="M470" s="53">
        <f t="shared" si="610"/>
        <v>0</v>
      </c>
      <c r="N470" s="53">
        <f t="shared" si="610"/>
        <v>0</v>
      </c>
      <c r="O470" s="53">
        <f t="shared" si="610"/>
        <v>0</v>
      </c>
      <c r="P470" s="53">
        <f t="shared" si="610"/>
        <v>332</v>
      </c>
      <c r="Q470" s="91">
        <f t="shared" ref="Q470:Q475" si="611">SUM(E470:P470)</f>
        <v>332</v>
      </c>
      <c r="R470" s="52">
        <f>R467-R472</f>
        <v>8</v>
      </c>
      <c r="S470" s="53">
        <f t="shared" ref="S470:AC470" si="612">S467-S472</f>
        <v>18</v>
      </c>
      <c r="T470" s="53">
        <f t="shared" si="612"/>
        <v>15</v>
      </c>
      <c r="U470" s="53">
        <f t="shared" si="612"/>
        <v>18</v>
      </c>
      <c r="V470" s="53">
        <f t="shared" si="612"/>
        <v>31</v>
      </c>
      <c r="W470" s="53">
        <f t="shared" si="612"/>
        <v>34</v>
      </c>
      <c r="X470" s="53">
        <f t="shared" si="612"/>
        <v>31</v>
      </c>
      <c r="Y470" s="53">
        <f t="shared" si="612"/>
        <v>17</v>
      </c>
      <c r="Z470" s="53">
        <f t="shared" si="612"/>
        <v>15</v>
      </c>
      <c r="AA470" s="53">
        <f t="shared" si="612"/>
        <v>17</v>
      </c>
      <c r="AB470" s="53">
        <f t="shared" si="612"/>
        <v>8</v>
      </c>
      <c r="AC470" s="53">
        <f t="shared" si="612"/>
        <v>0</v>
      </c>
      <c r="AD470" s="91">
        <f t="shared" ref="AD470:AD475" si="613">SUM(R470:AC470)</f>
        <v>212</v>
      </c>
      <c r="AE470" s="52">
        <f>AE467-AE472</f>
        <v>8</v>
      </c>
      <c r="AF470" s="53">
        <f t="shared" ref="AF470:AP470" si="614">AF467-AF472</f>
        <v>15</v>
      </c>
      <c r="AG470" s="53">
        <f t="shared" si="614"/>
        <v>15</v>
      </c>
      <c r="AH470" s="53">
        <f t="shared" si="614"/>
        <v>15</v>
      </c>
      <c r="AI470" s="53">
        <f t="shared" si="614"/>
        <v>23</v>
      </c>
      <c r="AJ470" s="53">
        <f t="shared" si="614"/>
        <v>23</v>
      </c>
      <c r="AK470" s="53">
        <f t="shared" si="614"/>
        <v>23</v>
      </c>
      <c r="AL470" s="53">
        <f t="shared" si="614"/>
        <v>15</v>
      </c>
      <c r="AM470" s="53">
        <f t="shared" si="614"/>
        <v>15</v>
      </c>
      <c r="AN470" s="53">
        <f t="shared" si="614"/>
        <v>15</v>
      </c>
      <c r="AO470" s="53">
        <f t="shared" si="614"/>
        <v>8</v>
      </c>
      <c r="AP470" s="53">
        <f t="shared" si="614"/>
        <v>0</v>
      </c>
      <c r="AQ470" s="91">
        <f t="shared" ref="AQ470:AQ475" si="615">SUM(AE470:AP470)</f>
        <v>175</v>
      </c>
      <c r="AR470" s="52">
        <f>AR467-AR472</f>
        <v>0</v>
      </c>
      <c r="AS470" s="53">
        <f t="shared" ref="AS470:BC470" si="616">AS467-AS472</f>
        <v>0</v>
      </c>
      <c r="AT470" s="53">
        <f t="shared" si="616"/>
        <v>0</v>
      </c>
      <c r="AU470" s="53">
        <f t="shared" si="616"/>
        <v>0</v>
      </c>
      <c r="AV470" s="53">
        <f t="shared" si="616"/>
        <v>0</v>
      </c>
      <c r="AW470" s="53">
        <f t="shared" si="616"/>
        <v>0</v>
      </c>
      <c r="AX470" s="53">
        <f t="shared" si="616"/>
        <v>0</v>
      </c>
      <c r="AY470" s="53">
        <f t="shared" si="616"/>
        <v>0</v>
      </c>
      <c r="AZ470" s="53">
        <f t="shared" si="616"/>
        <v>0</v>
      </c>
      <c r="BA470" s="53">
        <f t="shared" si="616"/>
        <v>0</v>
      </c>
      <c r="BB470" s="53">
        <f t="shared" si="616"/>
        <v>0</v>
      </c>
      <c r="BC470" s="53">
        <f t="shared" si="616"/>
        <v>0</v>
      </c>
      <c r="BD470" s="91">
        <f t="shared" ref="BD470:BD475" si="617">SUM(AR470:BC470)</f>
        <v>0</v>
      </c>
      <c r="BE470" s="91">
        <f t="shared" si="601"/>
        <v>18859</v>
      </c>
      <c r="BG470" s="42"/>
    </row>
    <row r="471" spans="1:61" hidden="1" outlineLevel="2" x14ac:dyDescent="0.2">
      <c r="A471" s="374"/>
      <c r="B471" s="372"/>
      <c r="C471" s="46" t="s">
        <v>164</v>
      </c>
      <c r="D471" s="92">
        <f t="shared" ref="D471:P471" si="618">D468-D473</f>
        <v>18340</v>
      </c>
      <c r="E471" s="56">
        <f t="shared" si="618"/>
        <v>0</v>
      </c>
      <c r="F471" s="57">
        <f t="shared" si="618"/>
        <v>0</v>
      </c>
      <c r="G471" s="57">
        <f t="shared" si="618"/>
        <v>0</v>
      </c>
      <c r="H471" s="57">
        <f t="shared" si="618"/>
        <v>0</v>
      </c>
      <c r="I471" s="57">
        <f t="shared" si="618"/>
        <v>1</v>
      </c>
      <c r="J471" s="57">
        <f t="shared" si="618"/>
        <v>4</v>
      </c>
      <c r="K471" s="57">
        <f t="shared" si="618"/>
        <v>0</v>
      </c>
      <c r="L471" s="57">
        <f t="shared" si="618"/>
        <v>0</v>
      </c>
      <c r="M471" s="57">
        <f t="shared" si="618"/>
        <v>51</v>
      </c>
      <c r="N471" s="57">
        <f t="shared" si="618"/>
        <v>6</v>
      </c>
      <c r="O471" s="57">
        <f t="shared" si="618"/>
        <v>0</v>
      </c>
      <c r="P471" s="57">
        <f t="shared" si="618"/>
        <v>0</v>
      </c>
      <c r="Q471" s="92">
        <f t="shared" si="611"/>
        <v>62</v>
      </c>
      <c r="R471" s="56">
        <f t="shared" ref="R471:AC471" si="619">R468-R473</f>
        <v>0</v>
      </c>
      <c r="S471" s="57">
        <f t="shared" si="619"/>
        <v>0</v>
      </c>
      <c r="T471" s="57">
        <f t="shared" si="619"/>
        <v>0</v>
      </c>
      <c r="U471" s="57">
        <f t="shared" si="619"/>
        <v>0</v>
      </c>
      <c r="V471" s="57">
        <f t="shared" si="619"/>
        <v>0</v>
      </c>
      <c r="W471" s="57">
        <f t="shared" si="619"/>
        <v>0</v>
      </c>
      <c r="X471" s="57">
        <f t="shared" si="619"/>
        <v>0</v>
      </c>
      <c r="Y471" s="57">
        <f t="shared" si="619"/>
        <v>0</v>
      </c>
      <c r="Z471" s="57">
        <f t="shared" si="619"/>
        <v>0</v>
      </c>
      <c r="AA471" s="57">
        <f t="shared" si="619"/>
        <v>0</v>
      </c>
      <c r="AB471" s="57">
        <f t="shared" si="619"/>
        <v>0</v>
      </c>
      <c r="AC471" s="57">
        <f t="shared" si="619"/>
        <v>0</v>
      </c>
      <c r="AD471" s="92">
        <f t="shared" si="613"/>
        <v>0</v>
      </c>
      <c r="AE471" s="56">
        <f t="shared" ref="AE471:AP471" si="620">AE468-AE473</f>
        <v>0</v>
      </c>
      <c r="AF471" s="57">
        <f t="shared" si="620"/>
        <v>0</v>
      </c>
      <c r="AG471" s="57">
        <f t="shared" si="620"/>
        <v>0</v>
      </c>
      <c r="AH471" s="57">
        <f t="shared" si="620"/>
        <v>0</v>
      </c>
      <c r="AI471" s="57">
        <f t="shared" si="620"/>
        <v>0</v>
      </c>
      <c r="AJ471" s="57">
        <f t="shared" si="620"/>
        <v>0</v>
      </c>
      <c r="AK471" s="57">
        <f t="shared" si="620"/>
        <v>0</v>
      </c>
      <c r="AL471" s="57">
        <f t="shared" si="620"/>
        <v>0</v>
      </c>
      <c r="AM471" s="57">
        <f t="shared" si="620"/>
        <v>0</v>
      </c>
      <c r="AN471" s="57">
        <f t="shared" si="620"/>
        <v>0</v>
      </c>
      <c r="AO471" s="57">
        <f t="shared" si="620"/>
        <v>0</v>
      </c>
      <c r="AP471" s="57">
        <f t="shared" si="620"/>
        <v>0</v>
      </c>
      <c r="AQ471" s="92">
        <f t="shared" si="615"/>
        <v>0</v>
      </c>
      <c r="AR471" s="56">
        <f t="shared" ref="AR471:BC471" si="621">AR468-AR473</f>
        <v>0</v>
      </c>
      <c r="AS471" s="57">
        <f t="shared" si="621"/>
        <v>0</v>
      </c>
      <c r="AT471" s="57">
        <f t="shared" si="621"/>
        <v>0</v>
      </c>
      <c r="AU471" s="57">
        <f t="shared" si="621"/>
        <v>0</v>
      </c>
      <c r="AV471" s="57">
        <f t="shared" si="621"/>
        <v>0</v>
      </c>
      <c r="AW471" s="57">
        <f t="shared" si="621"/>
        <v>0</v>
      </c>
      <c r="AX471" s="57">
        <f t="shared" si="621"/>
        <v>0</v>
      </c>
      <c r="AY471" s="57">
        <f t="shared" si="621"/>
        <v>0</v>
      </c>
      <c r="AZ471" s="57">
        <f t="shared" si="621"/>
        <v>0</v>
      </c>
      <c r="BA471" s="57">
        <f t="shared" si="621"/>
        <v>0</v>
      </c>
      <c r="BB471" s="57">
        <f t="shared" si="621"/>
        <v>0</v>
      </c>
      <c r="BC471" s="57">
        <f t="shared" si="621"/>
        <v>0</v>
      </c>
      <c r="BD471" s="92">
        <f t="shared" si="617"/>
        <v>0</v>
      </c>
      <c r="BE471" s="92">
        <f t="shared" si="601"/>
        <v>18402</v>
      </c>
      <c r="BF471" s="122"/>
      <c r="BG471" s="42"/>
    </row>
    <row r="472" spans="1:61" hidden="1" outlineLevel="2" x14ac:dyDescent="0.2">
      <c r="A472" s="373">
        <v>2</v>
      </c>
      <c r="B472" s="371" t="s">
        <v>307</v>
      </c>
      <c r="C472" s="44" t="s">
        <v>159</v>
      </c>
      <c r="D472" s="101"/>
      <c r="E472" s="82">
        <f>ROUND(SUM(E453,E455,E457,E459,E461,E463,E465)*0.85,0)</f>
        <v>0</v>
      </c>
      <c r="F472" s="83">
        <f t="shared" ref="F472:P472" si="622">ROUND(SUM(F453,F455,F457,F459,F461,F463,F465)*0.85,0)</f>
        <v>0</v>
      </c>
      <c r="G472" s="83">
        <f t="shared" si="622"/>
        <v>0</v>
      </c>
      <c r="H472" s="83">
        <f t="shared" si="622"/>
        <v>0</v>
      </c>
      <c r="I472" s="83">
        <f t="shared" si="622"/>
        <v>0</v>
      </c>
      <c r="J472" s="83">
        <f t="shared" si="622"/>
        <v>0</v>
      </c>
      <c r="K472" s="83">
        <f t="shared" si="622"/>
        <v>0</v>
      </c>
      <c r="L472" s="83">
        <f t="shared" si="622"/>
        <v>0</v>
      </c>
      <c r="M472" s="83">
        <f t="shared" si="622"/>
        <v>0</v>
      </c>
      <c r="N472" s="83">
        <f t="shared" si="622"/>
        <v>0</v>
      </c>
      <c r="O472" s="83">
        <f t="shared" si="622"/>
        <v>0</v>
      </c>
      <c r="P472" s="84">
        <f t="shared" si="622"/>
        <v>1882</v>
      </c>
      <c r="Q472" s="101">
        <f t="shared" si="611"/>
        <v>1882</v>
      </c>
      <c r="R472" s="82">
        <f t="shared" ref="R472:AC472" si="623">ROUND(SUM(R453,R455,R457,R459,R461,R463,R465)*0.85,0)</f>
        <v>43</v>
      </c>
      <c r="S472" s="83">
        <f t="shared" si="623"/>
        <v>104</v>
      </c>
      <c r="T472" s="83">
        <f t="shared" si="623"/>
        <v>87</v>
      </c>
      <c r="U472" s="83">
        <f t="shared" si="623"/>
        <v>104</v>
      </c>
      <c r="V472" s="83">
        <f t="shared" si="623"/>
        <v>173</v>
      </c>
      <c r="W472" s="83">
        <f t="shared" si="623"/>
        <v>190</v>
      </c>
      <c r="X472" s="83">
        <f t="shared" si="623"/>
        <v>173</v>
      </c>
      <c r="Y472" s="83">
        <f t="shared" si="623"/>
        <v>95</v>
      </c>
      <c r="Z472" s="83">
        <f t="shared" si="623"/>
        <v>87</v>
      </c>
      <c r="AA472" s="83">
        <f t="shared" si="623"/>
        <v>95</v>
      </c>
      <c r="AB472" s="83">
        <f t="shared" si="623"/>
        <v>43</v>
      </c>
      <c r="AC472" s="84">
        <f t="shared" si="623"/>
        <v>0</v>
      </c>
      <c r="AD472" s="101">
        <f t="shared" si="613"/>
        <v>1194</v>
      </c>
      <c r="AE472" s="82">
        <f t="shared" ref="AE472:AP472" si="624">ROUND(SUM(AE453,AE455,AE457,AE459,AE461,AE463,AE465)*0.85,0)</f>
        <v>43</v>
      </c>
      <c r="AF472" s="83">
        <f t="shared" si="624"/>
        <v>87</v>
      </c>
      <c r="AG472" s="83">
        <f t="shared" si="624"/>
        <v>87</v>
      </c>
      <c r="AH472" s="83">
        <f t="shared" si="624"/>
        <v>87</v>
      </c>
      <c r="AI472" s="83">
        <f t="shared" si="624"/>
        <v>130</v>
      </c>
      <c r="AJ472" s="83">
        <f t="shared" si="624"/>
        <v>130</v>
      </c>
      <c r="AK472" s="83">
        <f t="shared" si="624"/>
        <v>130</v>
      </c>
      <c r="AL472" s="83">
        <f t="shared" si="624"/>
        <v>87</v>
      </c>
      <c r="AM472" s="83">
        <f t="shared" si="624"/>
        <v>87</v>
      </c>
      <c r="AN472" s="83">
        <f t="shared" si="624"/>
        <v>87</v>
      </c>
      <c r="AO472" s="83">
        <f t="shared" si="624"/>
        <v>43</v>
      </c>
      <c r="AP472" s="84">
        <f t="shared" si="624"/>
        <v>0</v>
      </c>
      <c r="AQ472" s="101">
        <f t="shared" si="615"/>
        <v>998</v>
      </c>
      <c r="AR472" s="82">
        <f t="shared" ref="AR472:BC472" si="625">ROUND(SUM(AR453,AR455,AR457,AR459,AR461,AR463,AR465)*0.85,0)</f>
        <v>0</v>
      </c>
      <c r="AS472" s="83">
        <f t="shared" si="625"/>
        <v>0</v>
      </c>
      <c r="AT472" s="83">
        <f t="shared" si="625"/>
        <v>0</v>
      </c>
      <c r="AU472" s="83">
        <f t="shared" si="625"/>
        <v>0</v>
      </c>
      <c r="AV472" s="83">
        <f t="shared" si="625"/>
        <v>0</v>
      </c>
      <c r="AW472" s="83">
        <f t="shared" si="625"/>
        <v>0</v>
      </c>
      <c r="AX472" s="83">
        <f t="shared" si="625"/>
        <v>0</v>
      </c>
      <c r="AY472" s="83">
        <f t="shared" si="625"/>
        <v>0</v>
      </c>
      <c r="AZ472" s="83">
        <f t="shared" si="625"/>
        <v>0</v>
      </c>
      <c r="BA472" s="83">
        <f t="shared" si="625"/>
        <v>0</v>
      </c>
      <c r="BB472" s="83">
        <f t="shared" si="625"/>
        <v>0</v>
      </c>
      <c r="BC472" s="84">
        <f t="shared" si="625"/>
        <v>0</v>
      </c>
      <c r="BD472" s="101">
        <f t="shared" si="617"/>
        <v>0</v>
      </c>
      <c r="BE472" s="101">
        <f t="shared" si="601"/>
        <v>4074</v>
      </c>
      <c r="BG472" s="42"/>
    </row>
    <row r="473" spans="1:61" ht="13.5" hidden="1" outlineLevel="2" thickBot="1" x14ac:dyDescent="0.25">
      <c r="A473" s="377"/>
      <c r="B473" s="378"/>
      <c r="C473" s="128" t="s">
        <v>164</v>
      </c>
      <c r="D473" s="131"/>
      <c r="E473" s="129">
        <f t="shared" ref="E473:P473" si="626">ROUND(SUM(E454,E456,E458,E460,E462,E464,E466)*0.85,0)</f>
        <v>0</v>
      </c>
      <c r="F473" s="130">
        <f t="shared" si="626"/>
        <v>0</v>
      </c>
      <c r="G473" s="130">
        <f t="shared" si="626"/>
        <v>0</v>
      </c>
      <c r="H473" s="130">
        <f t="shared" si="626"/>
        <v>0</v>
      </c>
      <c r="I473" s="130">
        <f t="shared" si="626"/>
        <v>5</v>
      </c>
      <c r="J473" s="130">
        <f t="shared" si="626"/>
        <v>22</v>
      </c>
      <c r="K473" s="130">
        <f t="shared" si="626"/>
        <v>0</v>
      </c>
      <c r="L473" s="130">
        <f t="shared" si="626"/>
        <v>3</v>
      </c>
      <c r="M473" s="130">
        <f t="shared" si="626"/>
        <v>289</v>
      </c>
      <c r="N473" s="130">
        <f t="shared" si="626"/>
        <v>34</v>
      </c>
      <c r="O473" s="130">
        <f t="shared" si="626"/>
        <v>0</v>
      </c>
      <c r="P473" s="130">
        <f t="shared" si="626"/>
        <v>0</v>
      </c>
      <c r="Q473" s="131">
        <f t="shared" si="611"/>
        <v>353</v>
      </c>
      <c r="R473" s="129">
        <f t="shared" ref="R473:AC473" si="627">ROUND(SUM(R454,R456,R458,R460,R462,R464,R466)*0.85,0)</f>
        <v>0</v>
      </c>
      <c r="S473" s="130">
        <f t="shared" si="627"/>
        <v>0</v>
      </c>
      <c r="T473" s="130">
        <f t="shared" si="627"/>
        <v>0</v>
      </c>
      <c r="U473" s="130">
        <f t="shared" si="627"/>
        <v>0</v>
      </c>
      <c r="V473" s="130">
        <f t="shared" si="627"/>
        <v>0</v>
      </c>
      <c r="W473" s="130">
        <f t="shared" si="627"/>
        <v>0</v>
      </c>
      <c r="X473" s="130">
        <f t="shared" si="627"/>
        <v>0</v>
      </c>
      <c r="Y473" s="130">
        <f t="shared" si="627"/>
        <v>0</v>
      </c>
      <c r="Z473" s="130">
        <f t="shared" si="627"/>
        <v>0</v>
      </c>
      <c r="AA473" s="130">
        <f t="shared" si="627"/>
        <v>0</v>
      </c>
      <c r="AB473" s="130">
        <f t="shared" si="627"/>
        <v>0</v>
      </c>
      <c r="AC473" s="130">
        <f t="shared" si="627"/>
        <v>0</v>
      </c>
      <c r="AD473" s="131">
        <f t="shared" si="613"/>
        <v>0</v>
      </c>
      <c r="AE473" s="129">
        <f t="shared" ref="AE473:AP473" si="628">ROUND(SUM(AE454,AE456,AE458,AE460,AE462,AE464,AE466)*0.85,0)</f>
        <v>0</v>
      </c>
      <c r="AF473" s="130">
        <f t="shared" si="628"/>
        <v>0</v>
      </c>
      <c r="AG473" s="130">
        <f t="shared" si="628"/>
        <v>0</v>
      </c>
      <c r="AH473" s="130">
        <f t="shared" si="628"/>
        <v>0</v>
      </c>
      <c r="AI473" s="130">
        <f t="shared" si="628"/>
        <v>0</v>
      </c>
      <c r="AJ473" s="130">
        <f t="shared" si="628"/>
        <v>0</v>
      </c>
      <c r="AK473" s="130">
        <f t="shared" si="628"/>
        <v>0</v>
      </c>
      <c r="AL473" s="130">
        <f t="shared" si="628"/>
        <v>0</v>
      </c>
      <c r="AM473" s="130">
        <f t="shared" si="628"/>
        <v>0</v>
      </c>
      <c r="AN473" s="130">
        <f t="shared" si="628"/>
        <v>0</v>
      </c>
      <c r="AO473" s="130">
        <f t="shared" si="628"/>
        <v>0</v>
      </c>
      <c r="AP473" s="130">
        <f t="shared" si="628"/>
        <v>0</v>
      </c>
      <c r="AQ473" s="131">
        <f t="shared" si="615"/>
        <v>0</v>
      </c>
      <c r="AR473" s="129">
        <f t="shared" ref="AR473:BC473" si="629">ROUND(SUM(AR454,AR456,AR458,AR460,AR462,AR464,AR466)*0.85,0)</f>
        <v>0</v>
      </c>
      <c r="AS473" s="130">
        <f t="shared" si="629"/>
        <v>0</v>
      </c>
      <c r="AT473" s="130">
        <f t="shared" si="629"/>
        <v>0</v>
      </c>
      <c r="AU473" s="130">
        <f t="shared" si="629"/>
        <v>0</v>
      </c>
      <c r="AV473" s="130">
        <f t="shared" si="629"/>
        <v>0</v>
      </c>
      <c r="AW473" s="130">
        <f t="shared" si="629"/>
        <v>0</v>
      </c>
      <c r="AX473" s="130">
        <f t="shared" si="629"/>
        <v>0</v>
      </c>
      <c r="AY473" s="130">
        <f t="shared" si="629"/>
        <v>0</v>
      </c>
      <c r="AZ473" s="130">
        <f t="shared" si="629"/>
        <v>0</v>
      </c>
      <c r="BA473" s="130">
        <f t="shared" si="629"/>
        <v>0</v>
      </c>
      <c r="BB473" s="130">
        <f t="shared" si="629"/>
        <v>0</v>
      </c>
      <c r="BC473" s="130">
        <f t="shared" si="629"/>
        <v>0</v>
      </c>
      <c r="BD473" s="131">
        <f t="shared" si="617"/>
        <v>0</v>
      </c>
      <c r="BE473" s="131">
        <f t="shared" si="601"/>
        <v>353</v>
      </c>
      <c r="BG473" s="42"/>
    </row>
    <row r="474" spans="1:61" hidden="1" outlineLevel="2" x14ac:dyDescent="0.2">
      <c r="A474" s="369"/>
      <c r="B474" s="362" t="s">
        <v>198</v>
      </c>
      <c r="C474" s="50" t="s">
        <v>159</v>
      </c>
      <c r="D474" s="127">
        <f>SUM(D470,D472)</f>
        <v>18140</v>
      </c>
      <c r="E474" s="124">
        <f>SUM(E470,E472)</f>
        <v>0</v>
      </c>
      <c r="F474" s="125">
        <f t="shared" ref="F474:P474" si="630">SUM(F470,F472)</f>
        <v>0</v>
      </c>
      <c r="G474" s="125">
        <f t="shared" si="630"/>
        <v>0</v>
      </c>
      <c r="H474" s="125">
        <f t="shared" si="630"/>
        <v>0</v>
      </c>
      <c r="I474" s="125">
        <f t="shared" si="630"/>
        <v>0</v>
      </c>
      <c r="J474" s="125">
        <f t="shared" si="630"/>
        <v>0</v>
      </c>
      <c r="K474" s="125">
        <f t="shared" si="630"/>
        <v>0</v>
      </c>
      <c r="L474" s="125">
        <f t="shared" si="630"/>
        <v>0</v>
      </c>
      <c r="M474" s="125">
        <f t="shared" si="630"/>
        <v>0</v>
      </c>
      <c r="N474" s="125">
        <f t="shared" si="630"/>
        <v>0</v>
      </c>
      <c r="O474" s="125">
        <f t="shared" si="630"/>
        <v>0</v>
      </c>
      <c r="P474" s="125">
        <f t="shared" si="630"/>
        <v>2214</v>
      </c>
      <c r="Q474" s="126">
        <f t="shared" si="611"/>
        <v>2214</v>
      </c>
      <c r="R474" s="124">
        <f>SUM(R470,R472)</f>
        <v>51</v>
      </c>
      <c r="S474" s="125">
        <f t="shared" ref="S474:AC474" si="631">SUM(S470,S472)</f>
        <v>122</v>
      </c>
      <c r="T474" s="125">
        <f t="shared" si="631"/>
        <v>102</v>
      </c>
      <c r="U474" s="125">
        <f t="shared" si="631"/>
        <v>122</v>
      </c>
      <c r="V474" s="125">
        <f t="shared" si="631"/>
        <v>204</v>
      </c>
      <c r="W474" s="125">
        <f t="shared" si="631"/>
        <v>224</v>
      </c>
      <c r="X474" s="125">
        <f t="shared" si="631"/>
        <v>204</v>
      </c>
      <c r="Y474" s="125">
        <f t="shared" si="631"/>
        <v>112</v>
      </c>
      <c r="Z474" s="125">
        <f t="shared" si="631"/>
        <v>102</v>
      </c>
      <c r="AA474" s="125">
        <f t="shared" si="631"/>
        <v>112</v>
      </c>
      <c r="AB474" s="125">
        <f t="shared" si="631"/>
        <v>51</v>
      </c>
      <c r="AC474" s="125">
        <f t="shared" si="631"/>
        <v>0</v>
      </c>
      <c r="AD474" s="126">
        <f t="shared" si="613"/>
        <v>1406</v>
      </c>
      <c r="AE474" s="124">
        <f>SUM(AE470,AE472)</f>
        <v>51</v>
      </c>
      <c r="AF474" s="125">
        <f t="shared" ref="AF474:AP474" si="632">SUM(AF470,AF472)</f>
        <v>102</v>
      </c>
      <c r="AG474" s="125">
        <f t="shared" si="632"/>
        <v>102</v>
      </c>
      <c r="AH474" s="125">
        <f t="shared" si="632"/>
        <v>102</v>
      </c>
      <c r="AI474" s="125">
        <f t="shared" si="632"/>
        <v>153</v>
      </c>
      <c r="AJ474" s="125">
        <f t="shared" si="632"/>
        <v>153</v>
      </c>
      <c r="AK474" s="125">
        <f t="shared" si="632"/>
        <v>153</v>
      </c>
      <c r="AL474" s="125">
        <f t="shared" si="632"/>
        <v>102</v>
      </c>
      <c r="AM474" s="125">
        <f t="shared" si="632"/>
        <v>102</v>
      </c>
      <c r="AN474" s="125">
        <f t="shared" si="632"/>
        <v>102</v>
      </c>
      <c r="AO474" s="125">
        <f t="shared" si="632"/>
        <v>51</v>
      </c>
      <c r="AP474" s="125">
        <f t="shared" si="632"/>
        <v>0</v>
      </c>
      <c r="AQ474" s="126">
        <f t="shared" si="615"/>
        <v>1173</v>
      </c>
      <c r="AR474" s="124">
        <f>SUM(AR470,AR472)</f>
        <v>0</v>
      </c>
      <c r="AS474" s="125">
        <f t="shared" ref="AS474:BC474" si="633">SUM(AS470,AS472)</f>
        <v>0</v>
      </c>
      <c r="AT474" s="125">
        <f t="shared" si="633"/>
        <v>0</v>
      </c>
      <c r="AU474" s="125">
        <f t="shared" si="633"/>
        <v>0</v>
      </c>
      <c r="AV474" s="125">
        <f t="shared" si="633"/>
        <v>0</v>
      </c>
      <c r="AW474" s="125">
        <f t="shared" si="633"/>
        <v>0</v>
      </c>
      <c r="AX474" s="125">
        <f t="shared" si="633"/>
        <v>0</v>
      </c>
      <c r="AY474" s="125">
        <f t="shared" si="633"/>
        <v>0</v>
      </c>
      <c r="AZ474" s="125">
        <f t="shared" si="633"/>
        <v>0</v>
      </c>
      <c r="BA474" s="125">
        <f t="shared" si="633"/>
        <v>0</v>
      </c>
      <c r="BB474" s="125">
        <f t="shared" si="633"/>
        <v>0</v>
      </c>
      <c r="BC474" s="125">
        <f t="shared" si="633"/>
        <v>0</v>
      </c>
      <c r="BD474" s="126">
        <f t="shared" si="617"/>
        <v>0</v>
      </c>
      <c r="BE474" s="127">
        <f t="shared" si="601"/>
        <v>22933</v>
      </c>
      <c r="BG474" s="42"/>
    </row>
    <row r="475" spans="1:61" hidden="1" outlineLevel="2" x14ac:dyDescent="0.2">
      <c r="A475" s="370"/>
      <c r="B475" s="363"/>
      <c r="C475" s="51" t="s">
        <v>164</v>
      </c>
      <c r="D475" s="100">
        <f t="shared" ref="D475:P475" si="634">SUM(D471,D473)</f>
        <v>18340</v>
      </c>
      <c r="E475" s="80">
        <f t="shared" si="634"/>
        <v>0</v>
      </c>
      <c r="F475" s="81">
        <f t="shared" si="634"/>
        <v>0</v>
      </c>
      <c r="G475" s="81">
        <f t="shared" si="634"/>
        <v>0</v>
      </c>
      <c r="H475" s="81">
        <f t="shared" si="634"/>
        <v>0</v>
      </c>
      <c r="I475" s="81">
        <f t="shared" si="634"/>
        <v>6</v>
      </c>
      <c r="J475" s="81">
        <f t="shared" si="634"/>
        <v>26</v>
      </c>
      <c r="K475" s="81">
        <f t="shared" si="634"/>
        <v>0</v>
      </c>
      <c r="L475" s="81">
        <f t="shared" si="634"/>
        <v>3</v>
      </c>
      <c r="M475" s="81">
        <f t="shared" si="634"/>
        <v>340</v>
      </c>
      <c r="N475" s="81">
        <f t="shared" si="634"/>
        <v>40</v>
      </c>
      <c r="O475" s="81">
        <f t="shared" si="634"/>
        <v>0</v>
      </c>
      <c r="P475" s="81">
        <f t="shared" si="634"/>
        <v>0</v>
      </c>
      <c r="Q475" s="99">
        <f t="shared" si="611"/>
        <v>415</v>
      </c>
      <c r="R475" s="80">
        <f t="shared" ref="R475:AC475" si="635">SUM(R471,R473)</f>
        <v>0</v>
      </c>
      <c r="S475" s="81">
        <f t="shared" si="635"/>
        <v>0</v>
      </c>
      <c r="T475" s="81">
        <f t="shared" si="635"/>
        <v>0</v>
      </c>
      <c r="U475" s="81">
        <f t="shared" si="635"/>
        <v>0</v>
      </c>
      <c r="V475" s="81">
        <f t="shared" si="635"/>
        <v>0</v>
      </c>
      <c r="W475" s="81">
        <f t="shared" si="635"/>
        <v>0</v>
      </c>
      <c r="X475" s="81">
        <f t="shared" si="635"/>
        <v>0</v>
      </c>
      <c r="Y475" s="81">
        <f t="shared" si="635"/>
        <v>0</v>
      </c>
      <c r="Z475" s="81">
        <f t="shared" si="635"/>
        <v>0</v>
      </c>
      <c r="AA475" s="81">
        <f t="shared" si="635"/>
        <v>0</v>
      </c>
      <c r="AB475" s="81">
        <f t="shared" si="635"/>
        <v>0</v>
      </c>
      <c r="AC475" s="81">
        <f t="shared" si="635"/>
        <v>0</v>
      </c>
      <c r="AD475" s="99">
        <f t="shared" si="613"/>
        <v>0</v>
      </c>
      <c r="AE475" s="80">
        <f t="shared" ref="AE475:AP475" si="636">SUM(AE471,AE473)</f>
        <v>0</v>
      </c>
      <c r="AF475" s="81">
        <f t="shared" si="636"/>
        <v>0</v>
      </c>
      <c r="AG475" s="81">
        <f t="shared" si="636"/>
        <v>0</v>
      </c>
      <c r="AH475" s="81">
        <f t="shared" si="636"/>
        <v>0</v>
      </c>
      <c r="AI475" s="81">
        <f t="shared" si="636"/>
        <v>0</v>
      </c>
      <c r="AJ475" s="81">
        <f t="shared" si="636"/>
        <v>0</v>
      </c>
      <c r="AK475" s="81">
        <f t="shared" si="636"/>
        <v>0</v>
      </c>
      <c r="AL475" s="81">
        <f t="shared" si="636"/>
        <v>0</v>
      </c>
      <c r="AM475" s="81">
        <f t="shared" si="636"/>
        <v>0</v>
      </c>
      <c r="AN475" s="81">
        <f t="shared" si="636"/>
        <v>0</v>
      </c>
      <c r="AO475" s="81">
        <f t="shared" si="636"/>
        <v>0</v>
      </c>
      <c r="AP475" s="81">
        <f t="shared" si="636"/>
        <v>0</v>
      </c>
      <c r="AQ475" s="99">
        <f t="shared" si="615"/>
        <v>0</v>
      </c>
      <c r="AR475" s="80">
        <f t="shared" ref="AR475:BC475" si="637">SUM(AR471,AR473)</f>
        <v>0</v>
      </c>
      <c r="AS475" s="81">
        <f t="shared" si="637"/>
        <v>0</v>
      </c>
      <c r="AT475" s="81">
        <f t="shared" si="637"/>
        <v>0</v>
      </c>
      <c r="AU475" s="81">
        <f t="shared" si="637"/>
        <v>0</v>
      </c>
      <c r="AV475" s="81">
        <f t="shared" si="637"/>
        <v>0</v>
      </c>
      <c r="AW475" s="81">
        <f t="shared" si="637"/>
        <v>0</v>
      </c>
      <c r="AX475" s="81">
        <f t="shared" si="637"/>
        <v>0</v>
      </c>
      <c r="AY475" s="81">
        <f t="shared" si="637"/>
        <v>0</v>
      </c>
      <c r="AZ475" s="81">
        <f t="shared" si="637"/>
        <v>0</v>
      </c>
      <c r="BA475" s="81">
        <f t="shared" si="637"/>
        <v>0</v>
      </c>
      <c r="BB475" s="81">
        <f t="shared" si="637"/>
        <v>0</v>
      </c>
      <c r="BC475" s="81">
        <f t="shared" si="637"/>
        <v>0</v>
      </c>
      <c r="BD475" s="99">
        <f t="shared" si="617"/>
        <v>0</v>
      </c>
      <c r="BE475" s="100">
        <f t="shared" si="601"/>
        <v>18755</v>
      </c>
      <c r="BG475" s="42"/>
    </row>
    <row r="476" spans="1:61" outlineLevel="1" collapsed="1" x14ac:dyDescent="0.2">
      <c r="A476" s="119"/>
      <c r="B476" s="103" t="s">
        <v>301</v>
      </c>
      <c r="C476" s="104"/>
      <c r="D476" s="106"/>
      <c r="E476" s="105"/>
      <c r="F476" s="105"/>
      <c r="G476" s="105"/>
      <c r="H476" s="105"/>
      <c r="I476" s="105"/>
      <c r="J476" s="105"/>
      <c r="K476" s="105"/>
      <c r="L476" s="105"/>
      <c r="M476" s="105"/>
      <c r="N476" s="105"/>
      <c r="O476" s="105"/>
      <c r="P476" s="105"/>
      <c r="Q476" s="106"/>
      <c r="R476" s="105"/>
      <c r="S476" s="105"/>
      <c r="T476" s="105"/>
      <c r="U476" s="105"/>
      <c r="V476" s="105"/>
      <c r="W476" s="105"/>
      <c r="X476" s="105"/>
      <c r="Y476" s="105"/>
      <c r="Z476" s="105"/>
      <c r="AA476" s="105"/>
      <c r="AB476" s="105"/>
      <c r="AC476" s="105"/>
      <c r="AD476" s="107"/>
      <c r="AE476" s="108"/>
      <c r="AF476" s="105"/>
      <c r="AG476" s="105"/>
      <c r="AH476" s="105"/>
      <c r="AI476" s="105"/>
      <c r="AJ476" s="105"/>
      <c r="AK476" s="105"/>
      <c r="AL476" s="105"/>
      <c r="AM476" s="105"/>
      <c r="AN476" s="105"/>
      <c r="AO476" s="105"/>
      <c r="AP476" s="109"/>
      <c r="AQ476" s="110"/>
      <c r="AR476" s="105"/>
      <c r="AS476" s="105"/>
      <c r="AT476" s="105"/>
      <c r="AU476" s="105"/>
      <c r="AV476" s="105"/>
      <c r="AW476" s="105"/>
      <c r="AX476" s="105"/>
      <c r="AY476" s="105"/>
      <c r="AZ476" s="105"/>
      <c r="BA476" s="105"/>
      <c r="BB476" s="105"/>
      <c r="BC476" s="105"/>
      <c r="BD476" s="106"/>
      <c r="BE476" s="197">
        <f t="shared" si="531"/>
        <v>0</v>
      </c>
      <c r="BF476" s="122"/>
      <c r="BG476" s="42"/>
    </row>
    <row r="477" spans="1:61" hidden="1" outlineLevel="2" x14ac:dyDescent="0.2">
      <c r="A477" s="120"/>
      <c r="B477" s="111" t="s">
        <v>202</v>
      </c>
      <c r="C477" s="112"/>
      <c r="D477" s="114"/>
      <c r="E477" s="113"/>
      <c r="F477" s="113"/>
      <c r="G477" s="113"/>
      <c r="H477" s="113"/>
      <c r="I477" s="113"/>
      <c r="J477" s="113"/>
      <c r="K477" s="113"/>
      <c r="L477" s="113"/>
      <c r="M477" s="113"/>
      <c r="N477" s="113"/>
      <c r="O477" s="113"/>
      <c r="P477" s="113"/>
      <c r="Q477" s="114"/>
      <c r="R477" s="113"/>
      <c r="S477" s="113"/>
      <c r="T477" s="113"/>
      <c r="U477" s="113"/>
      <c r="V477" s="113"/>
      <c r="W477" s="113"/>
      <c r="X477" s="113"/>
      <c r="Y477" s="113"/>
      <c r="Z477" s="113"/>
      <c r="AA477" s="113"/>
      <c r="AB477" s="113"/>
      <c r="AC477" s="113"/>
      <c r="AD477" s="115"/>
      <c r="AE477" s="116"/>
      <c r="AF477" s="113"/>
      <c r="AG477" s="113"/>
      <c r="AH477" s="113"/>
      <c r="AI477" s="113"/>
      <c r="AJ477" s="113"/>
      <c r="AK477" s="113"/>
      <c r="AL477" s="113"/>
      <c r="AM477" s="113"/>
      <c r="AN477" s="113"/>
      <c r="AO477" s="113"/>
      <c r="AP477" s="117"/>
      <c r="AQ477" s="118"/>
      <c r="AR477" s="113"/>
      <c r="AS477" s="113"/>
      <c r="AT477" s="113"/>
      <c r="AU477" s="113"/>
      <c r="AV477" s="113"/>
      <c r="AW477" s="113"/>
      <c r="AX477" s="113"/>
      <c r="AY477" s="113"/>
      <c r="AZ477" s="113"/>
      <c r="BA477" s="113"/>
      <c r="BB477" s="113"/>
      <c r="BC477" s="113"/>
      <c r="BD477" s="114"/>
      <c r="BE477" s="198">
        <f t="shared" si="531"/>
        <v>0</v>
      </c>
      <c r="BG477" s="42"/>
    </row>
    <row r="478" spans="1:61" ht="13.15" hidden="1" customHeight="1" outlineLevel="2" x14ac:dyDescent="0.2">
      <c r="A478" s="373">
        <v>1</v>
      </c>
      <c r="B478" s="371" t="s">
        <v>334</v>
      </c>
      <c r="C478" s="44" t="s">
        <v>159</v>
      </c>
      <c r="D478" s="101"/>
      <c r="E478" s="82"/>
      <c r="F478" s="83"/>
      <c r="G478" s="83"/>
      <c r="H478" s="83"/>
      <c r="I478" s="83"/>
      <c r="J478" s="83"/>
      <c r="K478" s="83"/>
      <c r="L478" s="83"/>
      <c r="M478" s="83"/>
      <c r="N478" s="83"/>
      <c r="O478" s="83"/>
      <c r="P478" s="83"/>
      <c r="Q478" s="101">
        <f>SUM(E478:P478)</f>
        <v>0</v>
      </c>
      <c r="R478" s="82"/>
      <c r="S478" s="83"/>
      <c r="T478" s="83"/>
      <c r="U478" s="83"/>
      <c r="V478" s="83"/>
      <c r="W478" s="83"/>
      <c r="X478" s="83"/>
      <c r="Y478" s="83"/>
      <c r="Z478" s="83"/>
      <c r="AA478" s="83"/>
      <c r="AB478" s="83"/>
      <c r="AC478" s="83"/>
      <c r="AD478" s="101">
        <f>SUM(R478:AC478)</f>
        <v>0</v>
      </c>
      <c r="AE478" s="82"/>
      <c r="AF478" s="83"/>
      <c r="AG478" s="83"/>
      <c r="AH478" s="83"/>
      <c r="AI478" s="83"/>
      <c r="AJ478" s="83"/>
      <c r="AK478" s="83"/>
      <c r="AL478" s="83"/>
      <c r="AM478" s="83"/>
      <c r="AN478" s="83"/>
      <c r="AO478" s="83"/>
      <c r="AP478" s="83"/>
      <c r="AQ478" s="101">
        <f>SUM(AE478:AP478)</f>
        <v>0</v>
      </c>
      <c r="AR478" s="82"/>
      <c r="AS478" s="83"/>
      <c r="AT478" s="83"/>
      <c r="AU478" s="83"/>
      <c r="AV478" s="83"/>
      <c r="AW478" s="83"/>
      <c r="AX478" s="83"/>
      <c r="AY478" s="83"/>
      <c r="AZ478" s="83"/>
      <c r="BA478" s="83"/>
      <c r="BB478" s="83"/>
      <c r="BC478" s="83"/>
      <c r="BD478" s="101">
        <f>SUM(AR478:BC478)</f>
        <v>0</v>
      </c>
      <c r="BE478" s="101">
        <f>SUM(D478,BD478,AQ478,AD478,Q478)</f>
        <v>0</v>
      </c>
      <c r="BG478" s="138"/>
      <c r="BH478" s="140"/>
      <c r="BI478" s="140"/>
    </row>
    <row r="479" spans="1:61" ht="13.15" hidden="1" customHeight="1" outlineLevel="2" x14ac:dyDescent="0.2">
      <c r="A479" s="374"/>
      <c r="B479" s="372"/>
      <c r="C479" s="46" t="s">
        <v>164</v>
      </c>
      <c r="D479" s="92"/>
      <c r="E479" s="56"/>
      <c r="F479" s="57"/>
      <c r="G479" s="57"/>
      <c r="H479" s="57"/>
      <c r="I479" s="57"/>
      <c r="J479" s="57"/>
      <c r="K479" s="57"/>
      <c r="L479" s="57"/>
      <c r="M479" s="57"/>
      <c r="N479" s="57"/>
      <c r="O479" s="57"/>
      <c r="P479" s="57"/>
      <c r="Q479" s="92">
        <f>SUM(E479:P479)</f>
        <v>0</v>
      </c>
      <c r="R479" s="56"/>
      <c r="S479" s="57"/>
      <c r="T479" s="57"/>
      <c r="U479" s="57"/>
      <c r="V479" s="57"/>
      <c r="W479" s="57"/>
      <c r="X479" s="57"/>
      <c r="Y479" s="57"/>
      <c r="Z479" s="57"/>
      <c r="AA479" s="57"/>
      <c r="AB479" s="57"/>
      <c r="AC479" s="57"/>
      <c r="AD479" s="92">
        <f>SUM(R479:AC479)</f>
        <v>0</v>
      </c>
      <c r="AE479" s="56"/>
      <c r="AF479" s="57"/>
      <c r="AG479" s="57"/>
      <c r="AH479" s="57"/>
      <c r="AI479" s="57"/>
      <c r="AJ479" s="57"/>
      <c r="AK479" s="57"/>
      <c r="AL479" s="57"/>
      <c r="AM479" s="57"/>
      <c r="AN479" s="57"/>
      <c r="AO479" s="57"/>
      <c r="AP479" s="57"/>
      <c r="AQ479" s="92">
        <f>SUM(AE479:AP479)</f>
        <v>0</v>
      </c>
      <c r="AR479" s="56"/>
      <c r="AS479" s="57"/>
      <c r="AT479" s="57"/>
      <c r="AU479" s="57"/>
      <c r="AV479" s="57"/>
      <c r="AW479" s="57"/>
      <c r="AX479" s="57"/>
      <c r="AY479" s="57"/>
      <c r="AZ479" s="57"/>
      <c r="BA479" s="57"/>
      <c r="BB479" s="57"/>
      <c r="BC479" s="57"/>
      <c r="BD479" s="92">
        <f>SUM(AR479:BC479)</f>
        <v>0</v>
      </c>
      <c r="BE479" s="92">
        <f>SUM(D479,BD479,AQ479,AD479,Q479)</f>
        <v>0</v>
      </c>
      <c r="BG479" s="136"/>
      <c r="BH479" s="4"/>
      <c r="BI479" s="4"/>
    </row>
    <row r="480" spans="1:61" ht="13.15" hidden="1" customHeight="1" outlineLevel="2" x14ac:dyDescent="0.2">
      <c r="A480" s="373">
        <v>2</v>
      </c>
      <c r="B480" s="371" t="s">
        <v>217</v>
      </c>
      <c r="C480" s="44" t="s">
        <v>159</v>
      </c>
      <c r="D480" s="101"/>
      <c r="E480" s="82"/>
      <c r="F480" s="83"/>
      <c r="G480" s="83"/>
      <c r="H480" s="83"/>
      <c r="I480" s="83"/>
      <c r="J480" s="83"/>
      <c r="K480" s="83"/>
      <c r="L480" s="83"/>
      <c r="M480" s="83"/>
      <c r="N480" s="83"/>
      <c r="O480" s="83"/>
      <c r="P480" s="83"/>
      <c r="Q480" s="101">
        <f t="shared" ref="Q480:Q491" si="638">SUM(E480:P480)</f>
        <v>0</v>
      </c>
      <c r="R480" s="82"/>
      <c r="S480" s="83"/>
      <c r="T480" s="83"/>
      <c r="U480" s="83"/>
      <c r="V480" s="83"/>
      <c r="W480" s="83"/>
      <c r="X480" s="83"/>
      <c r="Y480" s="83"/>
      <c r="Z480" s="83"/>
      <c r="AA480" s="83"/>
      <c r="AB480" s="83"/>
      <c r="AC480" s="83"/>
      <c r="AD480" s="101">
        <f t="shared" ref="AD480:AD495" si="639">SUM(R480:AC480)</f>
        <v>0</v>
      </c>
      <c r="AE480" s="82"/>
      <c r="AF480" s="83"/>
      <c r="AG480" s="83"/>
      <c r="AH480" s="83"/>
      <c r="AI480" s="83"/>
      <c r="AJ480" s="83"/>
      <c r="AK480" s="83"/>
      <c r="AL480" s="83"/>
      <c r="AM480" s="83"/>
      <c r="AN480" s="83"/>
      <c r="AO480" s="83"/>
      <c r="AP480" s="83"/>
      <c r="AQ480" s="101">
        <f t="shared" ref="AQ480:AQ495" si="640">SUM(AE480:AP480)</f>
        <v>0</v>
      </c>
      <c r="AR480" s="82"/>
      <c r="AS480" s="83"/>
      <c r="AT480" s="83"/>
      <c r="AU480" s="83"/>
      <c r="AV480" s="83"/>
      <c r="AW480" s="83"/>
      <c r="AX480" s="83"/>
      <c r="AY480" s="83"/>
      <c r="AZ480" s="83"/>
      <c r="BA480" s="83"/>
      <c r="BB480" s="83"/>
      <c r="BC480" s="83"/>
      <c r="BD480" s="101">
        <f t="shared" ref="BD480:BD495" si="641">SUM(AR480:BC480)</f>
        <v>0</v>
      </c>
      <c r="BE480" s="101">
        <f t="shared" si="531"/>
        <v>0</v>
      </c>
      <c r="BG480" s="138" t="s">
        <v>211</v>
      </c>
      <c r="BH480" s="140" t="s">
        <v>212</v>
      </c>
      <c r="BI480" s="140" t="s">
        <v>213</v>
      </c>
    </row>
    <row r="481" spans="1:61" ht="13.15" hidden="1" customHeight="1" outlineLevel="2" x14ac:dyDescent="0.2">
      <c r="A481" s="374"/>
      <c r="B481" s="372"/>
      <c r="C481" s="46" t="s">
        <v>164</v>
      </c>
      <c r="D481" s="92"/>
      <c r="E481" s="56"/>
      <c r="F481" s="57"/>
      <c r="G481" s="57"/>
      <c r="H481" s="57"/>
      <c r="I481" s="57"/>
      <c r="J481" s="57"/>
      <c r="K481" s="57"/>
      <c r="L481" s="57"/>
      <c r="M481" s="57"/>
      <c r="N481" s="57"/>
      <c r="O481" s="57"/>
      <c r="P481" s="57"/>
      <c r="Q481" s="92">
        <f t="shared" si="638"/>
        <v>0</v>
      </c>
      <c r="R481" s="56"/>
      <c r="S481" s="57"/>
      <c r="T481" s="57"/>
      <c r="U481" s="57"/>
      <c r="V481" s="57"/>
      <c r="W481" s="57"/>
      <c r="X481" s="57"/>
      <c r="Y481" s="57"/>
      <c r="Z481" s="57"/>
      <c r="AA481" s="57"/>
      <c r="AB481" s="57"/>
      <c r="AC481" s="57"/>
      <c r="AD481" s="92">
        <f t="shared" si="639"/>
        <v>0</v>
      </c>
      <c r="AE481" s="56"/>
      <c r="AF481" s="57"/>
      <c r="AG481" s="57"/>
      <c r="AH481" s="57"/>
      <c r="AI481" s="57"/>
      <c r="AJ481" s="57"/>
      <c r="AK481" s="57"/>
      <c r="AL481" s="57"/>
      <c r="AM481" s="57"/>
      <c r="AN481" s="57"/>
      <c r="AO481" s="57"/>
      <c r="AP481" s="57"/>
      <c r="AQ481" s="92">
        <f t="shared" si="640"/>
        <v>0</v>
      </c>
      <c r="AR481" s="56"/>
      <c r="AS481" s="57"/>
      <c r="AT481" s="57"/>
      <c r="AU481" s="57"/>
      <c r="AV481" s="57"/>
      <c r="AW481" s="57"/>
      <c r="AX481" s="57"/>
      <c r="AY481" s="57"/>
      <c r="AZ481" s="57"/>
      <c r="BA481" s="57"/>
      <c r="BB481" s="57"/>
      <c r="BC481" s="57"/>
      <c r="BD481" s="92">
        <f t="shared" si="641"/>
        <v>0</v>
      </c>
      <c r="BE481" s="92">
        <f t="shared" si="531"/>
        <v>0</v>
      </c>
      <c r="BG481" s="136" t="s">
        <v>199</v>
      </c>
      <c r="BH481" s="4"/>
      <c r="BI481" s="4"/>
    </row>
    <row r="482" spans="1:61" ht="13.15" hidden="1" customHeight="1" outlineLevel="2" x14ac:dyDescent="0.2">
      <c r="A482" s="366">
        <v>3</v>
      </c>
      <c r="B482" s="376" t="s">
        <v>345</v>
      </c>
      <c r="C482" s="47" t="s">
        <v>159</v>
      </c>
      <c r="D482" s="91"/>
      <c r="E482" s="52"/>
      <c r="F482" s="53"/>
      <c r="G482" s="53"/>
      <c r="H482" s="53"/>
      <c r="I482" s="53"/>
      <c r="J482" s="53"/>
      <c r="K482" s="53"/>
      <c r="L482" s="53"/>
      <c r="M482" s="53"/>
      <c r="N482" s="53"/>
      <c r="O482" s="53"/>
      <c r="P482" s="53"/>
      <c r="Q482" s="91">
        <f t="shared" si="638"/>
        <v>0</v>
      </c>
      <c r="R482" s="52"/>
      <c r="S482" s="53"/>
      <c r="T482" s="53"/>
      <c r="U482" s="53"/>
      <c r="V482" s="53"/>
      <c r="W482" s="53"/>
      <c r="X482" s="53"/>
      <c r="Y482" s="53"/>
      <c r="Z482" s="53"/>
      <c r="AA482" s="53"/>
      <c r="AB482" s="53"/>
      <c r="AC482" s="53"/>
      <c r="AD482" s="91">
        <f t="shared" si="639"/>
        <v>0</v>
      </c>
      <c r="AE482" s="52"/>
      <c r="AF482" s="53"/>
      <c r="AG482" s="53"/>
      <c r="AH482" s="53"/>
      <c r="AI482" s="53"/>
      <c r="AJ482" s="53"/>
      <c r="AK482" s="53"/>
      <c r="AL482" s="53"/>
      <c r="AM482" s="53"/>
      <c r="AN482" s="53"/>
      <c r="AO482" s="53"/>
      <c r="AP482" s="53"/>
      <c r="AQ482" s="91">
        <f t="shared" si="640"/>
        <v>0</v>
      </c>
      <c r="AR482" s="52"/>
      <c r="AS482" s="53"/>
      <c r="AT482" s="53"/>
      <c r="AU482" s="53"/>
      <c r="AV482" s="53"/>
      <c r="AW482" s="53"/>
      <c r="AX482" s="53"/>
      <c r="AY482" s="53"/>
      <c r="AZ482" s="53"/>
      <c r="BA482" s="53"/>
      <c r="BB482" s="53"/>
      <c r="BC482" s="53"/>
      <c r="BD482" s="91">
        <f t="shared" si="641"/>
        <v>0</v>
      </c>
      <c r="BE482" s="91">
        <f t="shared" si="531"/>
        <v>0</v>
      </c>
      <c r="BG482" s="136" t="s">
        <v>218</v>
      </c>
      <c r="BH482" s="4"/>
      <c r="BI482" s="4"/>
    </row>
    <row r="483" spans="1:61" ht="13.15" hidden="1" customHeight="1" outlineLevel="2" x14ac:dyDescent="0.2">
      <c r="A483" s="367"/>
      <c r="B483" s="381"/>
      <c r="C483" s="48" t="s">
        <v>164</v>
      </c>
      <c r="D483" s="93"/>
      <c r="E483" s="62"/>
      <c r="F483" s="63"/>
      <c r="G483" s="63"/>
      <c r="H483" s="63"/>
      <c r="I483" s="63"/>
      <c r="J483" s="63"/>
      <c r="K483" s="63"/>
      <c r="L483" s="63"/>
      <c r="M483" s="63"/>
      <c r="N483" s="63"/>
      <c r="O483" s="63"/>
      <c r="P483" s="63"/>
      <c r="Q483" s="93">
        <f t="shared" si="638"/>
        <v>0</v>
      </c>
      <c r="R483" s="62"/>
      <c r="S483" s="63"/>
      <c r="T483" s="63"/>
      <c r="U483" s="63"/>
      <c r="V483" s="63"/>
      <c r="W483" s="63"/>
      <c r="X483" s="63"/>
      <c r="Y483" s="63"/>
      <c r="Z483" s="63"/>
      <c r="AA483" s="63"/>
      <c r="AB483" s="63"/>
      <c r="AC483" s="63"/>
      <c r="AD483" s="93">
        <f t="shared" si="639"/>
        <v>0</v>
      </c>
      <c r="AE483" s="62"/>
      <c r="AF483" s="63"/>
      <c r="AG483" s="63"/>
      <c r="AH483" s="63"/>
      <c r="AI483" s="63"/>
      <c r="AJ483" s="63"/>
      <c r="AK483" s="63"/>
      <c r="AL483" s="63"/>
      <c r="AM483" s="63"/>
      <c r="AN483" s="63"/>
      <c r="AO483" s="63"/>
      <c r="AP483" s="63"/>
      <c r="AQ483" s="93">
        <f t="shared" si="640"/>
        <v>0</v>
      </c>
      <c r="AR483" s="62"/>
      <c r="AS483" s="63"/>
      <c r="AT483" s="63"/>
      <c r="AU483" s="63"/>
      <c r="AV483" s="63"/>
      <c r="AW483" s="63"/>
      <c r="AX483" s="63"/>
      <c r="AY483" s="63"/>
      <c r="AZ483" s="63"/>
      <c r="BA483" s="63"/>
      <c r="BB483" s="63"/>
      <c r="BC483" s="63"/>
      <c r="BD483" s="93">
        <f t="shared" si="641"/>
        <v>0</v>
      </c>
      <c r="BE483" s="93">
        <f t="shared" si="531"/>
        <v>0</v>
      </c>
      <c r="BG483" s="136" t="s">
        <v>222</v>
      </c>
      <c r="BH483" s="4"/>
      <c r="BI483" s="4"/>
    </row>
    <row r="484" spans="1:61" ht="13.15" hidden="1" customHeight="1" outlineLevel="2" x14ac:dyDescent="0.2">
      <c r="A484" s="380">
        <v>4</v>
      </c>
      <c r="B484" s="382" t="s">
        <v>204</v>
      </c>
      <c r="C484" s="49" t="s">
        <v>159</v>
      </c>
      <c r="D484" s="95"/>
      <c r="E484" s="68"/>
      <c r="F484" s="69"/>
      <c r="G484" s="69"/>
      <c r="H484" s="69"/>
      <c r="I484" s="69"/>
      <c r="J484" s="69"/>
      <c r="K484" s="69"/>
      <c r="L484" s="69"/>
      <c r="M484" s="69"/>
      <c r="N484" s="69"/>
      <c r="O484" s="69"/>
      <c r="P484" s="69"/>
      <c r="Q484" s="94">
        <f t="shared" si="638"/>
        <v>0</v>
      </c>
      <c r="R484" s="68"/>
      <c r="S484" s="69"/>
      <c r="T484" s="69"/>
      <c r="U484" s="69"/>
      <c r="V484" s="69"/>
      <c r="W484" s="69"/>
      <c r="X484" s="69"/>
      <c r="Y484" s="69"/>
      <c r="Z484" s="69"/>
      <c r="AA484" s="69"/>
      <c r="AB484" s="69"/>
      <c r="AC484" s="69"/>
      <c r="AD484" s="94">
        <f t="shared" si="639"/>
        <v>0</v>
      </c>
      <c r="AE484" s="68"/>
      <c r="AF484" s="69"/>
      <c r="AG484" s="69"/>
      <c r="AH484" s="69"/>
      <c r="AI484" s="69"/>
      <c r="AJ484" s="69"/>
      <c r="AK484" s="69"/>
      <c r="AL484" s="69"/>
      <c r="AM484" s="69"/>
      <c r="AN484" s="69"/>
      <c r="AO484" s="69"/>
      <c r="AP484" s="69"/>
      <c r="AQ484" s="94">
        <f t="shared" si="640"/>
        <v>0</v>
      </c>
      <c r="AR484" s="68"/>
      <c r="AS484" s="69"/>
      <c r="AT484" s="69"/>
      <c r="AU484" s="69"/>
      <c r="AV484" s="69"/>
      <c r="AW484" s="69"/>
      <c r="AX484" s="69"/>
      <c r="AY484" s="69"/>
      <c r="AZ484" s="69"/>
      <c r="BA484" s="69"/>
      <c r="BB484" s="69"/>
      <c r="BC484" s="69"/>
      <c r="BD484" s="94">
        <f t="shared" si="641"/>
        <v>0</v>
      </c>
      <c r="BE484" s="95">
        <f t="shared" si="531"/>
        <v>0</v>
      </c>
      <c r="BG484" s="136" t="s">
        <v>214</v>
      </c>
      <c r="BH484" s="4"/>
      <c r="BI484" s="4"/>
    </row>
    <row r="485" spans="1:61" ht="13.15" hidden="1" customHeight="1" outlineLevel="2" x14ac:dyDescent="0.2">
      <c r="A485" s="384"/>
      <c r="B485" s="383"/>
      <c r="C485" s="45" t="s">
        <v>164</v>
      </c>
      <c r="D485" s="97"/>
      <c r="E485" s="74"/>
      <c r="F485" s="75"/>
      <c r="G485" s="75"/>
      <c r="H485" s="75"/>
      <c r="I485" s="75"/>
      <c r="J485" s="75"/>
      <c r="K485" s="75"/>
      <c r="L485" s="75"/>
      <c r="M485" s="75"/>
      <c r="N485" s="75"/>
      <c r="O485" s="75"/>
      <c r="P485" s="75"/>
      <c r="Q485" s="96">
        <f t="shared" si="638"/>
        <v>0</v>
      </c>
      <c r="R485" s="74"/>
      <c r="S485" s="75"/>
      <c r="T485" s="75"/>
      <c r="U485" s="75"/>
      <c r="V485" s="75"/>
      <c r="W485" s="75"/>
      <c r="X485" s="75"/>
      <c r="Y485" s="75"/>
      <c r="Z485" s="75"/>
      <c r="AA485" s="75"/>
      <c r="AB485" s="75"/>
      <c r="AC485" s="75"/>
      <c r="AD485" s="96">
        <f t="shared" si="639"/>
        <v>0</v>
      </c>
      <c r="AE485" s="74"/>
      <c r="AF485" s="75"/>
      <c r="AG485" s="75"/>
      <c r="AH485" s="75"/>
      <c r="AI485" s="75"/>
      <c r="AJ485" s="75"/>
      <c r="AK485" s="75"/>
      <c r="AL485" s="75"/>
      <c r="AM485" s="75"/>
      <c r="AN485" s="75"/>
      <c r="AO485" s="75"/>
      <c r="AP485" s="75"/>
      <c r="AQ485" s="96">
        <f t="shared" si="640"/>
        <v>0</v>
      </c>
      <c r="AR485" s="74"/>
      <c r="AS485" s="75"/>
      <c r="AT485" s="75"/>
      <c r="AU485" s="75"/>
      <c r="AV485" s="75"/>
      <c r="AW485" s="75"/>
      <c r="AX485" s="75"/>
      <c r="AY485" s="75"/>
      <c r="AZ485" s="75"/>
      <c r="BA485" s="75"/>
      <c r="BB485" s="75"/>
      <c r="BC485" s="75"/>
      <c r="BD485" s="96">
        <f t="shared" si="641"/>
        <v>0</v>
      </c>
      <c r="BE485" s="97">
        <f t="shared" si="531"/>
        <v>0</v>
      </c>
      <c r="BG485" s="136" t="s">
        <v>223</v>
      </c>
      <c r="BH485" s="4"/>
      <c r="BI485" s="4"/>
    </row>
    <row r="486" spans="1:61" ht="13.15" hidden="1" customHeight="1" outlineLevel="2" x14ac:dyDescent="0.2">
      <c r="A486" s="380">
        <v>5</v>
      </c>
      <c r="B486" s="382" t="s">
        <v>221</v>
      </c>
      <c r="C486" s="49" t="s">
        <v>159</v>
      </c>
      <c r="D486" s="95"/>
      <c r="E486" s="68"/>
      <c r="F486" s="69"/>
      <c r="G486" s="69"/>
      <c r="H486" s="69"/>
      <c r="I486" s="69"/>
      <c r="J486" s="69"/>
      <c r="K486" s="69"/>
      <c r="L486" s="69"/>
      <c r="M486" s="69"/>
      <c r="N486" s="69"/>
      <c r="O486" s="69"/>
      <c r="P486" s="69">
        <v>9</v>
      </c>
      <c r="Q486" s="94">
        <f t="shared" si="638"/>
        <v>9</v>
      </c>
      <c r="R486" s="68"/>
      <c r="S486" s="69"/>
      <c r="T486" s="69"/>
      <c r="U486" s="69"/>
      <c r="V486" s="69"/>
      <c r="W486" s="69"/>
      <c r="X486" s="69"/>
      <c r="Y486" s="69"/>
      <c r="Z486" s="69"/>
      <c r="AA486" s="69"/>
      <c r="AB486" s="69"/>
      <c r="AC486" s="69"/>
      <c r="AD486" s="94">
        <f t="shared" si="639"/>
        <v>0</v>
      </c>
      <c r="AE486" s="68"/>
      <c r="AF486" s="69"/>
      <c r="AG486" s="69"/>
      <c r="AH486" s="69"/>
      <c r="AI486" s="69"/>
      <c r="AJ486" s="69"/>
      <c r="AK486" s="69"/>
      <c r="AL486" s="69"/>
      <c r="AM486" s="69"/>
      <c r="AN486" s="69"/>
      <c r="AO486" s="69"/>
      <c r="AP486" s="69"/>
      <c r="AQ486" s="94">
        <f t="shared" si="640"/>
        <v>0</v>
      </c>
      <c r="AR486" s="68"/>
      <c r="AS486" s="69"/>
      <c r="AT486" s="69"/>
      <c r="AU486" s="69"/>
      <c r="AV486" s="69"/>
      <c r="AW486" s="69"/>
      <c r="AX486" s="69"/>
      <c r="AY486" s="69"/>
      <c r="AZ486" s="69"/>
      <c r="BA486" s="69"/>
      <c r="BB486" s="69"/>
      <c r="BC486" s="69"/>
      <c r="BD486" s="94">
        <f t="shared" si="641"/>
        <v>0</v>
      </c>
      <c r="BE486" s="95">
        <f t="shared" si="531"/>
        <v>9</v>
      </c>
      <c r="BG486" t="s">
        <v>224</v>
      </c>
      <c r="BH486" s="4"/>
      <c r="BI486" s="4"/>
    </row>
    <row r="487" spans="1:61" ht="13.15" hidden="1" customHeight="1" outlineLevel="2" x14ac:dyDescent="0.2">
      <c r="A487" s="384"/>
      <c r="B487" s="383"/>
      <c r="C487" s="45" t="s">
        <v>164</v>
      </c>
      <c r="D487" s="97"/>
      <c r="E487" s="74"/>
      <c r="F487" s="75">
        <v>9</v>
      </c>
      <c r="G487" s="75"/>
      <c r="H487" s="75"/>
      <c r="I487" s="75"/>
      <c r="J487" s="75"/>
      <c r="K487" s="75"/>
      <c r="L487" s="75"/>
      <c r="M487" s="75"/>
      <c r="N487" s="75"/>
      <c r="O487" s="75"/>
      <c r="P487" s="75"/>
      <c r="Q487" s="96">
        <f t="shared" si="638"/>
        <v>9</v>
      </c>
      <c r="R487" s="74"/>
      <c r="S487" s="75"/>
      <c r="T487" s="75"/>
      <c r="U487" s="75"/>
      <c r="V487" s="75"/>
      <c r="W487" s="75"/>
      <c r="X487" s="75"/>
      <c r="Y487" s="75"/>
      <c r="Z487" s="75"/>
      <c r="AA487" s="75"/>
      <c r="AB487" s="75"/>
      <c r="AC487" s="75"/>
      <c r="AD487" s="96">
        <f t="shared" si="639"/>
        <v>0</v>
      </c>
      <c r="AE487" s="74"/>
      <c r="AF487" s="75"/>
      <c r="AG487" s="75"/>
      <c r="AH487" s="75"/>
      <c r="AI487" s="75"/>
      <c r="AJ487" s="75"/>
      <c r="AK487" s="75"/>
      <c r="AL487" s="75"/>
      <c r="AM487" s="75"/>
      <c r="AN487" s="75"/>
      <c r="AO487" s="75"/>
      <c r="AP487" s="75"/>
      <c r="AQ487" s="96">
        <f t="shared" si="640"/>
        <v>0</v>
      </c>
      <c r="AR487" s="74"/>
      <c r="AS487" s="75"/>
      <c r="AT487" s="75"/>
      <c r="AU487" s="75"/>
      <c r="AV487" s="75"/>
      <c r="AW487" s="75"/>
      <c r="AX487" s="75"/>
      <c r="AY487" s="75"/>
      <c r="AZ487" s="75"/>
      <c r="BA487" s="75"/>
      <c r="BB487" s="75"/>
      <c r="BC487" s="75"/>
      <c r="BD487" s="96">
        <f t="shared" si="641"/>
        <v>0</v>
      </c>
      <c r="BE487" s="97">
        <f t="shared" si="531"/>
        <v>9</v>
      </c>
      <c r="BG487" t="s">
        <v>210</v>
      </c>
      <c r="BH487" s="4"/>
      <c r="BI487" s="4"/>
    </row>
    <row r="488" spans="1:61" ht="13.15" hidden="1" customHeight="1" outlineLevel="2" x14ac:dyDescent="0.2">
      <c r="A488" s="373">
        <v>6</v>
      </c>
      <c r="B488" s="364" t="s">
        <v>209</v>
      </c>
      <c r="C488" s="49" t="s">
        <v>159</v>
      </c>
      <c r="D488" s="95"/>
      <c r="E488" s="68"/>
      <c r="F488" s="69"/>
      <c r="G488" s="69"/>
      <c r="H488" s="69"/>
      <c r="I488" s="69"/>
      <c r="J488" s="69"/>
      <c r="K488" s="69"/>
      <c r="L488" s="69"/>
      <c r="M488" s="69"/>
      <c r="N488" s="69"/>
      <c r="O488" s="69"/>
      <c r="P488" s="69"/>
      <c r="Q488" s="94">
        <f t="shared" si="638"/>
        <v>0</v>
      </c>
      <c r="R488" s="68"/>
      <c r="S488" s="69"/>
      <c r="T488" s="69"/>
      <c r="U488" s="69"/>
      <c r="V488" s="69"/>
      <c r="W488" s="69"/>
      <c r="X488" s="69"/>
      <c r="Y488" s="69"/>
      <c r="Z488" s="69"/>
      <c r="AA488" s="69"/>
      <c r="AB488" s="69"/>
      <c r="AC488" s="69"/>
      <c r="AD488" s="94">
        <f t="shared" si="639"/>
        <v>0</v>
      </c>
      <c r="AE488" s="68"/>
      <c r="AF488" s="69"/>
      <c r="AG488" s="69"/>
      <c r="AH488" s="69"/>
      <c r="AI488" s="69"/>
      <c r="AJ488" s="69"/>
      <c r="AK488" s="69"/>
      <c r="AL488" s="69"/>
      <c r="AM488" s="69"/>
      <c r="AN488" s="69"/>
      <c r="AO488" s="69"/>
      <c r="AP488" s="69"/>
      <c r="AQ488" s="94">
        <f t="shared" si="640"/>
        <v>0</v>
      </c>
      <c r="AR488" s="68"/>
      <c r="AS488" s="69"/>
      <c r="AT488" s="69"/>
      <c r="AU488" s="69"/>
      <c r="AV488" s="69"/>
      <c r="AW488" s="69"/>
      <c r="AX488" s="69"/>
      <c r="AY488" s="69"/>
      <c r="AZ488" s="69"/>
      <c r="BA488" s="69"/>
      <c r="BB488" s="69"/>
      <c r="BC488" s="69"/>
      <c r="BD488" s="94">
        <f t="shared" si="641"/>
        <v>0</v>
      </c>
      <c r="BE488" s="95">
        <f t="shared" si="531"/>
        <v>0</v>
      </c>
      <c r="BG488" s="136" t="s">
        <v>215</v>
      </c>
      <c r="BH488" s="4"/>
      <c r="BI488" s="4"/>
    </row>
    <row r="489" spans="1:61" ht="13.15" hidden="1" customHeight="1" outlineLevel="2" x14ac:dyDescent="0.2">
      <c r="A489" s="374"/>
      <c r="B489" s="365"/>
      <c r="C489" s="48" t="s">
        <v>164</v>
      </c>
      <c r="D489" s="98"/>
      <c r="E489" s="62"/>
      <c r="F489" s="63"/>
      <c r="G489" s="63"/>
      <c r="H489" s="63"/>
      <c r="I489" s="63"/>
      <c r="J489" s="63"/>
      <c r="K489" s="63"/>
      <c r="L489" s="63"/>
      <c r="M489" s="63"/>
      <c r="N489" s="63"/>
      <c r="O489" s="63"/>
      <c r="P489" s="63"/>
      <c r="Q489" s="93">
        <f t="shared" si="638"/>
        <v>0</v>
      </c>
      <c r="R489" s="62"/>
      <c r="S489" s="63"/>
      <c r="T489" s="63"/>
      <c r="U489" s="63"/>
      <c r="V489" s="63"/>
      <c r="W489" s="63"/>
      <c r="X489" s="63"/>
      <c r="Y489" s="63"/>
      <c r="Z489" s="63"/>
      <c r="AA489" s="63"/>
      <c r="AB489" s="63"/>
      <c r="AC489" s="63"/>
      <c r="AD489" s="93">
        <f t="shared" si="639"/>
        <v>0</v>
      </c>
      <c r="AE489" s="62"/>
      <c r="AF489" s="63"/>
      <c r="AG489" s="63"/>
      <c r="AH489" s="63"/>
      <c r="AI489" s="63"/>
      <c r="AJ489" s="63"/>
      <c r="AK489" s="63"/>
      <c r="AL489" s="63"/>
      <c r="AM489" s="63"/>
      <c r="AN489" s="63"/>
      <c r="AO489" s="63"/>
      <c r="AP489" s="63"/>
      <c r="AQ489" s="93">
        <f t="shared" si="640"/>
        <v>0</v>
      </c>
      <c r="AR489" s="62"/>
      <c r="AS489" s="63"/>
      <c r="AT489" s="63"/>
      <c r="AU489" s="63"/>
      <c r="AV489" s="63"/>
      <c r="AW489" s="63"/>
      <c r="AX489" s="63"/>
      <c r="AY489" s="63"/>
      <c r="AZ489" s="63"/>
      <c r="BA489" s="63"/>
      <c r="BB489" s="63"/>
      <c r="BC489" s="63"/>
      <c r="BD489" s="93">
        <f t="shared" si="641"/>
        <v>0</v>
      </c>
      <c r="BE489" s="98">
        <f t="shared" si="531"/>
        <v>0</v>
      </c>
      <c r="BF489" s="122"/>
      <c r="BG489" s="138" t="s">
        <v>216</v>
      </c>
      <c r="BH489" s="139">
        <f>SUM(BH487:BH488)</f>
        <v>0</v>
      </c>
      <c r="BI489" s="139">
        <f>SUM(BI486:BI488)</f>
        <v>0</v>
      </c>
    </row>
    <row r="490" spans="1:61" ht="13.15" hidden="1" customHeight="1" outlineLevel="2" x14ac:dyDescent="0.2">
      <c r="A490" s="366">
        <v>7</v>
      </c>
      <c r="B490" s="364" t="s">
        <v>6</v>
      </c>
      <c r="C490" s="49" t="s">
        <v>159</v>
      </c>
      <c r="D490" s="95"/>
      <c r="E490" s="68"/>
      <c r="F490" s="69"/>
      <c r="G490" s="69"/>
      <c r="H490" s="69"/>
      <c r="I490" s="69"/>
      <c r="J490" s="69"/>
      <c r="K490" s="69"/>
      <c r="L490" s="69"/>
      <c r="M490" s="69"/>
      <c r="N490" s="69"/>
      <c r="O490" s="69"/>
      <c r="P490" s="69"/>
      <c r="Q490" s="94">
        <f t="shared" si="638"/>
        <v>0</v>
      </c>
      <c r="R490" s="68"/>
      <c r="S490" s="69"/>
      <c r="T490" s="69"/>
      <c r="U490" s="69"/>
      <c r="V490" s="69"/>
      <c r="W490" s="69"/>
      <c r="X490" s="69"/>
      <c r="Y490" s="69"/>
      <c r="Z490" s="69"/>
      <c r="AA490" s="69"/>
      <c r="AB490" s="69"/>
      <c r="AC490" s="69"/>
      <c r="AD490" s="94">
        <f t="shared" si="639"/>
        <v>0</v>
      </c>
      <c r="AE490" s="68"/>
      <c r="AF490" s="69"/>
      <c r="AG490" s="69"/>
      <c r="AH490" s="69"/>
      <c r="AI490" s="69"/>
      <c r="AJ490" s="69"/>
      <c r="AK490" s="69"/>
      <c r="AL490" s="69"/>
      <c r="AM490" s="69"/>
      <c r="AN490" s="69"/>
      <c r="AO490" s="69"/>
      <c r="AP490" s="69"/>
      <c r="AQ490" s="94">
        <f t="shared" si="640"/>
        <v>0</v>
      </c>
      <c r="AR490" s="68"/>
      <c r="AS490" s="69"/>
      <c r="AT490" s="69"/>
      <c r="AU490" s="69"/>
      <c r="AV490" s="69"/>
      <c r="AW490" s="69"/>
      <c r="AX490" s="69"/>
      <c r="AY490" s="69"/>
      <c r="AZ490" s="69"/>
      <c r="BA490" s="69"/>
      <c r="BB490" s="69"/>
      <c r="BC490" s="69"/>
      <c r="BD490" s="94">
        <f t="shared" si="641"/>
        <v>0</v>
      </c>
      <c r="BE490" s="95">
        <f t="shared" si="531"/>
        <v>0</v>
      </c>
      <c r="BH490" s="4"/>
      <c r="BI490" s="4"/>
    </row>
    <row r="491" spans="1:61" ht="13.15" hidden="1" customHeight="1" outlineLevel="2" x14ac:dyDescent="0.2">
      <c r="A491" s="367"/>
      <c r="B491" s="368"/>
      <c r="C491" s="48" t="s">
        <v>164</v>
      </c>
      <c r="D491" s="98"/>
      <c r="E491" s="66"/>
      <c r="F491" s="63"/>
      <c r="G491" s="63"/>
      <c r="H491" s="63"/>
      <c r="I491" s="63"/>
      <c r="J491" s="63"/>
      <c r="K491" s="63"/>
      <c r="L491" s="63"/>
      <c r="M491" s="63"/>
      <c r="N491" s="63"/>
      <c r="O491" s="63"/>
      <c r="P491" s="63"/>
      <c r="Q491" s="93">
        <f t="shared" si="638"/>
        <v>0</v>
      </c>
      <c r="R491" s="66"/>
      <c r="S491" s="63"/>
      <c r="T491" s="63"/>
      <c r="U491" s="63"/>
      <c r="V491" s="63"/>
      <c r="W491" s="63"/>
      <c r="X491" s="63"/>
      <c r="Y491" s="63"/>
      <c r="Z491" s="63"/>
      <c r="AA491" s="63"/>
      <c r="AB491" s="63"/>
      <c r="AC491" s="63"/>
      <c r="AD491" s="93">
        <f t="shared" si="639"/>
        <v>0</v>
      </c>
      <c r="AE491" s="66"/>
      <c r="AF491" s="63"/>
      <c r="AG491" s="63"/>
      <c r="AH491" s="63"/>
      <c r="AI491" s="63"/>
      <c r="AJ491" s="63"/>
      <c r="AK491" s="63"/>
      <c r="AL491" s="63"/>
      <c r="AM491" s="63"/>
      <c r="AN491" s="63"/>
      <c r="AO491" s="63"/>
      <c r="AP491" s="63"/>
      <c r="AQ491" s="93">
        <f t="shared" si="640"/>
        <v>0</v>
      </c>
      <c r="AR491" s="66"/>
      <c r="AS491" s="63"/>
      <c r="AT491" s="63"/>
      <c r="AU491" s="63"/>
      <c r="AV491" s="63"/>
      <c r="AW491" s="63"/>
      <c r="AX491" s="63"/>
      <c r="AY491" s="63"/>
      <c r="AZ491" s="63"/>
      <c r="BA491" s="63"/>
      <c r="BB491" s="63"/>
      <c r="BC491" s="63"/>
      <c r="BD491" s="93">
        <f t="shared" si="641"/>
        <v>0</v>
      </c>
      <c r="BE491" s="98">
        <f t="shared" si="531"/>
        <v>0</v>
      </c>
      <c r="BG491" s="138"/>
      <c r="BH491" s="139"/>
      <c r="BI491" s="139"/>
    </row>
    <row r="492" spans="1:61" ht="13.15" hidden="1" customHeight="1" outlineLevel="2" x14ac:dyDescent="0.2">
      <c r="A492" s="380">
        <v>8</v>
      </c>
      <c r="B492" s="364" t="s">
        <v>335</v>
      </c>
      <c r="C492" s="49" t="s">
        <v>159</v>
      </c>
      <c r="D492" s="95"/>
      <c r="E492" s="68"/>
      <c r="F492" s="69"/>
      <c r="G492" s="69"/>
      <c r="H492" s="69"/>
      <c r="I492" s="69"/>
      <c r="J492" s="69"/>
      <c r="K492" s="69"/>
      <c r="L492" s="69"/>
      <c r="M492" s="69"/>
      <c r="N492" s="69"/>
      <c r="O492" s="69"/>
      <c r="P492" s="69"/>
      <c r="Q492" s="94">
        <f>SUM(E492:P492)</f>
        <v>0</v>
      </c>
      <c r="R492" s="68"/>
      <c r="S492" s="69"/>
      <c r="T492" s="69"/>
      <c r="U492" s="69"/>
      <c r="V492" s="69"/>
      <c r="W492" s="69"/>
      <c r="X492" s="69"/>
      <c r="Y492" s="69"/>
      <c r="Z492" s="69"/>
      <c r="AA492" s="69"/>
      <c r="AB492" s="69"/>
      <c r="AC492" s="69"/>
      <c r="AD492" s="94">
        <f t="shared" si="639"/>
        <v>0</v>
      </c>
      <c r="AE492" s="68"/>
      <c r="AF492" s="69"/>
      <c r="AG492" s="69"/>
      <c r="AH492" s="69"/>
      <c r="AI492" s="69"/>
      <c r="AJ492" s="69"/>
      <c r="AK492" s="69"/>
      <c r="AL492" s="69"/>
      <c r="AM492" s="69"/>
      <c r="AN492" s="69"/>
      <c r="AO492" s="69"/>
      <c r="AP492" s="69"/>
      <c r="AQ492" s="94">
        <f t="shared" si="640"/>
        <v>0</v>
      </c>
      <c r="AR492" s="68"/>
      <c r="AS492" s="69"/>
      <c r="AT492" s="69"/>
      <c r="AU492" s="69"/>
      <c r="AV492" s="69"/>
      <c r="AW492" s="69"/>
      <c r="AX492" s="69"/>
      <c r="AY492" s="69"/>
      <c r="AZ492" s="69"/>
      <c r="BA492" s="69"/>
      <c r="BB492" s="69"/>
      <c r="BC492" s="69"/>
      <c r="BD492" s="94">
        <f t="shared" si="641"/>
        <v>0</v>
      </c>
      <c r="BE492" s="95">
        <f t="shared" si="531"/>
        <v>0</v>
      </c>
      <c r="BH492" s="4"/>
      <c r="BI492" s="4"/>
    </row>
    <row r="493" spans="1:61" ht="13.15" hidden="1" customHeight="1" outlineLevel="2" thickBot="1" x14ac:dyDescent="0.25">
      <c r="A493" s="377"/>
      <c r="B493" s="379"/>
      <c r="C493" s="128" t="s">
        <v>164</v>
      </c>
      <c r="D493" s="133"/>
      <c r="E493" s="132"/>
      <c r="F493" s="130"/>
      <c r="G493" s="130"/>
      <c r="H493" s="130"/>
      <c r="I493" s="130"/>
      <c r="J493" s="130"/>
      <c r="K493" s="130"/>
      <c r="L493" s="130"/>
      <c r="M493" s="130"/>
      <c r="N493" s="130"/>
      <c r="O493" s="130"/>
      <c r="P493" s="130"/>
      <c r="Q493" s="131">
        <f>SUM(E493:P493)</f>
        <v>0</v>
      </c>
      <c r="R493" s="132"/>
      <c r="S493" s="130"/>
      <c r="T493" s="130"/>
      <c r="U493" s="130"/>
      <c r="V493" s="130"/>
      <c r="W493" s="130"/>
      <c r="X493" s="130"/>
      <c r="Y493" s="130"/>
      <c r="Z493" s="130"/>
      <c r="AA493" s="130"/>
      <c r="AB493" s="130"/>
      <c r="AC493" s="130"/>
      <c r="AD493" s="131">
        <f t="shared" si="639"/>
        <v>0</v>
      </c>
      <c r="AE493" s="132"/>
      <c r="AF493" s="130"/>
      <c r="AG493" s="130"/>
      <c r="AH493" s="130"/>
      <c r="AI493" s="130"/>
      <c r="AJ493" s="130"/>
      <c r="AK493" s="130"/>
      <c r="AL493" s="130"/>
      <c r="AM493" s="130"/>
      <c r="AN493" s="130"/>
      <c r="AO493" s="130"/>
      <c r="AP493" s="130"/>
      <c r="AQ493" s="131">
        <f t="shared" si="640"/>
        <v>0</v>
      </c>
      <c r="AR493" s="132"/>
      <c r="AS493" s="130"/>
      <c r="AT493" s="130"/>
      <c r="AU493" s="130"/>
      <c r="AV493" s="130"/>
      <c r="AW493" s="130"/>
      <c r="AX493" s="130"/>
      <c r="AY493" s="130"/>
      <c r="AZ493" s="130"/>
      <c r="BA493" s="130"/>
      <c r="BB493" s="130"/>
      <c r="BC493" s="130"/>
      <c r="BD493" s="131">
        <f t="shared" si="641"/>
        <v>0</v>
      </c>
      <c r="BE493" s="133">
        <f t="shared" si="531"/>
        <v>0</v>
      </c>
      <c r="BG493" s="138"/>
      <c r="BH493" s="139"/>
      <c r="BI493" s="139"/>
    </row>
    <row r="494" spans="1:61" outlineLevel="1" collapsed="1" x14ac:dyDescent="0.2">
      <c r="A494" s="369"/>
      <c r="B494" s="362" t="s">
        <v>198</v>
      </c>
      <c r="C494" s="50" t="s">
        <v>159</v>
      </c>
      <c r="D494" s="127">
        <f>SUM(D478,D480,D482,D484,D486,D488,D490,D492)</f>
        <v>0</v>
      </c>
      <c r="E494" s="124">
        <f t="shared" ref="E494:P494" si="642">SUM(E478,E480,E482,E484,E486,E488,E490,E492)</f>
        <v>0</v>
      </c>
      <c r="F494" s="125">
        <f t="shared" si="642"/>
        <v>0</v>
      </c>
      <c r="G494" s="125">
        <f t="shared" si="642"/>
        <v>0</v>
      </c>
      <c r="H494" s="125">
        <f t="shared" si="642"/>
        <v>0</v>
      </c>
      <c r="I494" s="125">
        <f t="shared" si="642"/>
        <v>0</v>
      </c>
      <c r="J494" s="125">
        <f t="shared" si="642"/>
        <v>0</v>
      </c>
      <c r="K494" s="125">
        <f t="shared" si="642"/>
        <v>0</v>
      </c>
      <c r="L494" s="125">
        <f t="shared" si="642"/>
        <v>0</v>
      </c>
      <c r="M494" s="125">
        <f t="shared" si="642"/>
        <v>0</v>
      </c>
      <c r="N494" s="125">
        <f t="shared" si="642"/>
        <v>0</v>
      </c>
      <c r="O494" s="125">
        <f t="shared" si="642"/>
        <v>0</v>
      </c>
      <c r="P494" s="125">
        <f t="shared" si="642"/>
        <v>9</v>
      </c>
      <c r="Q494" s="126">
        <f>SUM(E494:P494)</f>
        <v>9</v>
      </c>
      <c r="R494" s="124">
        <f t="shared" ref="R494:AC494" si="643">SUM(R478,R480,R482,R484,R486,R488,R490,R492)</f>
        <v>0</v>
      </c>
      <c r="S494" s="125">
        <f t="shared" si="643"/>
        <v>0</v>
      </c>
      <c r="T494" s="125">
        <f t="shared" si="643"/>
        <v>0</v>
      </c>
      <c r="U494" s="125">
        <f t="shared" si="643"/>
        <v>0</v>
      </c>
      <c r="V494" s="125">
        <f t="shared" si="643"/>
        <v>0</v>
      </c>
      <c r="W494" s="125">
        <f t="shared" si="643"/>
        <v>0</v>
      </c>
      <c r="X494" s="125">
        <f t="shared" si="643"/>
        <v>0</v>
      </c>
      <c r="Y494" s="125">
        <f t="shared" si="643"/>
        <v>0</v>
      </c>
      <c r="Z494" s="125">
        <f t="shared" si="643"/>
        <v>0</v>
      </c>
      <c r="AA494" s="125">
        <f t="shared" si="643"/>
        <v>0</v>
      </c>
      <c r="AB494" s="125">
        <f t="shared" si="643"/>
        <v>0</v>
      </c>
      <c r="AC494" s="125">
        <f t="shared" si="643"/>
        <v>0</v>
      </c>
      <c r="AD494" s="126">
        <f t="shared" si="639"/>
        <v>0</v>
      </c>
      <c r="AE494" s="124">
        <f t="shared" ref="AE494:AP494" si="644">SUM(AE478,AE480,AE482,AE484,AE486,AE488,AE490,AE492)</f>
        <v>0</v>
      </c>
      <c r="AF494" s="125">
        <f t="shared" si="644"/>
        <v>0</v>
      </c>
      <c r="AG494" s="125">
        <f t="shared" si="644"/>
        <v>0</v>
      </c>
      <c r="AH494" s="125">
        <f t="shared" si="644"/>
        <v>0</v>
      </c>
      <c r="AI494" s="125">
        <f t="shared" si="644"/>
        <v>0</v>
      </c>
      <c r="AJ494" s="125">
        <f t="shared" si="644"/>
        <v>0</v>
      </c>
      <c r="AK494" s="125">
        <f t="shared" si="644"/>
        <v>0</v>
      </c>
      <c r="AL494" s="125">
        <f t="shared" si="644"/>
        <v>0</v>
      </c>
      <c r="AM494" s="125">
        <f t="shared" si="644"/>
        <v>0</v>
      </c>
      <c r="AN494" s="125">
        <f t="shared" si="644"/>
        <v>0</v>
      </c>
      <c r="AO494" s="125">
        <f t="shared" si="644"/>
        <v>0</v>
      </c>
      <c r="AP494" s="125">
        <f t="shared" si="644"/>
        <v>0</v>
      </c>
      <c r="AQ494" s="126">
        <f t="shared" si="640"/>
        <v>0</v>
      </c>
      <c r="AR494" s="124">
        <f t="shared" ref="AR494:BC494" si="645">SUM(AR478,AR480,AR482,AR484,AR486,AR488,AR490,AR492)</f>
        <v>0</v>
      </c>
      <c r="AS494" s="125">
        <f t="shared" si="645"/>
        <v>0</v>
      </c>
      <c r="AT494" s="125">
        <f t="shared" si="645"/>
        <v>0</v>
      </c>
      <c r="AU494" s="125">
        <f t="shared" si="645"/>
        <v>0</v>
      </c>
      <c r="AV494" s="125">
        <f t="shared" si="645"/>
        <v>0</v>
      </c>
      <c r="AW494" s="125">
        <f t="shared" si="645"/>
        <v>0</v>
      </c>
      <c r="AX494" s="125">
        <f t="shared" si="645"/>
        <v>0</v>
      </c>
      <c r="AY494" s="125">
        <f t="shared" si="645"/>
        <v>0</v>
      </c>
      <c r="AZ494" s="125">
        <f t="shared" si="645"/>
        <v>0</v>
      </c>
      <c r="BA494" s="125">
        <f t="shared" si="645"/>
        <v>0</v>
      </c>
      <c r="BB494" s="125">
        <f t="shared" si="645"/>
        <v>0</v>
      </c>
      <c r="BC494" s="125">
        <f t="shared" si="645"/>
        <v>0</v>
      </c>
      <c r="BD494" s="126">
        <f t="shared" si="641"/>
        <v>0</v>
      </c>
      <c r="BE494" s="127">
        <f t="shared" si="531"/>
        <v>9</v>
      </c>
    </row>
    <row r="495" spans="1:61" outlineLevel="1" x14ac:dyDescent="0.2">
      <c r="A495" s="370"/>
      <c r="B495" s="363"/>
      <c r="C495" s="51" t="s">
        <v>164</v>
      </c>
      <c r="D495" s="100">
        <f t="shared" ref="D495:P495" si="646">SUM(D479,D481,D483,D485,D487,D489,D491,D493)</f>
        <v>0</v>
      </c>
      <c r="E495" s="80">
        <f t="shared" si="646"/>
        <v>0</v>
      </c>
      <c r="F495" s="81">
        <f t="shared" si="646"/>
        <v>9</v>
      </c>
      <c r="G495" s="81">
        <f t="shared" si="646"/>
        <v>0</v>
      </c>
      <c r="H495" s="81">
        <f t="shared" si="646"/>
        <v>0</v>
      </c>
      <c r="I495" s="81">
        <f t="shared" si="646"/>
        <v>0</v>
      </c>
      <c r="J495" s="81">
        <f t="shared" si="646"/>
        <v>0</v>
      </c>
      <c r="K495" s="81">
        <f t="shared" si="646"/>
        <v>0</v>
      </c>
      <c r="L495" s="81">
        <f t="shared" si="646"/>
        <v>0</v>
      </c>
      <c r="M495" s="81">
        <f t="shared" si="646"/>
        <v>0</v>
      </c>
      <c r="N495" s="81">
        <f t="shared" si="646"/>
        <v>0</v>
      </c>
      <c r="O495" s="81">
        <f t="shared" si="646"/>
        <v>0</v>
      </c>
      <c r="P495" s="81">
        <f t="shared" si="646"/>
        <v>0</v>
      </c>
      <c r="Q495" s="99">
        <f>SUM(E495:P495)</f>
        <v>9</v>
      </c>
      <c r="R495" s="80">
        <f t="shared" ref="R495:AC495" si="647">SUM(R479,R481,R483,R485,R487,R489,R491,R493)</f>
        <v>0</v>
      </c>
      <c r="S495" s="81">
        <f t="shared" si="647"/>
        <v>0</v>
      </c>
      <c r="T495" s="81">
        <f t="shared" si="647"/>
        <v>0</v>
      </c>
      <c r="U495" s="81">
        <f t="shared" si="647"/>
        <v>0</v>
      </c>
      <c r="V495" s="81">
        <f t="shared" si="647"/>
        <v>0</v>
      </c>
      <c r="W495" s="81">
        <f t="shared" si="647"/>
        <v>0</v>
      </c>
      <c r="X495" s="81">
        <f t="shared" si="647"/>
        <v>0</v>
      </c>
      <c r="Y495" s="81">
        <f t="shared" si="647"/>
        <v>0</v>
      </c>
      <c r="Z495" s="81">
        <f t="shared" si="647"/>
        <v>0</v>
      </c>
      <c r="AA495" s="81">
        <f t="shared" si="647"/>
        <v>0</v>
      </c>
      <c r="AB495" s="81">
        <f t="shared" si="647"/>
        <v>0</v>
      </c>
      <c r="AC495" s="81">
        <f t="shared" si="647"/>
        <v>0</v>
      </c>
      <c r="AD495" s="99">
        <f t="shared" si="639"/>
        <v>0</v>
      </c>
      <c r="AE495" s="80">
        <f t="shared" ref="AE495:AP495" si="648">SUM(AE479,AE481,AE483,AE485,AE487,AE489,AE491,AE493)</f>
        <v>0</v>
      </c>
      <c r="AF495" s="81">
        <f t="shared" si="648"/>
        <v>0</v>
      </c>
      <c r="AG495" s="81">
        <f t="shared" si="648"/>
        <v>0</v>
      </c>
      <c r="AH495" s="81">
        <f t="shared" si="648"/>
        <v>0</v>
      </c>
      <c r="AI495" s="81">
        <f t="shared" si="648"/>
        <v>0</v>
      </c>
      <c r="AJ495" s="81">
        <f t="shared" si="648"/>
        <v>0</v>
      </c>
      <c r="AK495" s="81">
        <f t="shared" si="648"/>
        <v>0</v>
      </c>
      <c r="AL495" s="81">
        <f t="shared" si="648"/>
        <v>0</v>
      </c>
      <c r="AM495" s="81">
        <f t="shared" si="648"/>
        <v>0</v>
      </c>
      <c r="AN495" s="81">
        <f t="shared" si="648"/>
        <v>0</v>
      </c>
      <c r="AO495" s="81">
        <f t="shared" si="648"/>
        <v>0</v>
      </c>
      <c r="AP495" s="81">
        <f t="shared" si="648"/>
        <v>0</v>
      </c>
      <c r="AQ495" s="99">
        <f t="shared" si="640"/>
        <v>0</v>
      </c>
      <c r="AR495" s="80">
        <f t="shared" ref="AR495:BC495" si="649">SUM(AR479,AR481,AR483,AR485,AR487,AR489,AR491,AR493)</f>
        <v>0</v>
      </c>
      <c r="AS495" s="81">
        <f t="shared" si="649"/>
        <v>0</v>
      </c>
      <c r="AT495" s="81">
        <f t="shared" si="649"/>
        <v>0</v>
      </c>
      <c r="AU495" s="81">
        <f t="shared" si="649"/>
        <v>0</v>
      </c>
      <c r="AV495" s="81">
        <f t="shared" si="649"/>
        <v>0</v>
      </c>
      <c r="AW495" s="81">
        <f t="shared" si="649"/>
        <v>0</v>
      </c>
      <c r="AX495" s="81">
        <f t="shared" si="649"/>
        <v>0</v>
      </c>
      <c r="AY495" s="81">
        <f t="shared" si="649"/>
        <v>0</v>
      </c>
      <c r="AZ495" s="81">
        <f t="shared" si="649"/>
        <v>0</v>
      </c>
      <c r="BA495" s="81">
        <f t="shared" si="649"/>
        <v>0</v>
      </c>
      <c r="BB495" s="81">
        <f t="shared" si="649"/>
        <v>0</v>
      </c>
      <c r="BC495" s="81">
        <f t="shared" si="649"/>
        <v>0</v>
      </c>
      <c r="BD495" s="99">
        <f t="shared" si="641"/>
        <v>0</v>
      </c>
      <c r="BE495" s="100">
        <f t="shared" si="531"/>
        <v>9</v>
      </c>
    </row>
    <row r="496" spans="1:61" hidden="1" outlineLevel="2" x14ac:dyDescent="0.2">
      <c r="A496" s="120"/>
      <c r="B496" s="111" t="s">
        <v>203</v>
      </c>
      <c r="C496" s="112"/>
      <c r="D496" s="114"/>
      <c r="E496" s="113"/>
      <c r="F496" s="113"/>
      <c r="G496" s="113"/>
      <c r="H496" s="113"/>
      <c r="I496" s="113"/>
      <c r="J496" s="113"/>
      <c r="K496" s="113"/>
      <c r="L496" s="113"/>
      <c r="M496" s="113"/>
      <c r="N496" s="113"/>
      <c r="O496" s="113"/>
      <c r="P496" s="113"/>
      <c r="Q496" s="114"/>
      <c r="R496" s="113"/>
      <c r="S496" s="113"/>
      <c r="T496" s="113"/>
      <c r="U496" s="113"/>
      <c r="V496" s="113"/>
      <c r="W496" s="113"/>
      <c r="X496" s="113"/>
      <c r="Y496" s="113"/>
      <c r="Z496" s="113"/>
      <c r="AA496" s="113"/>
      <c r="AB496" s="113"/>
      <c r="AC496" s="113"/>
      <c r="AD496" s="114"/>
      <c r="AE496" s="113"/>
      <c r="AF496" s="113"/>
      <c r="AG496" s="113"/>
      <c r="AH496" s="113"/>
      <c r="AI496" s="113"/>
      <c r="AJ496" s="113"/>
      <c r="AK496" s="113"/>
      <c r="AL496" s="113"/>
      <c r="AM496" s="113"/>
      <c r="AN496" s="113"/>
      <c r="AO496" s="113"/>
      <c r="AP496" s="113"/>
      <c r="AQ496" s="114"/>
      <c r="AR496" s="113"/>
      <c r="AS496" s="113"/>
      <c r="AT496" s="113"/>
      <c r="AU496" s="113"/>
      <c r="AV496" s="113"/>
      <c r="AW496" s="113"/>
      <c r="AX496" s="113"/>
      <c r="AY496" s="113"/>
      <c r="AZ496" s="113"/>
      <c r="BA496" s="113"/>
      <c r="BB496" s="113"/>
      <c r="BC496" s="113"/>
      <c r="BD496" s="114"/>
      <c r="BE496" s="198">
        <f t="shared" si="531"/>
        <v>0</v>
      </c>
      <c r="BG496" s="42"/>
    </row>
    <row r="497" spans="1:61" hidden="1" outlineLevel="2" x14ac:dyDescent="0.2">
      <c r="A497" s="375">
        <v>1</v>
      </c>
      <c r="B497" s="376" t="s">
        <v>208</v>
      </c>
      <c r="C497" s="47" t="s">
        <v>159</v>
      </c>
      <c r="D497" s="91">
        <f>D494-D499</f>
        <v>0</v>
      </c>
      <c r="E497" s="52">
        <f>E494-E499</f>
        <v>0</v>
      </c>
      <c r="F497" s="53">
        <f t="shared" ref="F497:P497" si="650">F494-F499</f>
        <v>0</v>
      </c>
      <c r="G497" s="53">
        <f t="shared" si="650"/>
        <v>0</v>
      </c>
      <c r="H497" s="53">
        <f t="shared" si="650"/>
        <v>0</v>
      </c>
      <c r="I497" s="53">
        <f t="shared" si="650"/>
        <v>0</v>
      </c>
      <c r="J497" s="53">
        <f t="shared" si="650"/>
        <v>0</v>
      </c>
      <c r="K497" s="53">
        <f t="shared" si="650"/>
        <v>0</v>
      </c>
      <c r="L497" s="53">
        <f t="shared" si="650"/>
        <v>0</v>
      </c>
      <c r="M497" s="53">
        <f t="shared" si="650"/>
        <v>0</v>
      </c>
      <c r="N497" s="53">
        <f t="shared" si="650"/>
        <v>0</v>
      </c>
      <c r="O497" s="53">
        <f t="shared" si="650"/>
        <v>0</v>
      </c>
      <c r="P497" s="53">
        <f t="shared" si="650"/>
        <v>9</v>
      </c>
      <c r="Q497" s="91">
        <f t="shared" ref="Q497:Q502" si="651">SUM(E497:P497)</f>
        <v>9</v>
      </c>
      <c r="R497" s="52">
        <f>R494-R499</f>
        <v>0</v>
      </c>
      <c r="S497" s="53">
        <f t="shared" ref="S497:AC497" si="652">S494-S499</f>
        <v>0</v>
      </c>
      <c r="T497" s="53">
        <f t="shared" si="652"/>
        <v>0</v>
      </c>
      <c r="U497" s="53">
        <f t="shared" si="652"/>
        <v>0</v>
      </c>
      <c r="V497" s="53">
        <f t="shared" si="652"/>
        <v>0</v>
      </c>
      <c r="W497" s="53">
        <f t="shared" si="652"/>
        <v>0</v>
      </c>
      <c r="X497" s="53">
        <f t="shared" si="652"/>
        <v>0</v>
      </c>
      <c r="Y497" s="53">
        <f t="shared" si="652"/>
        <v>0</v>
      </c>
      <c r="Z497" s="53">
        <f t="shared" si="652"/>
        <v>0</v>
      </c>
      <c r="AA497" s="53">
        <f t="shared" si="652"/>
        <v>0</v>
      </c>
      <c r="AB497" s="53">
        <f t="shared" si="652"/>
        <v>0</v>
      </c>
      <c r="AC497" s="53">
        <f t="shared" si="652"/>
        <v>0</v>
      </c>
      <c r="AD497" s="91">
        <f t="shared" ref="AD497:AD502" si="653">SUM(R497:AC497)</f>
        <v>0</v>
      </c>
      <c r="AE497" s="52">
        <f>AE494-AE499</f>
        <v>0</v>
      </c>
      <c r="AF497" s="53">
        <f t="shared" ref="AF497:AP497" si="654">AF494-AF499</f>
        <v>0</v>
      </c>
      <c r="AG497" s="53">
        <f t="shared" si="654"/>
        <v>0</v>
      </c>
      <c r="AH497" s="53">
        <f t="shared" si="654"/>
        <v>0</v>
      </c>
      <c r="AI497" s="53">
        <f t="shared" si="654"/>
        <v>0</v>
      </c>
      <c r="AJ497" s="53">
        <f t="shared" si="654"/>
        <v>0</v>
      </c>
      <c r="AK497" s="53">
        <f t="shared" si="654"/>
        <v>0</v>
      </c>
      <c r="AL497" s="53">
        <f t="shared" si="654"/>
        <v>0</v>
      </c>
      <c r="AM497" s="53">
        <f t="shared" si="654"/>
        <v>0</v>
      </c>
      <c r="AN497" s="53">
        <f t="shared" si="654"/>
        <v>0</v>
      </c>
      <c r="AO497" s="53">
        <f t="shared" si="654"/>
        <v>0</v>
      </c>
      <c r="AP497" s="53">
        <f t="shared" si="654"/>
        <v>0</v>
      </c>
      <c r="AQ497" s="91">
        <f t="shared" ref="AQ497:AQ502" si="655">SUM(AE497:AP497)</f>
        <v>0</v>
      </c>
      <c r="AR497" s="52">
        <f>AR494-AR499</f>
        <v>0</v>
      </c>
      <c r="AS497" s="53">
        <f t="shared" ref="AS497:BC497" si="656">AS494-AS499</f>
        <v>0</v>
      </c>
      <c r="AT497" s="53">
        <f t="shared" si="656"/>
        <v>0</v>
      </c>
      <c r="AU497" s="53">
        <f t="shared" si="656"/>
        <v>0</v>
      </c>
      <c r="AV497" s="53">
        <f t="shared" si="656"/>
        <v>0</v>
      </c>
      <c r="AW497" s="53">
        <f t="shared" si="656"/>
        <v>0</v>
      </c>
      <c r="AX497" s="53">
        <f t="shared" si="656"/>
        <v>0</v>
      </c>
      <c r="AY497" s="53">
        <f t="shared" si="656"/>
        <v>0</v>
      </c>
      <c r="AZ497" s="53">
        <f t="shared" si="656"/>
        <v>0</v>
      </c>
      <c r="BA497" s="53">
        <f t="shared" si="656"/>
        <v>0</v>
      </c>
      <c r="BB497" s="53">
        <f t="shared" si="656"/>
        <v>0</v>
      </c>
      <c r="BC497" s="53">
        <f t="shared" si="656"/>
        <v>0</v>
      </c>
      <c r="BD497" s="91">
        <f t="shared" ref="BD497:BD502" si="657">SUM(AR497:BC497)</f>
        <v>0</v>
      </c>
      <c r="BE497" s="91">
        <f t="shared" si="531"/>
        <v>9</v>
      </c>
      <c r="BG497" s="42"/>
    </row>
    <row r="498" spans="1:61" hidden="1" outlineLevel="2" x14ac:dyDescent="0.2">
      <c r="A498" s="374"/>
      <c r="B498" s="372"/>
      <c r="C498" s="46" t="s">
        <v>164</v>
      </c>
      <c r="D498" s="92">
        <f t="shared" ref="D498:P498" si="658">D495-D500</f>
        <v>0</v>
      </c>
      <c r="E498" s="56">
        <f t="shared" si="658"/>
        <v>0</v>
      </c>
      <c r="F498" s="57">
        <f t="shared" si="658"/>
        <v>9</v>
      </c>
      <c r="G498" s="57">
        <f t="shared" si="658"/>
        <v>0</v>
      </c>
      <c r="H498" s="57">
        <f t="shared" si="658"/>
        <v>0</v>
      </c>
      <c r="I498" s="57">
        <f t="shared" si="658"/>
        <v>0</v>
      </c>
      <c r="J498" s="57">
        <f t="shared" si="658"/>
        <v>0</v>
      </c>
      <c r="K498" s="57">
        <f t="shared" si="658"/>
        <v>0</v>
      </c>
      <c r="L498" s="57">
        <f t="shared" si="658"/>
        <v>0</v>
      </c>
      <c r="M498" s="57">
        <f t="shared" si="658"/>
        <v>0</v>
      </c>
      <c r="N498" s="57">
        <f t="shared" si="658"/>
        <v>0</v>
      </c>
      <c r="O498" s="57">
        <f t="shared" si="658"/>
        <v>0</v>
      </c>
      <c r="P498" s="57">
        <f t="shared" si="658"/>
        <v>0</v>
      </c>
      <c r="Q498" s="92">
        <f t="shared" si="651"/>
        <v>9</v>
      </c>
      <c r="R498" s="56">
        <f t="shared" ref="R498:AC498" si="659">R495-R500</f>
        <v>0</v>
      </c>
      <c r="S498" s="57">
        <f t="shared" si="659"/>
        <v>0</v>
      </c>
      <c r="T498" s="57">
        <f t="shared" si="659"/>
        <v>0</v>
      </c>
      <c r="U498" s="57">
        <f t="shared" si="659"/>
        <v>0</v>
      </c>
      <c r="V498" s="57">
        <f t="shared" si="659"/>
        <v>0</v>
      </c>
      <c r="W498" s="57">
        <f t="shared" si="659"/>
        <v>0</v>
      </c>
      <c r="X498" s="57">
        <f t="shared" si="659"/>
        <v>0</v>
      </c>
      <c r="Y498" s="57">
        <f t="shared" si="659"/>
        <v>0</v>
      </c>
      <c r="Z498" s="57">
        <f t="shared" si="659"/>
        <v>0</v>
      </c>
      <c r="AA498" s="57">
        <f t="shared" si="659"/>
        <v>0</v>
      </c>
      <c r="AB498" s="57">
        <f t="shared" si="659"/>
        <v>0</v>
      </c>
      <c r="AC498" s="57">
        <f t="shared" si="659"/>
        <v>0</v>
      </c>
      <c r="AD498" s="92">
        <f t="shared" si="653"/>
        <v>0</v>
      </c>
      <c r="AE498" s="56">
        <f t="shared" ref="AE498:AP498" si="660">AE495-AE500</f>
        <v>0</v>
      </c>
      <c r="AF498" s="57">
        <f t="shared" si="660"/>
        <v>0</v>
      </c>
      <c r="AG498" s="57">
        <f t="shared" si="660"/>
        <v>0</v>
      </c>
      <c r="AH498" s="57">
        <f t="shared" si="660"/>
        <v>0</v>
      </c>
      <c r="AI498" s="57">
        <f t="shared" si="660"/>
        <v>0</v>
      </c>
      <c r="AJ498" s="57">
        <f t="shared" si="660"/>
        <v>0</v>
      </c>
      <c r="AK498" s="57">
        <f t="shared" si="660"/>
        <v>0</v>
      </c>
      <c r="AL498" s="57">
        <f t="shared" si="660"/>
        <v>0</v>
      </c>
      <c r="AM498" s="57">
        <f t="shared" si="660"/>
        <v>0</v>
      </c>
      <c r="AN498" s="57">
        <f t="shared" si="660"/>
        <v>0</v>
      </c>
      <c r="AO498" s="57">
        <f t="shared" si="660"/>
        <v>0</v>
      </c>
      <c r="AP498" s="57">
        <f t="shared" si="660"/>
        <v>0</v>
      </c>
      <c r="AQ498" s="92">
        <f t="shared" si="655"/>
        <v>0</v>
      </c>
      <c r="AR498" s="56">
        <f t="shared" ref="AR498:BC498" si="661">AR495-AR500</f>
        <v>0</v>
      </c>
      <c r="AS498" s="57">
        <f t="shared" si="661"/>
        <v>0</v>
      </c>
      <c r="AT498" s="57">
        <f t="shared" si="661"/>
        <v>0</v>
      </c>
      <c r="AU498" s="57">
        <f t="shared" si="661"/>
        <v>0</v>
      </c>
      <c r="AV498" s="57">
        <f t="shared" si="661"/>
        <v>0</v>
      </c>
      <c r="AW498" s="57">
        <f t="shared" si="661"/>
        <v>0</v>
      </c>
      <c r="AX498" s="57">
        <f t="shared" si="661"/>
        <v>0</v>
      </c>
      <c r="AY498" s="57">
        <f t="shared" si="661"/>
        <v>0</v>
      </c>
      <c r="AZ498" s="57">
        <f t="shared" si="661"/>
        <v>0</v>
      </c>
      <c r="BA498" s="57">
        <f t="shared" si="661"/>
        <v>0</v>
      </c>
      <c r="BB498" s="57">
        <f t="shared" si="661"/>
        <v>0</v>
      </c>
      <c r="BC498" s="57">
        <f t="shared" si="661"/>
        <v>0</v>
      </c>
      <c r="BD498" s="92">
        <f t="shared" si="657"/>
        <v>0</v>
      </c>
      <c r="BE498" s="92">
        <f t="shared" si="531"/>
        <v>9</v>
      </c>
      <c r="BF498" s="122"/>
      <c r="BG498" s="42"/>
    </row>
    <row r="499" spans="1:61" hidden="1" outlineLevel="2" x14ac:dyDescent="0.2">
      <c r="A499" s="373">
        <v>2</v>
      </c>
      <c r="B499" s="371" t="s">
        <v>307</v>
      </c>
      <c r="C499" s="44" t="s">
        <v>159</v>
      </c>
      <c r="D499" s="101"/>
      <c r="E499" s="82"/>
      <c r="F499" s="83"/>
      <c r="G499" s="83"/>
      <c r="H499" s="83"/>
      <c r="I499" s="83"/>
      <c r="J499" s="83"/>
      <c r="K499" s="83"/>
      <c r="L499" s="83"/>
      <c r="M499" s="83"/>
      <c r="N499" s="83"/>
      <c r="O499" s="83"/>
      <c r="P499" s="84"/>
      <c r="Q499" s="101">
        <f t="shared" si="651"/>
        <v>0</v>
      </c>
      <c r="R499" s="82"/>
      <c r="S499" s="83"/>
      <c r="T499" s="83"/>
      <c r="U499" s="83"/>
      <c r="V499" s="83"/>
      <c r="W499" s="83"/>
      <c r="X499" s="83"/>
      <c r="Y499" s="83"/>
      <c r="Z499" s="83"/>
      <c r="AA499" s="83"/>
      <c r="AB499" s="83"/>
      <c r="AC499" s="84"/>
      <c r="AD499" s="101">
        <f t="shared" si="653"/>
        <v>0</v>
      </c>
      <c r="AE499" s="82"/>
      <c r="AF499" s="83"/>
      <c r="AG499" s="83"/>
      <c r="AH499" s="83"/>
      <c r="AI499" s="83"/>
      <c r="AJ499" s="83"/>
      <c r="AK499" s="83"/>
      <c r="AL499" s="83"/>
      <c r="AM499" s="83"/>
      <c r="AN499" s="83"/>
      <c r="AO499" s="83"/>
      <c r="AP499" s="84"/>
      <c r="AQ499" s="101">
        <f t="shared" si="655"/>
        <v>0</v>
      </c>
      <c r="AR499" s="82"/>
      <c r="AS499" s="83"/>
      <c r="AT499" s="83"/>
      <c r="AU499" s="83"/>
      <c r="AV499" s="83"/>
      <c r="AW499" s="83"/>
      <c r="AX499" s="83"/>
      <c r="AY499" s="83"/>
      <c r="AZ499" s="83"/>
      <c r="BA499" s="83"/>
      <c r="BB499" s="83"/>
      <c r="BC499" s="84"/>
      <c r="BD499" s="101">
        <f t="shared" si="657"/>
        <v>0</v>
      </c>
      <c r="BE499" s="101">
        <f t="shared" si="531"/>
        <v>0</v>
      </c>
      <c r="BG499" s="42"/>
    </row>
    <row r="500" spans="1:61" ht="13.5" hidden="1" outlineLevel="2" thickBot="1" x14ac:dyDescent="0.25">
      <c r="A500" s="377"/>
      <c r="B500" s="378"/>
      <c r="C500" s="128" t="s">
        <v>164</v>
      </c>
      <c r="D500" s="131"/>
      <c r="E500" s="129"/>
      <c r="F500" s="130"/>
      <c r="G500" s="130"/>
      <c r="H500" s="130"/>
      <c r="I500" s="130"/>
      <c r="J500" s="130"/>
      <c r="K500" s="130"/>
      <c r="L500" s="130"/>
      <c r="M500" s="130"/>
      <c r="N500" s="130"/>
      <c r="O500" s="130"/>
      <c r="P500" s="130"/>
      <c r="Q500" s="131">
        <f t="shared" si="651"/>
        <v>0</v>
      </c>
      <c r="R500" s="129"/>
      <c r="S500" s="130"/>
      <c r="T500" s="130"/>
      <c r="U500" s="130"/>
      <c r="V500" s="130"/>
      <c r="W500" s="130"/>
      <c r="X500" s="130"/>
      <c r="Y500" s="130"/>
      <c r="Z500" s="130"/>
      <c r="AA500" s="130"/>
      <c r="AB500" s="130"/>
      <c r="AC500" s="130"/>
      <c r="AD500" s="131">
        <f t="shared" si="653"/>
        <v>0</v>
      </c>
      <c r="AE500" s="129"/>
      <c r="AF500" s="130"/>
      <c r="AG500" s="130"/>
      <c r="AH500" s="130"/>
      <c r="AI500" s="130"/>
      <c r="AJ500" s="130"/>
      <c r="AK500" s="130"/>
      <c r="AL500" s="130"/>
      <c r="AM500" s="130"/>
      <c r="AN500" s="130"/>
      <c r="AO500" s="130"/>
      <c r="AP500" s="130"/>
      <c r="AQ500" s="131">
        <f t="shared" si="655"/>
        <v>0</v>
      </c>
      <c r="AR500" s="129"/>
      <c r="AS500" s="130"/>
      <c r="AT500" s="130"/>
      <c r="AU500" s="130"/>
      <c r="AV500" s="130"/>
      <c r="AW500" s="130"/>
      <c r="AX500" s="130"/>
      <c r="AY500" s="130"/>
      <c r="AZ500" s="130"/>
      <c r="BA500" s="130"/>
      <c r="BB500" s="130"/>
      <c r="BC500" s="130"/>
      <c r="BD500" s="131">
        <f t="shared" si="657"/>
        <v>0</v>
      </c>
      <c r="BE500" s="131">
        <f t="shared" si="531"/>
        <v>0</v>
      </c>
      <c r="BG500" s="42"/>
    </row>
    <row r="501" spans="1:61" hidden="1" outlineLevel="2" x14ac:dyDescent="0.2">
      <c r="A501" s="369"/>
      <c r="B501" s="362" t="s">
        <v>198</v>
      </c>
      <c r="C501" s="50" t="s">
        <v>159</v>
      </c>
      <c r="D501" s="127">
        <f>SUM(D497,D499)</f>
        <v>0</v>
      </c>
      <c r="E501" s="124">
        <f>SUM(E497,E499)</f>
        <v>0</v>
      </c>
      <c r="F501" s="125">
        <f t="shared" ref="F501:P501" si="662">SUM(F497,F499)</f>
        <v>0</v>
      </c>
      <c r="G501" s="125">
        <f t="shared" si="662"/>
        <v>0</v>
      </c>
      <c r="H501" s="125">
        <f t="shared" si="662"/>
        <v>0</v>
      </c>
      <c r="I501" s="125">
        <f t="shared" si="662"/>
        <v>0</v>
      </c>
      <c r="J501" s="125">
        <f t="shared" si="662"/>
        <v>0</v>
      </c>
      <c r="K501" s="125">
        <f t="shared" si="662"/>
        <v>0</v>
      </c>
      <c r="L501" s="125">
        <f t="shared" si="662"/>
        <v>0</v>
      </c>
      <c r="M501" s="125">
        <f t="shared" si="662"/>
        <v>0</v>
      </c>
      <c r="N501" s="125">
        <f t="shared" si="662"/>
        <v>0</v>
      </c>
      <c r="O501" s="125">
        <f t="shared" si="662"/>
        <v>0</v>
      </c>
      <c r="P501" s="125">
        <f t="shared" si="662"/>
        <v>9</v>
      </c>
      <c r="Q501" s="126">
        <f t="shared" si="651"/>
        <v>9</v>
      </c>
      <c r="R501" s="124">
        <f>SUM(R497,R499)</f>
        <v>0</v>
      </c>
      <c r="S501" s="125">
        <f t="shared" ref="S501:AC501" si="663">SUM(S497,S499)</f>
        <v>0</v>
      </c>
      <c r="T501" s="125">
        <f t="shared" si="663"/>
        <v>0</v>
      </c>
      <c r="U501" s="125">
        <f t="shared" si="663"/>
        <v>0</v>
      </c>
      <c r="V501" s="125">
        <f t="shared" si="663"/>
        <v>0</v>
      </c>
      <c r="W501" s="125">
        <f t="shared" si="663"/>
        <v>0</v>
      </c>
      <c r="X501" s="125">
        <f t="shared" si="663"/>
        <v>0</v>
      </c>
      <c r="Y501" s="125">
        <f t="shared" si="663"/>
        <v>0</v>
      </c>
      <c r="Z501" s="125">
        <f t="shared" si="663"/>
        <v>0</v>
      </c>
      <c r="AA501" s="125">
        <f t="shared" si="663"/>
        <v>0</v>
      </c>
      <c r="AB501" s="125">
        <f t="shared" si="663"/>
        <v>0</v>
      </c>
      <c r="AC501" s="125">
        <f t="shared" si="663"/>
        <v>0</v>
      </c>
      <c r="AD501" s="126">
        <f t="shared" si="653"/>
        <v>0</v>
      </c>
      <c r="AE501" s="124">
        <f>SUM(AE497,AE499)</f>
        <v>0</v>
      </c>
      <c r="AF501" s="125">
        <f t="shared" ref="AF501:AP501" si="664">SUM(AF497,AF499)</f>
        <v>0</v>
      </c>
      <c r="AG501" s="125">
        <f t="shared" si="664"/>
        <v>0</v>
      </c>
      <c r="AH501" s="125">
        <f t="shared" si="664"/>
        <v>0</v>
      </c>
      <c r="AI501" s="125">
        <f t="shared" si="664"/>
        <v>0</v>
      </c>
      <c r="AJ501" s="125">
        <f t="shared" si="664"/>
        <v>0</v>
      </c>
      <c r="AK501" s="125">
        <f t="shared" si="664"/>
        <v>0</v>
      </c>
      <c r="AL501" s="125">
        <f t="shared" si="664"/>
        <v>0</v>
      </c>
      <c r="AM501" s="125">
        <f t="shared" si="664"/>
        <v>0</v>
      </c>
      <c r="AN501" s="125">
        <f t="shared" si="664"/>
        <v>0</v>
      </c>
      <c r="AO501" s="125">
        <f t="shared" si="664"/>
        <v>0</v>
      </c>
      <c r="AP501" s="125">
        <f t="shared" si="664"/>
        <v>0</v>
      </c>
      <c r="AQ501" s="126">
        <f t="shared" si="655"/>
        <v>0</v>
      </c>
      <c r="AR501" s="124">
        <f>SUM(AR497,AR499)</f>
        <v>0</v>
      </c>
      <c r="AS501" s="125">
        <f t="shared" ref="AS501:BC501" si="665">SUM(AS497,AS499)</f>
        <v>0</v>
      </c>
      <c r="AT501" s="125">
        <f t="shared" si="665"/>
        <v>0</v>
      </c>
      <c r="AU501" s="125">
        <f t="shared" si="665"/>
        <v>0</v>
      </c>
      <c r="AV501" s="125">
        <f t="shared" si="665"/>
        <v>0</v>
      </c>
      <c r="AW501" s="125">
        <f t="shared" si="665"/>
        <v>0</v>
      </c>
      <c r="AX501" s="125">
        <f t="shared" si="665"/>
        <v>0</v>
      </c>
      <c r="AY501" s="125">
        <f t="shared" si="665"/>
        <v>0</v>
      </c>
      <c r="AZ501" s="125">
        <f t="shared" si="665"/>
        <v>0</v>
      </c>
      <c r="BA501" s="125">
        <f t="shared" si="665"/>
        <v>0</v>
      </c>
      <c r="BB501" s="125">
        <f t="shared" si="665"/>
        <v>0</v>
      </c>
      <c r="BC501" s="125">
        <f t="shared" si="665"/>
        <v>0</v>
      </c>
      <c r="BD501" s="126">
        <f t="shared" si="657"/>
        <v>0</v>
      </c>
      <c r="BE501" s="127">
        <f t="shared" si="531"/>
        <v>9</v>
      </c>
      <c r="BG501" s="42"/>
    </row>
    <row r="502" spans="1:61" hidden="1" outlineLevel="2" x14ac:dyDescent="0.2">
      <c r="A502" s="370"/>
      <c r="B502" s="363"/>
      <c r="C502" s="51" t="s">
        <v>164</v>
      </c>
      <c r="D502" s="100">
        <f t="shared" ref="D502:P502" si="666">SUM(D498,D500)</f>
        <v>0</v>
      </c>
      <c r="E502" s="80">
        <f t="shared" si="666"/>
        <v>0</v>
      </c>
      <c r="F502" s="81">
        <f t="shared" si="666"/>
        <v>9</v>
      </c>
      <c r="G502" s="81">
        <f t="shared" si="666"/>
        <v>0</v>
      </c>
      <c r="H502" s="81">
        <f t="shared" si="666"/>
        <v>0</v>
      </c>
      <c r="I502" s="81">
        <f t="shared" si="666"/>
        <v>0</v>
      </c>
      <c r="J502" s="81">
        <f t="shared" si="666"/>
        <v>0</v>
      </c>
      <c r="K502" s="81">
        <f t="shared" si="666"/>
        <v>0</v>
      </c>
      <c r="L502" s="81">
        <f t="shared" si="666"/>
        <v>0</v>
      </c>
      <c r="M502" s="81">
        <f t="shared" si="666"/>
        <v>0</v>
      </c>
      <c r="N502" s="81">
        <f t="shared" si="666"/>
        <v>0</v>
      </c>
      <c r="O502" s="81">
        <f t="shared" si="666"/>
        <v>0</v>
      </c>
      <c r="P502" s="81">
        <f t="shared" si="666"/>
        <v>0</v>
      </c>
      <c r="Q502" s="99">
        <f t="shared" si="651"/>
        <v>9</v>
      </c>
      <c r="R502" s="80">
        <f t="shared" ref="R502:AC502" si="667">SUM(R498,R500)</f>
        <v>0</v>
      </c>
      <c r="S502" s="81">
        <f t="shared" si="667"/>
        <v>0</v>
      </c>
      <c r="T502" s="81">
        <f t="shared" si="667"/>
        <v>0</v>
      </c>
      <c r="U502" s="81">
        <f t="shared" si="667"/>
        <v>0</v>
      </c>
      <c r="V502" s="81">
        <f t="shared" si="667"/>
        <v>0</v>
      </c>
      <c r="W502" s="81">
        <f t="shared" si="667"/>
        <v>0</v>
      </c>
      <c r="X502" s="81">
        <f t="shared" si="667"/>
        <v>0</v>
      </c>
      <c r="Y502" s="81">
        <f t="shared" si="667"/>
        <v>0</v>
      </c>
      <c r="Z502" s="81">
        <f t="shared" si="667"/>
        <v>0</v>
      </c>
      <c r="AA502" s="81">
        <f t="shared" si="667"/>
        <v>0</v>
      </c>
      <c r="AB502" s="81">
        <f t="shared" si="667"/>
        <v>0</v>
      </c>
      <c r="AC502" s="81">
        <f t="shared" si="667"/>
        <v>0</v>
      </c>
      <c r="AD502" s="99">
        <f t="shared" si="653"/>
        <v>0</v>
      </c>
      <c r="AE502" s="80">
        <f t="shared" ref="AE502:AP502" si="668">SUM(AE498,AE500)</f>
        <v>0</v>
      </c>
      <c r="AF502" s="81">
        <f t="shared" si="668"/>
        <v>0</v>
      </c>
      <c r="AG502" s="81">
        <f t="shared" si="668"/>
        <v>0</v>
      </c>
      <c r="AH502" s="81">
        <f t="shared" si="668"/>
        <v>0</v>
      </c>
      <c r="AI502" s="81">
        <f t="shared" si="668"/>
        <v>0</v>
      </c>
      <c r="AJ502" s="81">
        <f t="shared" si="668"/>
        <v>0</v>
      </c>
      <c r="AK502" s="81">
        <f t="shared" si="668"/>
        <v>0</v>
      </c>
      <c r="AL502" s="81">
        <f t="shared" si="668"/>
        <v>0</v>
      </c>
      <c r="AM502" s="81">
        <f t="shared" si="668"/>
        <v>0</v>
      </c>
      <c r="AN502" s="81">
        <f t="shared" si="668"/>
        <v>0</v>
      </c>
      <c r="AO502" s="81">
        <f t="shared" si="668"/>
        <v>0</v>
      </c>
      <c r="AP502" s="81">
        <f t="shared" si="668"/>
        <v>0</v>
      </c>
      <c r="AQ502" s="99">
        <f t="shared" si="655"/>
        <v>0</v>
      </c>
      <c r="AR502" s="80">
        <f t="shared" ref="AR502:BC502" si="669">SUM(AR498,AR500)</f>
        <v>0</v>
      </c>
      <c r="AS502" s="81">
        <f t="shared" si="669"/>
        <v>0</v>
      </c>
      <c r="AT502" s="81">
        <f t="shared" si="669"/>
        <v>0</v>
      </c>
      <c r="AU502" s="81">
        <f t="shared" si="669"/>
        <v>0</v>
      </c>
      <c r="AV502" s="81">
        <f t="shared" si="669"/>
        <v>0</v>
      </c>
      <c r="AW502" s="81">
        <f t="shared" si="669"/>
        <v>0</v>
      </c>
      <c r="AX502" s="81">
        <f t="shared" si="669"/>
        <v>0</v>
      </c>
      <c r="AY502" s="81">
        <f t="shared" si="669"/>
        <v>0</v>
      </c>
      <c r="AZ502" s="81">
        <f t="shared" si="669"/>
        <v>0</v>
      </c>
      <c r="BA502" s="81">
        <f t="shared" si="669"/>
        <v>0</v>
      </c>
      <c r="BB502" s="81">
        <f t="shared" si="669"/>
        <v>0</v>
      </c>
      <c r="BC502" s="81">
        <f t="shared" si="669"/>
        <v>0</v>
      </c>
      <c r="BD502" s="99">
        <f t="shared" si="657"/>
        <v>0</v>
      </c>
      <c r="BE502" s="100">
        <f t="shared" si="531"/>
        <v>9</v>
      </c>
      <c r="BG502" s="42"/>
    </row>
    <row r="503" spans="1:61" outlineLevel="1" collapsed="1" x14ac:dyDescent="0.2">
      <c r="A503" s="119"/>
      <c r="B503" s="103" t="s">
        <v>258</v>
      </c>
      <c r="C503" s="104"/>
      <c r="D503" s="106"/>
      <c r="E503" s="105"/>
      <c r="F503" s="105"/>
      <c r="G503" s="105"/>
      <c r="H503" s="105"/>
      <c r="I503" s="105"/>
      <c r="J503" s="105"/>
      <c r="K503" s="105"/>
      <c r="L503" s="105"/>
      <c r="M503" s="105"/>
      <c r="N503" s="105"/>
      <c r="O503" s="105"/>
      <c r="P503" s="105"/>
      <c r="Q503" s="106"/>
      <c r="R503" s="105"/>
      <c r="S503" s="105"/>
      <c r="T503" s="105"/>
      <c r="U503" s="105"/>
      <c r="V503" s="105"/>
      <c r="W503" s="105"/>
      <c r="X503" s="105"/>
      <c r="Y503" s="105"/>
      <c r="Z503" s="105"/>
      <c r="AA503" s="105"/>
      <c r="AB503" s="105"/>
      <c r="AC503" s="105"/>
      <c r="AD503" s="107"/>
      <c r="AE503" s="108"/>
      <c r="AF503" s="105"/>
      <c r="AG503" s="105"/>
      <c r="AH503" s="105"/>
      <c r="AI503" s="105"/>
      <c r="AJ503" s="105"/>
      <c r="AK503" s="105"/>
      <c r="AL503" s="105"/>
      <c r="AM503" s="105"/>
      <c r="AN503" s="105"/>
      <c r="AO503" s="105"/>
      <c r="AP503" s="109"/>
      <c r="AQ503" s="110"/>
      <c r="AR503" s="105"/>
      <c r="AS503" s="105"/>
      <c r="AT503" s="105"/>
      <c r="AU503" s="105"/>
      <c r="AV503" s="105"/>
      <c r="AW503" s="105"/>
      <c r="AX503" s="105"/>
      <c r="AY503" s="105"/>
      <c r="AZ503" s="105"/>
      <c r="BA503" s="105"/>
      <c r="BB503" s="105"/>
      <c r="BC503" s="105"/>
      <c r="BD503" s="106"/>
      <c r="BE503" s="197">
        <f t="shared" si="531"/>
        <v>0</v>
      </c>
      <c r="BF503" s="122"/>
      <c r="BG503" s="42"/>
    </row>
    <row r="504" spans="1:61" hidden="1" outlineLevel="2" x14ac:dyDescent="0.2">
      <c r="A504" s="120"/>
      <c r="B504" s="111" t="s">
        <v>202</v>
      </c>
      <c r="C504" s="112"/>
      <c r="D504" s="114"/>
      <c r="E504" s="113"/>
      <c r="F504" s="113"/>
      <c r="G504" s="113"/>
      <c r="H504" s="113"/>
      <c r="I504" s="113"/>
      <c r="J504" s="113"/>
      <c r="K504" s="113"/>
      <c r="L504" s="113"/>
      <c r="M504" s="113"/>
      <c r="N504" s="113"/>
      <c r="O504" s="113"/>
      <c r="P504" s="113"/>
      <c r="Q504" s="114"/>
      <c r="R504" s="113"/>
      <c r="S504" s="113"/>
      <c r="T504" s="113"/>
      <c r="U504" s="113"/>
      <c r="V504" s="113"/>
      <c r="W504" s="113"/>
      <c r="X504" s="113"/>
      <c r="Y504" s="113"/>
      <c r="Z504" s="113"/>
      <c r="AA504" s="113"/>
      <c r="AB504" s="113"/>
      <c r="AC504" s="113"/>
      <c r="AD504" s="115"/>
      <c r="AE504" s="116"/>
      <c r="AF504" s="113"/>
      <c r="AG504" s="113"/>
      <c r="AH504" s="113"/>
      <c r="AI504" s="113"/>
      <c r="AJ504" s="113"/>
      <c r="AK504" s="113"/>
      <c r="AL504" s="113"/>
      <c r="AM504" s="113"/>
      <c r="AN504" s="113"/>
      <c r="AO504" s="113"/>
      <c r="AP504" s="117"/>
      <c r="AQ504" s="118"/>
      <c r="AR504" s="113"/>
      <c r="AS504" s="113"/>
      <c r="AT504" s="113"/>
      <c r="AU504" s="113"/>
      <c r="AV504" s="113"/>
      <c r="AW504" s="113"/>
      <c r="AX504" s="113"/>
      <c r="AY504" s="113"/>
      <c r="AZ504" s="113"/>
      <c r="BA504" s="113"/>
      <c r="BB504" s="113"/>
      <c r="BC504" s="113"/>
      <c r="BD504" s="114"/>
      <c r="BE504" s="198">
        <f t="shared" si="531"/>
        <v>0</v>
      </c>
      <c r="BG504" s="42"/>
    </row>
    <row r="505" spans="1:61" ht="13.15" hidden="1" customHeight="1" outlineLevel="2" x14ac:dyDescent="0.2">
      <c r="A505" s="373">
        <v>1</v>
      </c>
      <c r="B505" s="371" t="s">
        <v>334</v>
      </c>
      <c r="C505" s="44" t="s">
        <v>159</v>
      </c>
      <c r="D505" s="101"/>
      <c r="E505" s="82"/>
      <c r="F505" s="83"/>
      <c r="G505" s="83"/>
      <c r="H505" s="83"/>
      <c r="I505" s="83"/>
      <c r="J505" s="83"/>
      <c r="K505" s="83"/>
      <c r="L505" s="83"/>
      <c r="M505" s="83"/>
      <c r="N505" s="83"/>
      <c r="O505" s="83"/>
      <c r="P505" s="83"/>
      <c r="Q505" s="101">
        <f>SUM(E505:P505)</f>
        <v>0</v>
      </c>
      <c r="R505" s="82"/>
      <c r="S505" s="83"/>
      <c r="T505" s="83"/>
      <c r="U505" s="83"/>
      <c r="V505" s="83"/>
      <c r="W505" s="83"/>
      <c r="X505" s="83"/>
      <c r="Y505" s="83"/>
      <c r="Z505" s="83"/>
      <c r="AA505" s="83"/>
      <c r="AB505" s="83"/>
      <c r="AC505" s="83"/>
      <c r="AD505" s="101">
        <f>SUM(R505:AC505)</f>
        <v>0</v>
      </c>
      <c r="AE505" s="82"/>
      <c r="AF505" s="83"/>
      <c r="AG505" s="83"/>
      <c r="AH505" s="83"/>
      <c r="AI505" s="83"/>
      <c r="AJ505" s="83"/>
      <c r="AK505" s="83"/>
      <c r="AL505" s="83"/>
      <c r="AM505" s="83"/>
      <c r="AN505" s="83"/>
      <c r="AO505" s="83"/>
      <c r="AP505" s="83"/>
      <c r="AQ505" s="101">
        <f>SUM(AE505:AP505)</f>
        <v>0</v>
      </c>
      <c r="AR505" s="82"/>
      <c r="AS505" s="83"/>
      <c r="AT505" s="83"/>
      <c r="AU505" s="83"/>
      <c r="AV505" s="83"/>
      <c r="AW505" s="83"/>
      <c r="AX505" s="83"/>
      <c r="AY505" s="83"/>
      <c r="AZ505" s="83"/>
      <c r="BA505" s="83"/>
      <c r="BB505" s="83"/>
      <c r="BC505" s="83"/>
      <c r="BD505" s="101">
        <f>SUM(AR505:BC505)</f>
        <v>0</v>
      </c>
      <c r="BE505" s="101">
        <f t="shared" si="531"/>
        <v>0</v>
      </c>
      <c r="BG505" s="138"/>
      <c r="BH505" s="140"/>
      <c r="BI505" s="140"/>
    </row>
    <row r="506" spans="1:61" ht="13.15" hidden="1" customHeight="1" outlineLevel="2" x14ac:dyDescent="0.2">
      <c r="A506" s="374"/>
      <c r="B506" s="372"/>
      <c r="C506" s="46" t="s">
        <v>164</v>
      </c>
      <c r="D506" s="92"/>
      <c r="E506" s="56"/>
      <c r="F506" s="57"/>
      <c r="G506" s="57"/>
      <c r="H506" s="57"/>
      <c r="I506" s="57"/>
      <c r="J506" s="57"/>
      <c r="K506" s="57"/>
      <c r="L506" s="57"/>
      <c r="M506" s="57"/>
      <c r="N506" s="57"/>
      <c r="O506" s="57"/>
      <c r="P506" s="57"/>
      <c r="Q506" s="92">
        <f>SUM(E506:P506)</f>
        <v>0</v>
      </c>
      <c r="R506" s="56"/>
      <c r="S506" s="57"/>
      <c r="T506" s="57"/>
      <c r="U506" s="57"/>
      <c r="V506" s="57"/>
      <c r="W506" s="57"/>
      <c r="X506" s="57"/>
      <c r="Y506" s="57"/>
      <c r="Z506" s="57"/>
      <c r="AA506" s="57"/>
      <c r="AB506" s="57"/>
      <c r="AC506" s="57"/>
      <c r="AD506" s="92">
        <f>SUM(R506:AC506)</f>
        <v>0</v>
      </c>
      <c r="AE506" s="56"/>
      <c r="AF506" s="57"/>
      <c r="AG506" s="57"/>
      <c r="AH506" s="57"/>
      <c r="AI506" s="57"/>
      <c r="AJ506" s="57"/>
      <c r="AK506" s="57"/>
      <c r="AL506" s="57"/>
      <c r="AM506" s="57"/>
      <c r="AN506" s="57"/>
      <c r="AO506" s="57"/>
      <c r="AP506" s="57"/>
      <c r="AQ506" s="92">
        <f>SUM(AE506:AP506)</f>
        <v>0</v>
      </c>
      <c r="AR506" s="56"/>
      <c r="AS506" s="57"/>
      <c r="AT506" s="57"/>
      <c r="AU506" s="57"/>
      <c r="AV506" s="57"/>
      <c r="AW506" s="57"/>
      <c r="AX506" s="57"/>
      <c r="AY506" s="57"/>
      <c r="AZ506" s="57"/>
      <c r="BA506" s="57"/>
      <c r="BB506" s="57"/>
      <c r="BC506" s="57"/>
      <c r="BD506" s="92">
        <f>SUM(AR506:BC506)</f>
        <v>0</v>
      </c>
      <c r="BE506" s="92">
        <f t="shared" si="531"/>
        <v>0</v>
      </c>
      <c r="BG506" s="136"/>
      <c r="BH506" s="4"/>
      <c r="BI506" s="4"/>
    </row>
    <row r="507" spans="1:61" ht="13.15" hidden="1" customHeight="1" outlineLevel="2" x14ac:dyDescent="0.2">
      <c r="A507" s="373">
        <v>2</v>
      </c>
      <c r="B507" s="371" t="s">
        <v>217</v>
      </c>
      <c r="C507" s="44" t="s">
        <v>159</v>
      </c>
      <c r="D507" s="101"/>
      <c r="E507" s="82"/>
      <c r="F507" s="83"/>
      <c r="G507" s="83"/>
      <c r="H507" s="83"/>
      <c r="I507" s="83"/>
      <c r="J507" s="83"/>
      <c r="K507" s="83"/>
      <c r="L507" s="83"/>
      <c r="M507" s="83"/>
      <c r="N507" s="83"/>
      <c r="O507" s="83"/>
      <c r="P507" s="83"/>
      <c r="Q507" s="101">
        <f t="shared" ref="Q507:Q518" si="670">SUM(E507:P507)</f>
        <v>0</v>
      </c>
      <c r="R507" s="82"/>
      <c r="S507" s="83"/>
      <c r="T507" s="83"/>
      <c r="U507" s="83"/>
      <c r="V507" s="83"/>
      <c r="W507" s="83"/>
      <c r="X507" s="83"/>
      <c r="Y507" s="83"/>
      <c r="Z507" s="83"/>
      <c r="AA507" s="83"/>
      <c r="AB507" s="83"/>
      <c r="AC507" s="83"/>
      <c r="AD507" s="101">
        <f t="shared" ref="AD507:AD522" si="671">SUM(R507:AC507)</f>
        <v>0</v>
      </c>
      <c r="AE507" s="82"/>
      <c r="AF507" s="83"/>
      <c r="AG507" s="83"/>
      <c r="AH507" s="83"/>
      <c r="AI507" s="83"/>
      <c r="AJ507" s="83"/>
      <c r="AK507" s="83"/>
      <c r="AL507" s="83"/>
      <c r="AM507" s="83"/>
      <c r="AN507" s="83"/>
      <c r="AO507" s="83"/>
      <c r="AP507" s="83"/>
      <c r="AQ507" s="101">
        <f t="shared" ref="AQ507:AQ522" si="672">SUM(AE507:AP507)</f>
        <v>0</v>
      </c>
      <c r="AR507" s="82"/>
      <c r="AS507" s="83"/>
      <c r="AT507" s="83"/>
      <c r="AU507" s="83"/>
      <c r="AV507" s="83"/>
      <c r="AW507" s="83"/>
      <c r="AX507" s="83"/>
      <c r="AY507" s="83"/>
      <c r="AZ507" s="83"/>
      <c r="BA507" s="83"/>
      <c r="BB507" s="83"/>
      <c r="BC507" s="83"/>
      <c r="BD507" s="101">
        <f t="shared" ref="BD507:BD522" si="673">SUM(AR507:BC507)</f>
        <v>0</v>
      </c>
      <c r="BE507" s="101">
        <f t="shared" si="531"/>
        <v>0</v>
      </c>
      <c r="BG507" s="138" t="s">
        <v>211</v>
      </c>
      <c r="BH507" s="140" t="s">
        <v>212</v>
      </c>
      <c r="BI507" s="140" t="s">
        <v>213</v>
      </c>
    </row>
    <row r="508" spans="1:61" ht="13.15" hidden="1" customHeight="1" outlineLevel="2" x14ac:dyDescent="0.2">
      <c r="A508" s="374"/>
      <c r="B508" s="372"/>
      <c r="C508" s="46" t="s">
        <v>164</v>
      </c>
      <c r="D508" s="92"/>
      <c r="E508" s="56"/>
      <c r="F508" s="57"/>
      <c r="G508" s="57"/>
      <c r="H508" s="57"/>
      <c r="I508" s="57"/>
      <c r="J508" s="57"/>
      <c r="K508" s="57"/>
      <c r="L508" s="57"/>
      <c r="M508" s="57"/>
      <c r="N508" s="57"/>
      <c r="O508" s="57"/>
      <c r="P508" s="57"/>
      <c r="Q508" s="92">
        <f t="shared" si="670"/>
        <v>0</v>
      </c>
      <c r="R508" s="56"/>
      <c r="S508" s="57"/>
      <c r="T508" s="57"/>
      <c r="U508" s="57"/>
      <c r="V508" s="57"/>
      <c r="W508" s="57"/>
      <c r="X508" s="57"/>
      <c r="Y508" s="57"/>
      <c r="Z508" s="57"/>
      <c r="AA508" s="57"/>
      <c r="AB508" s="57"/>
      <c r="AC508" s="57"/>
      <c r="AD508" s="92">
        <f t="shared" si="671"/>
        <v>0</v>
      </c>
      <c r="AE508" s="56"/>
      <c r="AF508" s="57"/>
      <c r="AG508" s="57"/>
      <c r="AH508" s="57"/>
      <c r="AI508" s="57"/>
      <c r="AJ508" s="57"/>
      <c r="AK508" s="57"/>
      <c r="AL508" s="57"/>
      <c r="AM508" s="57"/>
      <c r="AN508" s="57"/>
      <c r="AO508" s="57"/>
      <c r="AP508" s="57"/>
      <c r="AQ508" s="92">
        <f t="shared" si="672"/>
        <v>0</v>
      </c>
      <c r="AR508" s="56"/>
      <c r="AS508" s="57"/>
      <c r="AT508" s="57"/>
      <c r="AU508" s="57"/>
      <c r="AV508" s="57"/>
      <c r="AW508" s="57"/>
      <c r="AX508" s="57"/>
      <c r="AY508" s="57"/>
      <c r="AZ508" s="57"/>
      <c r="BA508" s="57"/>
      <c r="BB508" s="57"/>
      <c r="BC508" s="57"/>
      <c r="BD508" s="92">
        <f t="shared" si="673"/>
        <v>0</v>
      </c>
      <c r="BE508" s="92">
        <f t="shared" si="531"/>
        <v>0</v>
      </c>
      <c r="BG508" s="136" t="s">
        <v>199</v>
      </c>
      <c r="BH508" s="4"/>
      <c r="BI508" s="4"/>
    </row>
    <row r="509" spans="1:61" ht="13.15" hidden="1" customHeight="1" outlineLevel="2" x14ac:dyDescent="0.2">
      <c r="A509" s="366">
        <v>3</v>
      </c>
      <c r="B509" s="376" t="s">
        <v>345</v>
      </c>
      <c r="C509" s="47" t="s">
        <v>159</v>
      </c>
      <c r="D509" s="91"/>
      <c r="E509" s="52"/>
      <c r="F509" s="53"/>
      <c r="G509" s="53"/>
      <c r="H509" s="53"/>
      <c r="I509" s="53"/>
      <c r="J509" s="53"/>
      <c r="K509" s="53"/>
      <c r="L509" s="53"/>
      <c r="M509" s="53"/>
      <c r="N509" s="53"/>
      <c r="O509" s="53"/>
      <c r="P509" s="53"/>
      <c r="Q509" s="91">
        <f t="shared" si="670"/>
        <v>0</v>
      </c>
      <c r="R509" s="52"/>
      <c r="S509" s="53"/>
      <c r="T509" s="53"/>
      <c r="U509" s="53"/>
      <c r="V509" s="53"/>
      <c r="W509" s="53"/>
      <c r="X509" s="53"/>
      <c r="Y509" s="53"/>
      <c r="Z509" s="53"/>
      <c r="AA509" s="53"/>
      <c r="AB509" s="53"/>
      <c r="AC509" s="53"/>
      <c r="AD509" s="91">
        <f t="shared" si="671"/>
        <v>0</v>
      </c>
      <c r="AE509" s="52"/>
      <c r="AF509" s="53"/>
      <c r="AG509" s="53"/>
      <c r="AH509" s="53"/>
      <c r="AI509" s="53"/>
      <c r="AJ509" s="53"/>
      <c r="AK509" s="53"/>
      <c r="AL509" s="53"/>
      <c r="AM509" s="53"/>
      <c r="AN509" s="53"/>
      <c r="AO509" s="53"/>
      <c r="AP509" s="53"/>
      <c r="AQ509" s="91">
        <f t="shared" si="672"/>
        <v>0</v>
      </c>
      <c r="AR509" s="52"/>
      <c r="AS509" s="53"/>
      <c r="AT509" s="53"/>
      <c r="AU509" s="53"/>
      <c r="AV509" s="53"/>
      <c r="AW509" s="53"/>
      <c r="AX509" s="53"/>
      <c r="AY509" s="53"/>
      <c r="AZ509" s="53"/>
      <c r="BA509" s="53"/>
      <c r="BB509" s="53"/>
      <c r="BC509" s="53"/>
      <c r="BD509" s="91">
        <f t="shared" si="673"/>
        <v>0</v>
      </c>
      <c r="BE509" s="91">
        <f t="shared" si="531"/>
        <v>0</v>
      </c>
      <c r="BG509" s="136" t="s">
        <v>218</v>
      </c>
      <c r="BH509" s="4"/>
      <c r="BI509" s="4"/>
    </row>
    <row r="510" spans="1:61" ht="13.15" hidden="1" customHeight="1" outlineLevel="2" x14ac:dyDescent="0.2">
      <c r="A510" s="367"/>
      <c r="B510" s="381"/>
      <c r="C510" s="48" t="s">
        <v>164</v>
      </c>
      <c r="D510" s="93"/>
      <c r="E510" s="62"/>
      <c r="F510" s="63"/>
      <c r="G510" s="63"/>
      <c r="H510" s="63"/>
      <c r="I510" s="63"/>
      <c r="J510" s="63"/>
      <c r="K510" s="63"/>
      <c r="L510" s="63"/>
      <c r="M510" s="63"/>
      <c r="N510" s="63"/>
      <c r="O510" s="63"/>
      <c r="P510" s="63"/>
      <c r="Q510" s="93">
        <f t="shared" si="670"/>
        <v>0</v>
      </c>
      <c r="R510" s="62"/>
      <c r="S510" s="63"/>
      <c r="T510" s="63"/>
      <c r="U510" s="63"/>
      <c r="V510" s="63"/>
      <c r="W510" s="63"/>
      <c r="X510" s="63"/>
      <c r="Y510" s="63"/>
      <c r="Z510" s="63"/>
      <c r="AA510" s="63"/>
      <c r="AB510" s="63"/>
      <c r="AC510" s="63"/>
      <c r="AD510" s="93">
        <f t="shared" si="671"/>
        <v>0</v>
      </c>
      <c r="AE510" s="62"/>
      <c r="AF510" s="63"/>
      <c r="AG510" s="63"/>
      <c r="AH510" s="63"/>
      <c r="AI510" s="63"/>
      <c r="AJ510" s="63"/>
      <c r="AK510" s="63"/>
      <c r="AL510" s="63"/>
      <c r="AM510" s="63"/>
      <c r="AN510" s="63"/>
      <c r="AO510" s="63"/>
      <c r="AP510" s="63"/>
      <c r="AQ510" s="93">
        <f t="shared" si="672"/>
        <v>0</v>
      </c>
      <c r="AR510" s="62"/>
      <c r="AS510" s="63"/>
      <c r="AT510" s="63"/>
      <c r="AU510" s="63"/>
      <c r="AV510" s="63"/>
      <c r="AW510" s="63"/>
      <c r="AX510" s="63"/>
      <c r="AY510" s="63"/>
      <c r="AZ510" s="63"/>
      <c r="BA510" s="63"/>
      <c r="BB510" s="63"/>
      <c r="BC510" s="63"/>
      <c r="BD510" s="93">
        <f t="shared" si="673"/>
        <v>0</v>
      </c>
      <c r="BE510" s="93">
        <f t="shared" si="531"/>
        <v>0</v>
      </c>
      <c r="BG510" s="136" t="s">
        <v>222</v>
      </c>
      <c r="BH510" s="4"/>
      <c r="BI510" s="4"/>
    </row>
    <row r="511" spans="1:61" ht="13.15" hidden="1" customHeight="1" outlineLevel="2" x14ac:dyDescent="0.2">
      <c r="A511" s="380">
        <v>4</v>
      </c>
      <c r="B511" s="382" t="s">
        <v>204</v>
      </c>
      <c r="C511" s="49" t="s">
        <v>159</v>
      </c>
      <c r="D511" s="95"/>
      <c r="E511" s="68"/>
      <c r="F511" s="69"/>
      <c r="G511" s="69"/>
      <c r="H511" s="69"/>
      <c r="I511" s="69"/>
      <c r="J511" s="69"/>
      <c r="K511" s="69"/>
      <c r="L511" s="69"/>
      <c r="M511" s="69"/>
      <c r="N511" s="69"/>
      <c r="O511" s="69"/>
      <c r="P511" s="69"/>
      <c r="Q511" s="94">
        <f t="shared" si="670"/>
        <v>0</v>
      </c>
      <c r="R511" s="68"/>
      <c r="S511" s="69"/>
      <c r="T511" s="69"/>
      <c r="U511" s="69"/>
      <c r="V511" s="69"/>
      <c r="W511" s="69"/>
      <c r="X511" s="69"/>
      <c r="Y511" s="69"/>
      <c r="Z511" s="69"/>
      <c r="AA511" s="69"/>
      <c r="AB511" s="69"/>
      <c r="AC511" s="69"/>
      <c r="AD511" s="94">
        <f t="shared" si="671"/>
        <v>0</v>
      </c>
      <c r="AE511" s="68"/>
      <c r="AF511" s="69"/>
      <c r="AG511" s="69"/>
      <c r="AH511" s="69"/>
      <c r="AI511" s="69"/>
      <c r="AJ511" s="69"/>
      <c r="AK511" s="69"/>
      <c r="AL511" s="69"/>
      <c r="AM511" s="69"/>
      <c r="AN511" s="69"/>
      <c r="AO511" s="69"/>
      <c r="AP511" s="69"/>
      <c r="AQ511" s="94">
        <f t="shared" si="672"/>
        <v>0</v>
      </c>
      <c r="AR511" s="68"/>
      <c r="AS511" s="69"/>
      <c r="AT511" s="69"/>
      <c r="AU511" s="69"/>
      <c r="AV511" s="69"/>
      <c r="AW511" s="69"/>
      <c r="AX511" s="69"/>
      <c r="AY511" s="69"/>
      <c r="AZ511" s="69"/>
      <c r="BA511" s="69"/>
      <c r="BB511" s="69"/>
      <c r="BC511" s="69"/>
      <c r="BD511" s="94">
        <f t="shared" si="673"/>
        <v>0</v>
      </c>
      <c r="BE511" s="95">
        <f t="shared" si="531"/>
        <v>0</v>
      </c>
      <c r="BG511" s="136" t="s">
        <v>214</v>
      </c>
      <c r="BH511" s="4"/>
      <c r="BI511" s="4"/>
    </row>
    <row r="512" spans="1:61" ht="13.15" hidden="1" customHeight="1" outlineLevel="2" x14ac:dyDescent="0.2">
      <c r="A512" s="384"/>
      <c r="B512" s="383"/>
      <c r="C512" s="45" t="s">
        <v>164</v>
      </c>
      <c r="D512" s="97"/>
      <c r="E512" s="74"/>
      <c r="F512" s="75"/>
      <c r="G512" s="75"/>
      <c r="H512" s="75"/>
      <c r="I512" s="75"/>
      <c r="J512" s="75"/>
      <c r="K512" s="75"/>
      <c r="L512" s="75"/>
      <c r="M512" s="75"/>
      <c r="N512" s="75"/>
      <c r="O512" s="75"/>
      <c r="P512" s="75"/>
      <c r="Q512" s="96">
        <f t="shared" si="670"/>
        <v>0</v>
      </c>
      <c r="R512" s="74"/>
      <c r="S512" s="75"/>
      <c r="T512" s="75"/>
      <c r="U512" s="75"/>
      <c r="V512" s="75"/>
      <c r="W512" s="75"/>
      <c r="X512" s="75"/>
      <c r="Y512" s="75"/>
      <c r="Z512" s="75"/>
      <c r="AA512" s="75"/>
      <c r="AB512" s="75"/>
      <c r="AC512" s="75"/>
      <c r="AD512" s="96">
        <f t="shared" si="671"/>
        <v>0</v>
      </c>
      <c r="AE512" s="74"/>
      <c r="AF512" s="75"/>
      <c r="AG512" s="75"/>
      <c r="AH512" s="75"/>
      <c r="AI512" s="75"/>
      <c r="AJ512" s="75"/>
      <c r="AK512" s="75"/>
      <c r="AL512" s="75"/>
      <c r="AM512" s="75"/>
      <c r="AN512" s="75"/>
      <c r="AO512" s="75"/>
      <c r="AP512" s="75"/>
      <c r="AQ512" s="96">
        <f t="shared" si="672"/>
        <v>0</v>
      </c>
      <c r="AR512" s="74"/>
      <c r="AS512" s="75"/>
      <c r="AT512" s="75"/>
      <c r="AU512" s="75"/>
      <c r="AV512" s="75"/>
      <c r="AW512" s="75"/>
      <c r="AX512" s="75"/>
      <c r="AY512" s="75"/>
      <c r="AZ512" s="75"/>
      <c r="BA512" s="75"/>
      <c r="BB512" s="75"/>
      <c r="BC512" s="75"/>
      <c r="BD512" s="96">
        <f t="shared" si="673"/>
        <v>0</v>
      </c>
      <c r="BE512" s="97">
        <f t="shared" si="531"/>
        <v>0</v>
      </c>
      <c r="BG512" s="136" t="s">
        <v>223</v>
      </c>
      <c r="BH512" s="4"/>
      <c r="BI512" s="4"/>
    </row>
    <row r="513" spans="1:61" ht="13.15" hidden="1" customHeight="1" outlineLevel="2" x14ac:dyDescent="0.2">
      <c r="A513" s="380">
        <v>5</v>
      </c>
      <c r="B513" s="382" t="s">
        <v>221</v>
      </c>
      <c r="C513" s="49" t="s">
        <v>159</v>
      </c>
      <c r="D513" s="95"/>
      <c r="E513" s="193"/>
      <c r="F513" s="192"/>
      <c r="G513" s="192"/>
      <c r="H513" s="192"/>
      <c r="I513" s="192"/>
      <c r="J513" s="192"/>
      <c r="K513" s="192"/>
      <c r="L513" s="192"/>
      <c r="M513" s="192"/>
      <c r="N513" s="192"/>
      <c r="O513" s="192"/>
      <c r="P513" s="192">
        <v>250</v>
      </c>
      <c r="Q513" s="94">
        <f t="shared" si="670"/>
        <v>250</v>
      </c>
      <c r="R513" s="193"/>
      <c r="S513" s="192"/>
      <c r="T513" s="192">
        <v>65</v>
      </c>
      <c r="U513" s="192"/>
      <c r="V513" s="192"/>
      <c r="W513" s="192">
        <v>65</v>
      </c>
      <c r="X513" s="192"/>
      <c r="Y513" s="192"/>
      <c r="Z513" s="192">
        <v>65</v>
      </c>
      <c r="AA513" s="192"/>
      <c r="AB513" s="192"/>
      <c r="AC513" s="192">
        <v>65</v>
      </c>
      <c r="AD513" s="94">
        <f t="shared" si="671"/>
        <v>260</v>
      </c>
      <c r="AE513" s="193"/>
      <c r="AF513" s="192"/>
      <c r="AG513" s="192">
        <v>65</v>
      </c>
      <c r="AH513" s="192"/>
      <c r="AI513" s="192"/>
      <c r="AJ513" s="192">
        <v>65</v>
      </c>
      <c r="AK513" s="192"/>
      <c r="AL513" s="192"/>
      <c r="AM513" s="192">
        <v>65</v>
      </c>
      <c r="AN513" s="192"/>
      <c r="AO513" s="192"/>
      <c r="AP513" s="192">
        <v>65</v>
      </c>
      <c r="AQ513" s="94">
        <f t="shared" si="672"/>
        <v>260</v>
      </c>
      <c r="AR513" s="193"/>
      <c r="AS513" s="192"/>
      <c r="AT513" s="192">
        <v>65</v>
      </c>
      <c r="AU513" s="192"/>
      <c r="AV513" s="192"/>
      <c r="AW513" s="192">
        <v>65</v>
      </c>
      <c r="AX513" s="192"/>
      <c r="AY513" s="192"/>
      <c r="AZ513" s="192">
        <v>65</v>
      </c>
      <c r="BA513" s="192"/>
      <c r="BB513" s="192"/>
      <c r="BC513" s="192">
        <v>65</v>
      </c>
      <c r="BD513" s="94">
        <f t="shared" si="673"/>
        <v>260</v>
      </c>
      <c r="BE513" s="95">
        <f t="shared" ref="BE513:BE586" si="674">SUM(D513,BD513,AQ513,AD513,Q513)</f>
        <v>1030</v>
      </c>
      <c r="BG513" t="s">
        <v>224</v>
      </c>
      <c r="BH513" s="4"/>
      <c r="BI513" s="4"/>
    </row>
    <row r="514" spans="1:61" ht="13.15" hidden="1" customHeight="1" outlineLevel="2" x14ac:dyDescent="0.2">
      <c r="A514" s="384"/>
      <c r="B514" s="383"/>
      <c r="C514" s="45" t="s">
        <v>164</v>
      </c>
      <c r="D514" s="97"/>
      <c r="E514" s="74"/>
      <c r="F514" s="75"/>
      <c r="G514" s="75"/>
      <c r="H514" s="75"/>
      <c r="I514" s="75"/>
      <c r="J514" s="75"/>
      <c r="K514" s="75"/>
      <c r="L514" s="75"/>
      <c r="M514" s="75"/>
      <c r="N514" s="75"/>
      <c r="O514" s="75"/>
      <c r="P514" s="75"/>
      <c r="Q514" s="96">
        <f t="shared" si="670"/>
        <v>0</v>
      </c>
      <c r="R514" s="74"/>
      <c r="S514" s="75"/>
      <c r="T514" s="75"/>
      <c r="U514" s="75"/>
      <c r="V514" s="75"/>
      <c r="W514" s="75"/>
      <c r="X514" s="75"/>
      <c r="Y514" s="75"/>
      <c r="Z514" s="75"/>
      <c r="AA514" s="75"/>
      <c r="AB514" s="75"/>
      <c r="AC514" s="75"/>
      <c r="AD514" s="96">
        <f t="shared" si="671"/>
        <v>0</v>
      </c>
      <c r="AE514" s="74"/>
      <c r="AF514" s="75"/>
      <c r="AG514" s="75"/>
      <c r="AH514" s="75"/>
      <c r="AI514" s="75"/>
      <c r="AJ514" s="75"/>
      <c r="AK514" s="75"/>
      <c r="AL514" s="75"/>
      <c r="AM514" s="75"/>
      <c r="AN514" s="75"/>
      <c r="AO514" s="75"/>
      <c r="AP514" s="75"/>
      <c r="AQ514" s="96">
        <f t="shared" si="672"/>
        <v>0</v>
      </c>
      <c r="AR514" s="74"/>
      <c r="AS514" s="75"/>
      <c r="AT514" s="75"/>
      <c r="AU514" s="75"/>
      <c r="AV514" s="75"/>
      <c r="AW514" s="75"/>
      <c r="AX514" s="75"/>
      <c r="AY514" s="75"/>
      <c r="AZ514" s="75"/>
      <c r="BA514" s="75"/>
      <c r="BB514" s="75"/>
      <c r="BC514" s="75"/>
      <c r="BD514" s="96">
        <f t="shared" si="673"/>
        <v>0</v>
      </c>
      <c r="BE514" s="97">
        <f t="shared" si="674"/>
        <v>0</v>
      </c>
      <c r="BG514" t="s">
        <v>210</v>
      </c>
      <c r="BH514" s="4"/>
      <c r="BI514" s="4"/>
    </row>
    <row r="515" spans="1:61" ht="13.15" hidden="1" customHeight="1" outlineLevel="2" x14ac:dyDescent="0.2">
      <c r="A515" s="373">
        <v>6</v>
      </c>
      <c r="B515" s="364" t="s">
        <v>209</v>
      </c>
      <c r="C515" s="49" t="s">
        <v>159</v>
      </c>
      <c r="D515" s="95"/>
      <c r="E515" s="193"/>
      <c r="F515" s="192"/>
      <c r="G515" s="192"/>
      <c r="H515" s="192"/>
      <c r="I515" s="192"/>
      <c r="J515" s="192"/>
      <c r="K515" s="192"/>
      <c r="L515" s="192"/>
      <c r="M515" s="192"/>
      <c r="N515" s="192"/>
      <c r="O515" s="192"/>
      <c r="P515" s="192"/>
      <c r="Q515" s="94">
        <f t="shared" si="670"/>
        <v>0</v>
      </c>
      <c r="R515" s="193"/>
      <c r="S515" s="192"/>
      <c r="T515" s="192"/>
      <c r="U515" s="192"/>
      <c r="V515" s="192"/>
      <c r="W515" s="192"/>
      <c r="X515" s="192"/>
      <c r="Y515" s="192"/>
      <c r="Z515" s="192"/>
      <c r="AA515" s="192"/>
      <c r="AB515" s="192"/>
      <c r="AC515" s="192"/>
      <c r="AD515" s="94">
        <f t="shared" si="671"/>
        <v>0</v>
      </c>
      <c r="AE515" s="193"/>
      <c r="AF515" s="192"/>
      <c r="AG515" s="192"/>
      <c r="AH515" s="192"/>
      <c r="AI515" s="192"/>
      <c r="AJ515" s="192"/>
      <c r="AK515" s="192"/>
      <c r="AL515" s="192"/>
      <c r="AM515" s="192"/>
      <c r="AN515" s="192"/>
      <c r="AO515" s="192"/>
      <c r="AP515" s="192"/>
      <c r="AQ515" s="94">
        <f t="shared" si="672"/>
        <v>0</v>
      </c>
      <c r="AR515" s="193"/>
      <c r="AS515" s="192"/>
      <c r="AT515" s="192"/>
      <c r="AU515" s="192"/>
      <c r="AV515" s="192"/>
      <c r="AW515" s="192"/>
      <c r="AX515" s="192"/>
      <c r="AY515" s="192"/>
      <c r="AZ515" s="192"/>
      <c r="BA515" s="192"/>
      <c r="BB515" s="192"/>
      <c r="BC515" s="192"/>
      <c r="BD515" s="94">
        <f t="shared" si="673"/>
        <v>0</v>
      </c>
      <c r="BE515" s="95">
        <f t="shared" si="674"/>
        <v>0</v>
      </c>
      <c r="BG515" s="136" t="s">
        <v>215</v>
      </c>
      <c r="BH515" s="4"/>
      <c r="BI515" s="4"/>
    </row>
    <row r="516" spans="1:61" ht="13.15" hidden="1" customHeight="1" outlineLevel="2" x14ac:dyDescent="0.2">
      <c r="A516" s="374"/>
      <c r="B516" s="365"/>
      <c r="C516" s="48" t="s">
        <v>164</v>
      </c>
      <c r="D516" s="98"/>
      <c r="E516" s="62"/>
      <c r="F516" s="63"/>
      <c r="G516" s="63"/>
      <c r="H516" s="63"/>
      <c r="I516" s="63"/>
      <c r="J516" s="63"/>
      <c r="K516" s="63"/>
      <c r="L516" s="63"/>
      <c r="M516" s="63"/>
      <c r="N516" s="63"/>
      <c r="O516" s="63"/>
      <c r="P516" s="63"/>
      <c r="Q516" s="93">
        <f t="shared" si="670"/>
        <v>0</v>
      </c>
      <c r="R516" s="62"/>
      <c r="S516" s="63"/>
      <c r="T516" s="63"/>
      <c r="U516" s="63"/>
      <c r="V516" s="63"/>
      <c r="W516" s="63"/>
      <c r="X516" s="63"/>
      <c r="Y516" s="63"/>
      <c r="Z516" s="63"/>
      <c r="AA516" s="63"/>
      <c r="AB516" s="63"/>
      <c r="AC516" s="63"/>
      <c r="AD516" s="93">
        <f t="shared" si="671"/>
        <v>0</v>
      </c>
      <c r="AE516" s="62"/>
      <c r="AF516" s="63"/>
      <c r="AG516" s="63"/>
      <c r="AH516" s="63"/>
      <c r="AI516" s="63"/>
      <c r="AJ516" s="63"/>
      <c r="AK516" s="63"/>
      <c r="AL516" s="63"/>
      <c r="AM516" s="63"/>
      <c r="AN516" s="63"/>
      <c r="AO516" s="63"/>
      <c r="AP516" s="63"/>
      <c r="AQ516" s="93">
        <f t="shared" si="672"/>
        <v>0</v>
      </c>
      <c r="AR516" s="62"/>
      <c r="AS516" s="63"/>
      <c r="AT516" s="63"/>
      <c r="AU516" s="63"/>
      <c r="AV516" s="63"/>
      <c r="AW516" s="63"/>
      <c r="AX516" s="63"/>
      <c r="AY516" s="63"/>
      <c r="AZ516" s="63"/>
      <c r="BA516" s="63"/>
      <c r="BB516" s="63"/>
      <c r="BC516" s="63"/>
      <c r="BD516" s="93">
        <f t="shared" si="673"/>
        <v>0</v>
      </c>
      <c r="BE516" s="98">
        <f t="shared" si="674"/>
        <v>0</v>
      </c>
      <c r="BF516" s="122"/>
      <c r="BG516" s="138" t="s">
        <v>216</v>
      </c>
      <c r="BH516" s="139">
        <f>SUM(BH514:BH515)</f>
        <v>0</v>
      </c>
      <c r="BI516" s="139">
        <f>SUM(BI513:BI515)</f>
        <v>0</v>
      </c>
    </row>
    <row r="517" spans="1:61" ht="13.15" hidden="1" customHeight="1" outlineLevel="2" x14ac:dyDescent="0.2">
      <c r="A517" s="366">
        <v>7</v>
      </c>
      <c r="B517" s="364" t="s">
        <v>6</v>
      </c>
      <c r="C517" s="49" t="s">
        <v>159</v>
      </c>
      <c r="D517" s="95"/>
      <c r="E517" s="193"/>
      <c r="F517" s="192"/>
      <c r="G517" s="192"/>
      <c r="H517" s="192"/>
      <c r="I517" s="192"/>
      <c r="J517" s="192"/>
      <c r="K517" s="192"/>
      <c r="L517" s="192"/>
      <c r="M517" s="192"/>
      <c r="N517" s="192"/>
      <c r="O517" s="192"/>
      <c r="P517" s="192"/>
      <c r="Q517" s="94">
        <f t="shared" si="670"/>
        <v>0</v>
      </c>
      <c r="R517" s="193"/>
      <c r="S517" s="192"/>
      <c r="T517" s="192"/>
      <c r="U517" s="192"/>
      <c r="V517" s="192"/>
      <c r="W517" s="192"/>
      <c r="X517" s="192"/>
      <c r="Y517" s="192"/>
      <c r="Z517" s="192"/>
      <c r="AA517" s="192"/>
      <c r="AB517" s="192"/>
      <c r="AC517" s="192"/>
      <c r="AD517" s="94">
        <f t="shared" si="671"/>
        <v>0</v>
      </c>
      <c r="AE517" s="193"/>
      <c r="AF517" s="192"/>
      <c r="AG517" s="192"/>
      <c r="AH517" s="192"/>
      <c r="AI517" s="192"/>
      <c r="AJ517" s="192"/>
      <c r="AK517" s="192"/>
      <c r="AL517" s="192"/>
      <c r="AM517" s="192"/>
      <c r="AN517" s="192"/>
      <c r="AO517" s="192"/>
      <c r="AP517" s="192"/>
      <c r="AQ517" s="94">
        <f t="shared" si="672"/>
        <v>0</v>
      </c>
      <c r="AR517" s="193"/>
      <c r="AS517" s="192"/>
      <c r="AT517" s="192"/>
      <c r="AU517" s="192"/>
      <c r="AV517" s="192"/>
      <c r="AW517" s="192"/>
      <c r="AX517" s="192"/>
      <c r="AY517" s="192"/>
      <c r="AZ517" s="192"/>
      <c r="BA517" s="192"/>
      <c r="BB517" s="192"/>
      <c r="BC517" s="192"/>
      <c r="BD517" s="94">
        <f t="shared" si="673"/>
        <v>0</v>
      </c>
      <c r="BE517" s="95">
        <f t="shared" si="674"/>
        <v>0</v>
      </c>
      <c r="BH517" s="4"/>
      <c r="BI517" s="4"/>
    </row>
    <row r="518" spans="1:61" ht="13.15" hidden="1" customHeight="1" outlineLevel="2" x14ac:dyDescent="0.2">
      <c r="A518" s="367"/>
      <c r="B518" s="368"/>
      <c r="C518" s="48" t="s">
        <v>164</v>
      </c>
      <c r="D518" s="98"/>
      <c r="E518" s="66"/>
      <c r="F518" s="63"/>
      <c r="G518" s="63"/>
      <c r="H518" s="63"/>
      <c r="I518" s="63"/>
      <c r="J518" s="63"/>
      <c r="K518" s="63"/>
      <c r="L518" s="63"/>
      <c r="M518" s="63"/>
      <c r="N518" s="63"/>
      <c r="O518" s="63"/>
      <c r="P518" s="63"/>
      <c r="Q518" s="93">
        <f t="shared" si="670"/>
        <v>0</v>
      </c>
      <c r="R518" s="66"/>
      <c r="S518" s="63"/>
      <c r="T518" s="63"/>
      <c r="U518" s="63"/>
      <c r="V518" s="63"/>
      <c r="W518" s="63"/>
      <c r="X518" s="63"/>
      <c r="Y518" s="63"/>
      <c r="Z518" s="63"/>
      <c r="AA518" s="63"/>
      <c r="AB518" s="63"/>
      <c r="AC518" s="63"/>
      <c r="AD518" s="93">
        <f t="shared" si="671"/>
        <v>0</v>
      </c>
      <c r="AE518" s="66"/>
      <c r="AF518" s="63"/>
      <c r="AG518" s="63"/>
      <c r="AH518" s="63"/>
      <c r="AI518" s="63"/>
      <c r="AJ518" s="63"/>
      <c r="AK518" s="63"/>
      <c r="AL518" s="63"/>
      <c r="AM518" s="63"/>
      <c r="AN518" s="63"/>
      <c r="AO518" s="63"/>
      <c r="AP518" s="63"/>
      <c r="AQ518" s="93">
        <f t="shared" si="672"/>
        <v>0</v>
      </c>
      <c r="AR518" s="66"/>
      <c r="AS518" s="63"/>
      <c r="AT518" s="63"/>
      <c r="AU518" s="63"/>
      <c r="AV518" s="63"/>
      <c r="AW518" s="63"/>
      <c r="AX518" s="63"/>
      <c r="AY518" s="63"/>
      <c r="AZ518" s="63"/>
      <c r="BA518" s="63"/>
      <c r="BB518" s="63"/>
      <c r="BC518" s="63"/>
      <c r="BD518" s="93">
        <f t="shared" si="673"/>
        <v>0</v>
      </c>
      <c r="BE518" s="98">
        <f t="shared" si="674"/>
        <v>0</v>
      </c>
      <c r="BG518" s="138"/>
      <c r="BH518" s="139"/>
      <c r="BI518" s="139"/>
    </row>
    <row r="519" spans="1:61" ht="13.15" hidden="1" customHeight="1" outlineLevel="2" x14ac:dyDescent="0.2">
      <c r="A519" s="380">
        <v>8</v>
      </c>
      <c r="B519" s="364" t="s">
        <v>335</v>
      </c>
      <c r="C519" s="49" t="s">
        <v>159</v>
      </c>
      <c r="D519" s="95"/>
      <c r="E519" s="68"/>
      <c r="F519" s="69"/>
      <c r="G519" s="69"/>
      <c r="H519" s="69"/>
      <c r="I519" s="69"/>
      <c r="J519" s="69"/>
      <c r="K519" s="69"/>
      <c r="L519" s="69"/>
      <c r="M519" s="69"/>
      <c r="N519" s="69"/>
      <c r="O519" s="69"/>
      <c r="P519" s="69"/>
      <c r="Q519" s="94">
        <f>SUM(E519:P519)</f>
        <v>0</v>
      </c>
      <c r="R519" s="68"/>
      <c r="S519" s="69"/>
      <c r="T519" s="69"/>
      <c r="U519" s="69"/>
      <c r="V519" s="69"/>
      <c r="W519" s="69"/>
      <c r="X519" s="69"/>
      <c r="Y519" s="69"/>
      <c r="Z519" s="69"/>
      <c r="AA519" s="69"/>
      <c r="AB519" s="69"/>
      <c r="AC519" s="69"/>
      <c r="AD519" s="94">
        <f t="shared" si="671"/>
        <v>0</v>
      </c>
      <c r="AE519" s="68"/>
      <c r="AF519" s="69"/>
      <c r="AG519" s="69"/>
      <c r="AH519" s="69"/>
      <c r="AI519" s="69"/>
      <c r="AJ519" s="69"/>
      <c r="AK519" s="69"/>
      <c r="AL519" s="69"/>
      <c r="AM519" s="69"/>
      <c r="AN519" s="69"/>
      <c r="AO519" s="69"/>
      <c r="AP519" s="69"/>
      <c r="AQ519" s="94">
        <f t="shared" si="672"/>
        <v>0</v>
      </c>
      <c r="AR519" s="68"/>
      <c r="AS519" s="69"/>
      <c r="AT519" s="69"/>
      <c r="AU519" s="69"/>
      <c r="AV519" s="69"/>
      <c r="AW519" s="69"/>
      <c r="AX519" s="69"/>
      <c r="AY519" s="69"/>
      <c r="AZ519" s="69"/>
      <c r="BA519" s="69"/>
      <c r="BB519" s="69"/>
      <c r="BC519" s="69"/>
      <c r="BD519" s="94">
        <f t="shared" si="673"/>
        <v>0</v>
      </c>
      <c r="BE519" s="95">
        <f t="shared" si="674"/>
        <v>0</v>
      </c>
      <c r="BH519" s="4"/>
      <c r="BI519" s="4"/>
    </row>
    <row r="520" spans="1:61" ht="13.15" hidden="1" customHeight="1" outlineLevel="2" thickBot="1" x14ac:dyDescent="0.25">
      <c r="A520" s="377"/>
      <c r="B520" s="379"/>
      <c r="C520" s="128" t="s">
        <v>164</v>
      </c>
      <c r="D520" s="133"/>
      <c r="E520" s="132"/>
      <c r="F520" s="130"/>
      <c r="G520" s="130"/>
      <c r="H520" s="130"/>
      <c r="I520" s="130"/>
      <c r="J520" s="130"/>
      <c r="K520" s="130"/>
      <c r="L520" s="130"/>
      <c r="M520" s="130"/>
      <c r="N520" s="130"/>
      <c r="O520" s="130"/>
      <c r="P520" s="130"/>
      <c r="Q520" s="131">
        <f>SUM(E520:P520)</f>
        <v>0</v>
      </c>
      <c r="R520" s="132"/>
      <c r="S520" s="130"/>
      <c r="T520" s="130"/>
      <c r="U520" s="130"/>
      <c r="V520" s="130"/>
      <c r="W520" s="130"/>
      <c r="X520" s="130"/>
      <c r="Y520" s="130"/>
      <c r="Z520" s="130"/>
      <c r="AA520" s="130"/>
      <c r="AB520" s="130"/>
      <c r="AC520" s="130"/>
      <c r="AD520" s="131">
        <f t="shared" si="671"/>
        <v>0</v>
      </c>
      <c r="AE520" s="132"/>
      <c r="AF520" s="130"/>
      <c r="AG520" s="130"/>
      <c r="AH520" s="130"/>
      <c r="AI520" s="130"/>
      <c r="AJ520" s="130"/>
      <c r="AK520" s="130"/>
      <c r="AL520" s="130"/>
      <c r="AM520" s="130"/>
      <c r="AN520" s="130"/>
      <c r="AO520" s="130"/>
      <c r="AP520" s="130"/>
      <c r="AQ520" s="131">
        <f t="shared" si="672"/>
        <v>0</v>
      </c>
      <c r="AR520" s="132"/>
      <c r="AS520" s="130"/>
      <c r="AT520" s="130"/>
      <c r="AU520" s="130"/>
      <c r="AV520" s="130"/>
      <c r="AW520" s="130"/>
      <c r="AX520" s="130"/>
      <c r="AY520" s="130"/>
      <c r="AZ520" s="130"/>
      <c r="BA520" s="130"/>
      <c r="BB520" s="130"/>
      <c r="BC520" s="130"/>
      <c r="BD520" s="131">
        <f t="shared" si="673"/>
        <v>0</v>
      </c>
      <c r="BE520" s="133">
        <f t="shared" si="674"/>
        <v>0</v>
      </c>
      <c r="BG520" s="138"/>
      <c r="BH520" s="139"/>
      <c r="BI520" s="139"/>
    </row>
    <row r="521" spans="1:61" outlineLevel="1" collapsed="1" x14ac:dyDescent="0.2">
      <c r="A521" s="369"/>
      <c r="B521" s="362" t="s">
        <v>198</v>
      </c>
      <c r="C521" s="50" t="s">
        <v>159</v>
      </c>
      <c r="D521" s="127">
        <f>SUM(D505,D507,D509,D511,D513,D515,D517,D519)</f>
        <v>0</v>
      </c>
      <c r="E521" s="124">
        <f t="shared" ref="E521:P521" si="675">SUM(E505,E507,E509,E511,E513,E515,E517,E519)</f>
        <v>0</v>
      </c>
      <c r="F521" s="125">
        <f t="shared" si="675"/>
        <v>0</v>
      </c>
      <c r="G521" s="125">
        <f t="shared" si="675"/>
        <v>0</v>
      </c>
      <c r="H521" s="125">
        <f t="shared" si="675"/>
        <v>0</v>
      </c>
      <c r="I521" s="125">
        <f t="shared" si="675"/>
        <v>0</v>
      </c>
      <c r="J521" s="125">
        <f t="shared" si="675"/>
        <v>0</v>
      </c>
      <c r="K521" s="125">
        <f t="shared" si="675"/>
        <v>0</v>
      </c>
      <c r="L521" s="125">
        <f t="shared" si="675"/>
        <v>0</v>
      </c>
      <c r="M521" s="125">
        <f t="shared" si="675"/>
        <v>0</v>
      </c>
      <c r="N521" s="125">
        <f t="shared" si="675"/>
        <v>0</v>
      </c>
      <c r="O521" s="125">
        <f t="shared" si="675"/>
        <v>0</v>
      </c>
      <c r="P521" s="125">
        <f t="shared" si="675"/>
        <v>250</v>
      </c>
      <c r="Q521" s="126">
        <f>SUM(E521:P521)</f>
        <v>250</v>
      </c>
      <c r="R521" s="124">
        <f t="shared" ref="R521:AC521" si="676">SUM(R505,R507,R509,R511,R513,R515,R517,R519)</f>
        <v>0</v>
      </c>
      <c r="S521" s="125">
        <f t="shared" si="676"/>
        <v>0</v>
      </c>
      <c r="T521" s="125">
        <f t="shared" si="676"/>
        <v>65</v>
      </c>
      <c r="U521" s="125">
        <f t="shared" si="676"/>
        <v>0</v>
      </c>
      <c r="V521" s="125">
        <f t="shared" si="676"/>
        <v>0</v>
      </c>
      <c r="W521" s="125">
        <f t="shared" si="676"/>
        <v>65</v>
      </c>
      <c r="X521" s="125">
        <f t="shared" si="676"/>
        <v>0</v>
      </c>
      <c r="Y521" s="125">
        <f t="shared" si="676"/>
        <v>0</v>
      </c>
      <c r="Z521" s="125">
        <f t="shared" si="676"/>
        <v>65</v>
      </c>
      <c r="AA521" s="125">
        <f t="shared" si="676"/>
        <v>0</v>
      </c>
      <c r="AB521" s="125">
        <f t="shared" si="676"/>
        <v>0</v>
      </c>
      <c r="AC521" s="125">
        <f t="shared" si="676"/>
        <v>65</v>
      </c>
      <c r="AD521" s="126">
        <f t="shared" si="671"/>
        <v>260</v>
      </c>
      <c r="AE521" s="124">
        <f t="shared" ref="AE521:AP521" si="677">SUM(AE505,AE507,AE509,AE511,AE513,AE515,AE517,AE519)</f>
        <v>0</v>
      </c>
      <c r="AF521" s="125">
        <f t="shared" si="677"/>
        <v>0</v>
      </c>
      <c r="AG521" s="125">
        <f t="shared" si="677"/>
        <v>65</v>
      </c>
      <c r="AH521" s="125">
        <f t="shared" si="677"/>
        <v>0</v>
      </c>
      <c r="AI521" s="125">
        <f t="shared" si="677"/>
        <v>0</v>
      </c>
      <c r="AJ521" s="125">
        <f t="shared" si="677"/>
        <v>65</v>
      </c>
      <c r="AK521" s="125">
        <f t="shared" si="677"/>
        <v>0</v>
      </c>
      <c r="AL521" s="125">
        <f t="shared" si="677"/>
        <v>0</v>
      </c>
      <c r="AM521" s="125">
        <f t="shared" si="677"/>
        <v>65</v>
      </c>
      <c r="AN521" s="125">
        <f t="shared" si="677"/>
        <v>0</v>
      </c>
      <c r="AO521" s="125">
        <f t="shared" si="677"/>
        <v>0</v>
      </c>
      <c r="AP521" s="125">
        <f t="shared" si="677"/>
        <v>65</v>
      </c>
      <c r="AQ521" s="126">
        <f t="shared" si="672"/>
        <v>260</v>
      </c>
      <c r="AR521" s="124">
        <f t="shared" ref="AR521:BC521" si="678">SUM(AR505,AR507,AR509,AR511,AR513,AR515,AR517,AR519)</f>
        <v>0</v>
      </c>
      <c r="AS521" s="125">
        <f t="shared" si="678"/>
        <v>0</v>
      </c>
      <c r="AT521" s="125">
        <f t="shared" si="678"/>
        <v>65</v>
      </c>
      <c r="AU521" s="125">
        <f t="shared" si="678"/>
        <v>0</v>
      </c>
      <c r="AV521" s="125">
        <f t="shared" si="678"/>
        <v>0</v>
      </c>
      <c r="AW521" s="125">
        <f t="shared" si="678"/>
        <v>65</v>
      </c>
      <c r="AX521" s="125">
        <f t="shared" si="678"/>
        <v>0</v>
      </c>
      <c r="AY521" s="125">
        <f t="shared" si="678"/>
        <v>0</v>
      </c>
      <c r="AZ521" s="125">
        <f t="shared" si="678"/>
        <v>65</v>
      </c>
      <c r="BA521" s="125">
        <f t="shared" si="678"/>
        <v>0</v>
      </c>
      <c r="BB521" s="125">
        <f t="shared" si="678"/>
        <v>0</v>
      </c>
      <c r="BC521" s="125">
        <f t="shared" si="678"/>
        <v>65</v>
      </c>
      <c r="BD521" s="126">
        <f t="shared" si="673"/>
        <v>260</v>
      </c>
      <c r="BE521" s="127">
        <f t="shared" si="674"/>
        <v>1030</v>
      </c>
    </row>
    <row r="522" spans="1:61" outlineLevel="1" x14ac:dyDescent="0.2">
      <c r="A522" s="370"/>
      <c r="B522" s="363"/>
      <c r="C522" s="51" t="s">
        <v>164</v>
      </c>
      <c r="D522" s="100">
        <f t="shared" ref="D522:P522" si="679">SUM(D506,D508,D510,D512,D514,D516,D518,D520)</f>
        <v>0</v>
      </c>
      <c r="E522" s="80">
        <f t="shared" si="679"/>
        <v>0</v>
      </c>
      <c r="F522" s="81">
        <f t="shared" si="679"/>
        <v>0</v>
      </c>
      <c r="G522" s="81">
        <f t="shared" si="679"/>
        <v>0</v>
      </c>
      <c r="H522" s="81">
        <f t="shared" si="679"/>
        <v>0</v>
      </c>
      <c r="I522" s="81">
        <f t="shared" si="679"/>
        <v>0</v>
      </c>
      <c r="J522" s="81">
        <f t="shared" si="679"/>
        <v>0</v>
      </c>
      <c r="K522" s="81">
        <f t="shared" si="679"/>
        <v>0</v>
      </c>
      <c r="L522" s="81">
        <f t="shared" si="679"/>
        <v>0</v>
      </c>
      <c r="M522" s="81">
        <f t="shared" si="679"/>
        <v>0</v>
      </c>
      <c r="N522" s="81">
        <f t="shared" si="679"/>
        <v>0</v>
      </c>
      <c r="O522" s="81">
        <f t="shared" si="679"/>
        <v>0</v>
      </c>
      <c r="P522" s="81">
        <f t="shared" si="679"/>
        <v>0</v>
      </c>
      <c r="Q522" s="99">
        <f>SUM(E522:P522)</f>
        <v>0</v>
      </c>
      <c r="R522" s="80">
        <f t="shared" ref="R522:AC522" si="680">SUM(R506,R508,R510,R512,R514,R516,R518,R520)</f>
        <v>0</v>
      </c>
      <c r="S522" s="81">
        <f t="shared" si="680"/>
        <v>0</v>
      </c>
      <c r="T522" s="81">
        <f t="shared" si="680"/>
        <v>0</v>
      </c>
      <c r="U522" s="81">
        <f t="shared" si="680"/>
        <v>0</v>
      </c>
      <c r="V522" s="81">
        <f t="shared" si="680"/>
        <v>0</v>
      </c>
      <c r="W522" s="81">
        <f t="shared" si="680"/>
        <v>0</v>
      </c>
      <c r="X522" s="81">
        <f t="shared" si="680"/>
        <v>0</v>
      </c>
      <c r="Y522" s="81">
        <f t="shared" si="680"/>
        <v>0</v>
      </c>
      <c r="Z522" s="81">
        <f t="shared" si="680"/>
        <v>0</v>
      </c>
      <c r="AA522" s="81">
        <f t="shared" si="680"/>
        <v>0</v>
      </c>
      <c r="AB522" s="81">
        <f t="shared" si="680"/>
        <v>0</v>
      </c>
      <c r="AC522" s="81">
        <f t="shared" si="680"/>
        <v>0</v>
      </c>
      <c r="AD522" s="99">
        <f t="shared" si="671"/>
        <v>0</v>
      </c>
      <c r="AE522" s="80">
        <f t="shared" ref="AE522:AP522" si="681">SUM(AE506,AE508,AE510,AE512,AE514,AE516,AE518,AE520)</f>
        <v>0</v>
      </c>
      <c r="AF522" s="81">
        <f t="shared" si="681"/>
        <v>0</v>
      </c>
      <c r="AG522" s="81">
        <f t="shared" si="681"/>
        <v>0</v>
      </c>
      <c r="AH522" s="81">
        <f t="shared" si="681"/>
        <v>0</v>
      </c>
      <c r="AI522" s="81">
        <f t="shared" si="681"/>
        <v>0</v>
      </c>
      <c r="AJ522" s="81">
        <f t="shared" si="681"/>
        <v>0</v>
      </c>
      <c r="AK522" s="81">
        <f t="shared" si="681"/>
        <v>0</v>
      </c>
      <c r="AL522" s="81">
        <f t="shared" si="681"/>
        <v>0</v>
      </c>
      <c r="AM522" s="81">
        <f t="shared" si="681"/>
        <v>0</v>
      </c>
      <c r="AN522" s="81">
        <f t="shared" si="681"/>
        <v>0</v>
      </c>
      <c r="AO522" s="81">
        <f t="shared" si="681"/>
        <v>0</v>
      </c>
      <c r="AP522" s="81">
        <f t="shared" si="681"/>
        <v>0</v>
      </c>
      <c r="AQ522" s="99">
        <f t="shared" si="672"/>
        <v>0</v>
      </c>
      <c r="AR522" s="80">
        <f t="shared" ref="AR522:BC522" si="682">SUM(AR506,AR508,AR510,AR512,AR514,AR516,AR518,AR520)</f>
        <v>0</v>
      </c>
      <c r="AS522" s="81">
        <f t="shared" si="682"/>
        <v>0</v>
      </c>
      <c r="AT522" s="81">
        <f t="shared" si="682"/>
        <v>0</v>
      </c>
      <c r="AU522" s="81">
        <f t="shared" si="682"/>
        <v>0</v>
      </c>
      <c r="AV522" s="81">
        <f t="shared" si="682"/>
        <v>0</v>
      </c>
      <c r="AW522" s="81">
        <f t="shared" si="682"/>
        <v>0</v>
      </c>
      <c r="AX522" s="81">
        <f t="shared" si="682"/>
        <v>0</v>
      </c>
      <c r="AY522" s="81">
        <f t="shared" si="682"/>
        <v>0</v>
      </c>
      <c r="AZ522" s="81">
        <f t="shared" si="682"/>
        <v>0</v>
      </c>
      <c r="BA522" s="81">
        <f t="shared" si="682"/>
        <v>0</v>
      </c>
      <c r="BB522" s="81">
        <f t="shared" si="682"/>
        <v>0</v>
      </c>
      <c r="BC522" s="81">
        <f t="shared" si="682"/>
        <v>0</v>
      </c>
      <c r="BD522" s="99">
        <f t="shared" si="673"/>
        <v>0</v>
      </c>
      <c r="BE522" s="100">
        <f t="shared" si="674"/>
        <v>0</v>
      </c>
    </row>
    <row r="523" spans="1:61" hidden="1" outlineLevel="2" x14ac:dyDescent="0.2">
      <c r="A523" s="120"/>
      <c r="B523" s="111" t="s">
        <v>203</v>
      </c>
      <c r="C523" s="112"/>
      <c r="D523" s="114"/>
      <c r="E523" s="113"/>
      <c r="F523" s="113"/>
      <c r="G523" s="113"/>
      <c r="H523" s="113"/>
      <c r="I523" s="113"/>
      <c r="J523" s="113"/>
      <c r="K523" s="113"/>
      <c r="L523" s="113"/>
      <c r="M523" s="113"/>
      <c r="N523" s="113"/>
      <c r="O523" s="113"/>
      <c r="P523" s="113"/>
      <c r="Q523" s="114"/>
      <c r="R523" s="113"/>
      <c r="S523" s="113"/>
      <c r="T523" s="113"/>
      <c r="U523" s="113"/>
      <c r="V523" s="113"/>
      <c r="W523" s="113"/>
      <c r="X523" s="113"/>
      <c r="Y523" s="113"/>
      <c r="Z523" s="113"/>
      <c r="AA523" s="113"/>
      <c r="AB523" s="113"/>
      <c r="AC523" s="113"/>
      <c r="AD523" s="114"/>
      <c r="AE523" s="113"/>
      <c r="AF523" s="113"/>
      <c r="AG523" s="113"/>
      <c r="AH523" s="113"/>
      <c r="AI523" s="113"/>
      <c r="AJ523" s="113"/>
      <c r="AK523" s="113"/>
      <c r="AL523" s="113"/>
      <c r="AM523" s="113"/>
      <c r="AN523" s="113"/>
      <c r="AO523" s="113"/>
      <c r="AP523" s="113"/>
      <c r="AQ523" s="114"/>
      <c r="AR523" s="113"/>
      <c r="AS523" s="113"/>
      <c r="AT523" s="113"/>
      <c r="AU523" s="113"/>
      <c r="AV523" s="113"/>
      <c r="AW523" s="113"/>
      <c r="AX523" s="113"/>
      <c r="AY523" s="113"/>
      <c r="AZ523" s="113"/>
      <c r="BA523" s="113"/>
      <c r="BB523" s="113"/>
      <c r="BC523" s="113"/>
      <c r="BD523" s="114"/>
      <c r="BE523" s="198">
        <f t="shared" si="674"/>
        <v>0</v>
      </c>
      <c r="BG523" s="42"/>
    </row>
    <row r="524" spans="1:61" hidden="1" outlineLevel="2" x14ac:dyDescent="0.2">
      <c r="A524" s="375">
        <v>1</v>
      </c>
      <c r="B524" s="376" t="s">
        <v>208</v>
      </c>
      <c r="C524" s="47" t="s">
        <v>159</v>
      </c>
      <c r="D524" s="91">
        <f>D521-D526</f>
        <v>0</v>
      </c>
      <c r="E524" s="52">
        <f>E521-E526</f>
        <v>0</v>
      </c>
      <c r="F524" s="53">
        <f t="shared" ref="F524:P524" si="683">F521-F526</f>
        <v>0</v>
      </c>
      <c r="G524" s="53">
        <f t="shared" si="683"/>
        <v>0</v>
      </c>
      <c r="H524" s="53">
        <f t="shared" si="683"/>
        <v>0</v>
      </c>
      <c r="I524" s="53">
        <f t="shared" si="683"/>
        <v>0</v>
      </c>
      <c r="J524" s="53">
        <f t="shared" si="683"/>
        <v>0</v>
      </c>
      <c r="K524" s="53">
        <f t="shared" si="683"/>
        <v>0</v>
      </c>
      <c r="L524" s="53">
        <f t="shared" si="683"/>
        <v>0</v>
      </c>
      <c r="M524" s="53">
        <f t="shared" si="683"/>
        <v>0</v>
      </c>
      <c r="N524" s="53">
        <f t="shared" si="683"/>
        <v>0</v>
      </c>
      <c r="O524" s="53">
        <f t="shared" si="683"/>
        <v>0</v>
      </c>
      <c r="P524" s="53">
        <f t="shared" si="683"/>
        <v>37</v>
      </c>
      <c r="Q524" s="91">
        <f t="shared" ref="Q524:Q529" si="684">SUM(E524:P524)</f>
        <v>37</v>
      </c>
      <c r="R524" s="52">
        <f>R521-R526</f>
        <v>0</v>
      </c>
      <c r="S524" s="53">
        <f t="shared" ref="S524:AC524" si="685">S521-S526</f>
        <v>0</v>
      </c>
      <c r="T524" s="53">
        <f t="shared" si="685"/>
        <v>10</v>
      </c>
      <c r="U524" s="53">
        <f t="shared" si="685"/>
        <v>0</v>
      </c>
      <c r="V524" s="53">
        <f t="shared" si="685"/>
        <v>0</v>
      </c>
      <c r="W524" s="53">
        <f t="shared" si="685"/>
        <v>10</v>
      </c>
      <c r="X524" s="53">
        <f t="shared" si="685"/>
        <v>0</v>
      </c>
      <c r="Y524" s="53">
        <f t="shared" si="685"/>
        <v>0</v>
      </c>
      <c r="Z524" s="53">
        <f t="shared" si="685"/>
        <v>10</v>
      </c>
      <c r="AA524" s="53">
        <f t="shared" si="685"/>
        <v>0</v>
      </c>
      <c r="AB524" s="53">
        <f t="shared" si="685"/>
        <v>0</v>
      </c>
      <c r="AC524" s="53">
        <f t="shared" si="685"/>
        <v>10</v>
      </c>
      <c r="AD524" s="91">
        <f t="shared" ref="AD524:AD529" si="686">SUM(R524:AC524)</f>
        <v>40</v>
      </c>
      <c r="AE524" s="52">
        <f>AE521-AE526</f>
        <v>0</v>
      </c>
      <c r="AF524" s="53">
        <f t="shared" ref="AF524:AP524" si="687">AF521-AF526</f>
        <v>0</v>
      </c>
      <c r="AG524" s="53">
        <f t="shared" si="687"/>
        <v>10</v>
      </c>
      <c r="AH524" s="53">
        <f t="shared" si="687"/>
        <v>0</v>
      </c>
      <c r="AI524" s="53">
        <f t="shared" si="687"/>
        <v>0</v>
      </c>
      <c r="AJ524" s="53">
        <f t="shared" si="687"/>
        <v>10</v>
      </c>
      <c r="AK524" s="53">
        <f t="shared" si="687"/>
        <v>0</v>
      </c>
      <c r="AL524" s="53">
        <f t="shared" si="687"/>
        <v>0</v>
      </c>
      <c r="AM524" s="53">
        <f t="shared" si="687"/>
        <v>10</v>
      </c>
      <c r="AN524" s="53">
        <f t="shared" si="687"/>
        <v>0</v>
      </c>
      <c r="AO524" s="53">
        <f t="shared" si="687"/>
        <v>0</v>
      </c>
      <c r="AP524" s="53">
        <f t="shared" si="687"/>
        <v>10</v>
      </c>
      <c r="AQ524" s="91">
        <f t="shared" ref="AQ524:AQ529" si="688">SUM(AE524:AP524)</f>
        <v>40</v>
      </c>
      <c r="AR524" s="52">
        <f>AR521-AR526</f>
        <v>0</v>
      </c>
      <c r="AS524" s="53">
        <f t="shared" ref="AS524:BC524" si="689">AS521-AS526</f>
        <v>0</v>
      </c>
      <c r="AT524" s="53">
        <f t="shared" si="689"/>
        <v>10</v>
      </c>
      <c r="AU524" s="53">
        <f t="shared" si="689"/>
        <v>0</v>
      </c>
      <c r="AV524" s="53">
        <f t="shared" si="689"/>
        <v>0</v>
      </c>
      <c r="AW524" s="53">
        <f t="shared" si="689"/>
        <v>10</v>
      </c>
      <c r="AX524" s="53">
        <f t="shared" si="689"/>
        <v>0</v>
      </c>
      <c r="AY524" s="53">
        <f t="shared" si="689"/>
        <v>0</v>
      </c>
      <c r="AZ524" s="53">
        <f t="shared" si="689"/>
        <v>10</v>
      </c>
      <c r="BA524" s="53">
        <f t="shared" si="689"/>
        <v>0</v>
      </c>
      <c r="BB524" s="53">
        <f t="shared" si="689"/>
        <v>0</v>
      </c>
      <c r="BC524" s="53">
        <f t="shared" si="689"/>
        <v>10</v>
      </c>
      <c r="BD524" s="91">
        <f t="shared" ref="BD524:BD529" si="690">SUM(AR524:BC524)</f>
        <v>40</v>
      </c>
      <c r="BE524" s="91">
        <f t="shared" si="674"/>
        <v>157</v>
      </c>
      <c r="BG524" s="42"/>
    </row>
    <row r="525" spans="1:61" hidden="1" outlineLevel="2" x14ac:dyDescent="0.2">
      <c r="A525" s="374"/>
      <c r="B525" s="372"/>
      <c r="C525" s="46" t="s">
        <v>164</v>
      </c>
      <c r="D525" s="92">
        <f t="shared" ref="D525:P525" si="691">D522-D527</f>
        <v>0</v>
      </c>
      <c r="E525" s="56">
        <f t="shared" si="691"/>
        <v>0</v>
      </c>
      <c r="F525" s="57">
        <f t="shared" si="691"/>
        <v>0</v>
      </c>
      <c r="G525" s="57">
        <f t="shared" si="691"/>
        <v>0</v>
      </c>
      <c r="H525" s="57">
        <f t="shared" si="691"/>
        <v>0</v>
      </c>
      <c r="I525" s="57">
        <f t="shared" si="691"/>
        <v>0</v>
      </c>
      <c r="J525" s="57">
        <f t="shared" si="691"/>
        <v>0</v>
      </c>
      <c r="K525" s="57">
        <f t="shared" si="691"/>
        <v>0</v>
      </c>
      <c r="L525" s="57">
        <f t="shared" si="691"/>
        <v>0</v>
      </c>
      <c r="M525" s="57">
        <f t="shared" si="691"/>
        <v>0</v>
      </c>
      <c r="N525" s="57">
        <f t="shared" si="691"/>
        <v>0</v>
      </c>
      <c r="O525" s="57">
        <f t="shared" si="691"/>
        <v>0</v>
      </c>
      <c r="P525" s="57">
        <f t="shared" si="691"/>
        <v>0</v>
      </c>
      <c r="Q525" s="92">
        <f t="shared" si="684"/>
        <v>0</v>
      </c>
      <c r="R525" s="56">
        <f t="shared" ref="R525:AC525" si="692">R522-R527</f>
        <v>0</v>
      </c>
      <c r="S525" s="57">
        <f t="shared" si="692"/>
        <v>0</v>
      </c>
      <c r="T525" s="57">
        <f t="shared" si="692"/>
        <v>0</v>
      </c>
      <c r="U525" s="57">
        <f t="shared" si="692"/>
        <v>0</v>
      </c>
      <c r="V525" s="57">
        <f t="shared" si="692"/>
        <v>0</v>
      </c>
      <c r="W525" s="57">
        <f t="shared" si="692"/>
        <v>0</v>
      </c>
      <c r="X525" s="57">
        <f t="shared" si="692"/>
        <v>0</v>
      </c>
      <c r="Y525" s="57">
        <f t="shared" si="692"/>
        <v>0</v>
      </c>
      <c r="Z525" s="57">
        <f t="shared" si="692"/>
        <v>0</v>
      </c>
      <c r="AA525" s="57">
        <f t="shared" si="692"/>
        <v>0</v>
      </c>
      <c r="AB525" s="57">
        <f t="shared" si="692"/>
        <v>0</v>
      </c>
      <c r="AC525" s="57">
        <f t="shared" si="692"/>
        <v>0</v>
      </c>
      <c r="AD525" s="92">
        <f t="shared" si="686"/>
        <v>0</v>
      </c>
      <c r="AE525" s="56">
        <f t="shared" ref="AE525:AP525" si="693">AE522-AE527</f>
        <v>0</v>
      </c>
      <c r="AF525" s="57">
        <f t="shared" si="693"/>
        <v>0</v>
      </c>
      <c r="AG525" s="57">
        <f t="shared" si="693"/>
        <v>0</v>
      </c>
      <c r="AH525" s="57">
        <f t="shared" si="693"/>
        <v>0</v>
      </c>
      <c r="AI525" s="57">
        <f t="shared" si="693"/>
        <v>0</v>
      </c>
      <c r="AJ525" s="57">
        <f t="shared" si="693"/>
        <v>0</v>
      </c>
      <c r="AK525" s="57">
        <f t="shared" si="693"/>
        <v>0</v>
      </c>
      <c r="AL525" s="57">
        <f t="shared" si="693"/>
        <v>0</v>
      </c>
      <c r="AM525" s="57">
        <f t="shared" si="693"/>
        <v>0</v>
      </c>
      <c r="AN525" s="57">
        <f t="shared" si="693"/>
        <v>0</v>
      </c>
      <c r="AO525" s="57">
        <f t="shared" si="693"/>
        <v>0</v>
      </c>
      <c r="AP525" s="57">
        <f t="shared" si="693"/>
        <v>0</v>
      </c>
      <c r="AQ525" s="92">
        <f t="shared" si="688"/>
        <v>0</v>
      </c>
      <c r="AR525" s="56">
        <f t="shared" ref="AR525:BC525" si="694">AR522-AR527</f>
        <v>0</v>
      </c>
      <c r="AS525" s="57">
        <f t="shared" si="694"/>
        <v>0</v>
      </c>
      <c r="AT525" s="57">
        <f t="shared" si="694"/>
        <v>0</v>
      </c>
      <c r="AU525" s="57">
        <f t="shared" si="694"/>
        <v>0</v>
      </c>
      <c r="AV525" s="57">
        <f t="shared" si="694"/>
        <v>0</v>
      </c>
      <c r="AW525" s="57">
        <f t="shared" si="694"/>
        <v>0</v>
      </c>
      <c r="AX525" s="57">
        <f t="shared" si="694"/>
        <v>0</v>
      </c>
      <c r="AY525" s="57">
        <f t="shared" si="694"/>
        <v>0</v>
      </c>
      <c r="AZ525" s="57">
        <f t="shared" si="694"/>
        <v>0</v>
      </c>
      <c r="BA525" s="57">
        <f t="shared" si="694"/>
        <v>0</v>
      </c>
      <c r="BB525" s="57">
        <f t="shared" si="694"/>
        <v>0</v>
      </c>
      <c r="BC525" s="57">
        <f t="shared" si="694"/>
        <v>0</v>
      </c>
      <c r="BD525" s="92">
        <f t="shared" si="690"/>
        <v>0</v>
      </c>
      <c r="BE525" s="92">
        <f t="shared" si="674"/>
        <v>0</v>
      </c>
      <c r="BF525" s="122"/>
      <c r="BG525" s="42"/>
    </row>
    <row r="526" spans="1:61" hidden="1" outlineLevel="2" x14ac:dyDescent="0.2">
      <c r="A526" s="373">
        <v>2</v>
      </c>
      <c r="B526" s="371" t="s">
        <v>307</v>
      </c>
      <c r="C526" s="44" t="s">
        <v>159</v>
      </c>
      <c r="D526" s="101"/>
      <c r="E526" s="82">
        <f>ROUND(SUM(E507,E509,E511,E513,E515,E517,E519)*0.85,0)</f>
        <v>0</v>
      </c>
      <c r="F526" s="83">
        <f t="shared" ref="F526:P526" si="695">ROUND(SUM(F507,F509,F511,F513,F515,F517,F519)*0.85,0)</f>
        <v>0</v>
      </c>
      <c r="G526" s="83">
        <f t="shared" si="695"/>
        <v>0</v>
      </c>
      <c r="H526" s="83">
        <f t="shared" si="695"/>
        <v>0</v>
      </c>
      <c r="I526" s="83">
        <f t="shared" si="695"/>
        <v>0</v>
      </c>
      <c r="J526" s="83">
        <f t="shared" si="695"/>
        <v>0</v>
      </c>
      <c r="K526" s="83">
        <f t="shared" si="695"/>
        <v>0</v>
      </c>
      <c r="L526" s="83">
        <f t="shared" si="695"/>
        <v>0</v>
      </c>
      <c r="M526" s="83">
        <f t="shared" si="695"/>
        <v>0</v>
      </c>
      <c r="N526" s="83">
        <f t="shared" si="695"/>
        <v>0</v>
      </c>
      <c r="O526" s="83">
        <f t="shared" si="695"/>
        <v>0</v>
      </c>
      <c r="P526" s="84">
        <f t="shared" si="695"/>
        <v>213</v>
      </c>
      <c r="Q526" s="101">
        <f t="shared" si="684"/>
        <v>213</v>
      </c>
      <c r="R526" s="82">
        <f t="shared" ref="R526:AC526" si="696">ROUND(SUM(R507,R509,R511,R513,R515,R517,R519)*0.85,0)</f>
        <v>0</v>
      </c>
      <c r="S526" s="83">
        <f t="shared" si="696"/>
        <v>0</v>
      </c>
      <c r="T526" s="83">
        <f t="shared" si="696"/>
        <v>55</v>
      </c>
      <c r="U526" s="83">
        <f t="shared" si="696"/>
        <v>0</v>
      </c>
      <c r="V526" s="83">
        <f t="shared" si="696"/>
        <v>0</v>
      </c>
      <c r="W526" s="83">
        <f t="shared" si="696"/>
        <v>55</v>
      </c>
      <c r="X526" s="83">
        <f t="shared" si="696"/>
        <v>0</v>
      </c>
      <c r="Y526" s="83">
        <f t="shared" si="696"/>
        <v>0</v>
      </c>
      <c r="Z526" s="83">
        <f t="shared" si="696"/>
        <v>55</v>
      </c>
      <c r="AA526" s="83">
        <f t="shared" si="696"/>
        <v>0</v>
      </c>
      <c r="AB526" s="83">
        <f t="shared" si="696"/>
        <v>0</v>
      </c>
      <c r="AC526" s="84">
        <f t="shared" si="696"/>
        <v>55</v>
      </c>
      <c r="AD526" s="101">
        <f t="shared" si="686"/>
        <v>220</v>
      </c>
      <c r="AE526" s="82">
        <f t="shared" ref="AE526:AP526" si="697">ROUND(SUM(AE507,AE509,AE511,AE513,AE515,AE517,AE519)*0.85,0)</f>
        <v>0</v>
      </c>
      <c r="AF526" s="83">
        <f t="shared" si="697"/>
        <v>0</v>
      </c>
      <c r="AG526" s="83">
        <f t="shared" si="697"/>
        <v>55</v>
      </c>
      <c r="AH526" s="83">
        <f t="shared" si="697"/>
        <v>0</v>
      </c>
      <c r="AI526" s="83">
        <f t="shared" si="697"/>
        <v>0</v>
      </c>
      <c r="AJ526" s="83">
        <f t="shared" si="697"/>
        <v>55</v>
      </c>
      <c r="AK526" s="83">
        <f t="shared" si="697"/>
        <v>0</v>
      </c>
      <c r="AL526" s="83">
        <f t="shared" si="697"/>
        <v>0</v>
      </c>
      <c r="AM526" s="83">
        <f t="shared" si="697"/>
        <v>55</v>
      </c>
      <c r="AN526" s="83">
        <f t="shared" si="697"/>
        <v>0</v>
      </c>
      <c r="AO526" s="83">
        <f t="shared" si="697"/>
        <v>0</v>
      </c>
      <c r="AP526" s="84">
        <f t="shared" si="697"/>
        <v>55</v>
      </c>
      <c r="AQ526" s="101">
        <f t="shared" si="688"/>
        <v>220</v>
      </c>
      <c r="AR526" s="82">
        <f t="shared" ref="AR526:BC526" si="698">ROUND(SUM(AR507,AR509,AR511,AR513,AR515,AR517,AR519)*0.85,0)</f>
        <v>0</v>
      </c>
      <c r="AS526" s="83">
        <f t="shared" si="698"/>
        <v>0</v>
      </c>
      <c r="AT526" s="83">
        <f t="shared" si="698"/>
        <v>55</v>
      </c>
      <c r="AU526" s="83">
        <f t="shared" si="698"/>
        <v>0</v>
      </c>
      <c r="AV526" s="83">
        <f t="shared" si="698"/>
        <v>0</v>
      </c>
      <c r="AW526" s="83">
        <f t="shared" si="698"/>
        <v>55</v>
      </c>
      <c r="AX526" s="83">
        <f t="shared" si="698"/>
        <v>0</v>
      </c>
      <c r="AY526" s="83">
        <f t="shared" si="698"/>
        <v>0</v>
      </c>
      <c r="AZ526" s="83">
        <f t="shared" si="698"/>
        <v>55</v>
      </c>
      <c r="BA526" s="83">
        <f t="shared" si="698"/>
        <v>0</v>
      </c>
      <c r="BB526" s="83">
        <f t="shared" si="698"/>
        <v>0</v>
      </c>
      <c r="BC526" s="84">
        <f t="shared" si="698"/>
        <v>55</v>
      </c>
      <c r="BD526" s="101">
        <f t="shared" si="690"/>
        <v>220</v>
      </c>
      <c r="BE526" s="101">
        <f t="shared" si="674"/>
        <v>873</v>
      </c>
      <c r="BG526" s="42"/>
    </row>
    <row r="527" spans="1:61" ht="13.5" hidden="1" outlineLevel="2" thickBot="1" x14ac:dyDescent="0.25">
      <c r="A527" s="377"/>
      <c r="B527" s="378"/>
      <c r="C527" s="128" t="s">
        <v>164</v>
      </c>
      <c r="D527" s="131"/>
      <c r="E527" s="129">
        <f t="shared" ref="E527:P527" si="699">ROUND(SUM(E508,E510,E512,E514,E516,E518,E520)*0.85,0)</f>
        <v>0</v>
      </c>
      <c r="F527" s="130">
        <f t="shared" si="699"/>
        <v>0</v>
      </c>
      <c r="G527" s="130">
        <f t="shared" si="699"/>
        <v>0</v>
      </c>
      <c r="H527" s="130">
        <f t="shared" si="699"/>
        <v>0</v>
      </c>
      <c r="I527" s="130">
        <f t="shared" si="699"/>
        <v>0</v>
      </c>
      <c r="J527" s="130">
        <f t="shared" si="699"/>
        <v>0</v>
      </c>
      <c r="K527" s="130">
        <f t="shared" si="699"/>
        <v>0</v>
      </c>
      <c r="L527" s="130">
        <f t="shared" si="699"/>
        <v>0</v>
      </c>
      <c r="M527" s="130">
        <f t="shared" si="699"/>
        <v>0</v>
      </c>
      <c r="N527" s="130">
        <f t="shared" si="699"/>
        <v>0</v>
      </c>
      <c r="O527" s="130">
        <f t="shared" si="699"/>
        <v>0</v>
      </c>
      <c r="P527" s="130">
        <f t="shared" si="699"/>
        <v>0</v>
      </c>
      <c r="Q527" s="131">
        <f t="shared" si="684"/>
        <v>0</v>
      </c>
      <c r="R527" s="129">
        <f t="shared" ref="R527:AC527" si="700">ROUND(SUM(R508,R510,R512,R514,R516,R518,R520)*0.85,0)</f>
        <v>0</v>
      </c>
      <c r="S527" s="130">
        <f t="shared" si="700"/>
        <v>0</v>
      </c>
      <c r="T527" s="130">
        <f t="shared" si="700"/>
        <v>0</v>
      </c>
      <c r="U527" s="130">
        <f t="shared" si="700"/>
        <v>0</v>
      </c>
      <c r="V527" s="130">
        <f t="shared" si="700"/>
        <v>0</v>
      </c>
      <c r="W527" s="130">
        <f t="shared" si="700"/>
        <v>0</v>
      </c>
      <c r="X527" s="130">
        <f t="shared" si="700"/>
        <v>0</v>
      </c>
      <c r="Y527" s="130">
        <f t="shared" si="700"/>
        <v>0</v>
      </c>
      <c r="Z527" s="130">
        <f t="shared" si="700"/>
        <v>0</v>
      </c>
      <c r="AA527" s="130">
        <f t="shared" si="700"/>
        <v>0</v>
      </c>
      <c r="AB527" s="130">
        <f t="shared" si="700"/>
        <v>0</v>
      </c>
      <c r="AC527" s="130">
        <f t="shared" si="700"/>
        <v>0</v>
      </c>
      <c r="AD527" s="131">
        <f t="shared" si="686"/>
        <v>0</v>
      </c>
      <c r="AE527" s="129">
        <f t="shared" ref="AE527:AP527" si="701">ROUND(SUM(AE508,AE510,AE512,AE514,AE516,AE518,AE520)*0.85,0)</f>
        <v>0</v>
      </c>
      <c r="AF527" s="130">
        <f t="shared" si="701"/>
        <v>0</v>
      </c>
      <c r="AG527" s="130">
        <f t="shared" si="701"/>
        <v>0</v>
      </c>
      <c r="AH527" s="130">
        <f t="shared" si="701"/>
        <v>0</v>
      </c>
      <c r="AI527" s="130">
        <f t="shared" si="701"/>
        <v>0</v>
      </c>
      <c r="AJ527" s="130">
        <f t="shared" si="701"/>
        <v>0</v>
      </c>
      <c r="AK527" s="130">
        <f t="shared" si="701"/>
        <v>0</v>
      </c>
      <c r="AL527" s="130">
        <f t="shared" si="701"/>
        <v>0</v>
      </c>
      <c r="AM527" s="130">
        <f t="shared" si="701"/>
        <v>0</v>
      </c>
      <c r="AN527" s="130">
        <f t="shared" si="701"/>
        <v>0</v>
      </c>
      <c r="AO527" s="130">
        <f t="shared" si="701"/>
        <v>0</v>
      </c>
      <c r="AP527" s="130">
        <f t="shared" si="701"/>
        <v>0</v>
      </c>
      <c r="AQ527" s="131">
        <f t="shared" si="688"/>
        <v>0</v>
      </c>
      <c r="AR527" s="129">
        <f t="shared" ref="AR527:BC527" si="702">ROUND(SUM(AR508,AR510,AR512,AR514,AR516,AR518,AR520)*0.85,0)</f>
        <v>0</v>
      </c>
      <c r="AS527" s="130">
        <f t="shared" si="702"/>
        <v>0</v>
      </c>
      <c r="AT527" s="130">
        <f t="shared" si="702"/>
        <v>0</v>
      </c>
      <c r="AU527" s="130">
        <f t="shared" si="702"/>
        <v>0</v>
      </c>
      <c r="AV527" s="130">
        <f t="shared" si="702"/>
        <v>0</v>
      </c>
      <c r="AW527" s="130">
        <f t="shared" si="702"/>
        <v>0</v>
      </c>
      <c r="AX527" s="130">
        <f t="shared" si="702"/>
        <v>0</v>
      </c>
      <c r="AY527" s="130">
        <f t="shared" si="702"/>
        <v>0</v>
      </c>
      <c r="AZ527" s="130">
        <f t="shared" si="702"/>
        <v>0</v>
      </c>
      <c r="BA527" s="130">
        <f t="shared" si="702"/>
        <v>0</v>
      </c>
      <c r="BB527" s="130">
        <f t="shared" si="702"/>
        <v>0</v>
      </c>
      <c r="BC527" s="130">
        <f t="shared" si="702"/>
        <v>0</v>
      </c>
      <c r="BD527" s="131">
        <f t="shared" si="690"/>
        <v>0</v>
      </c>
      <c r="BE527" s="131">
        <f t="shared" si="674"/>
        <v>0</v>
      </c>
      <c r="BG527" s="42"/>
    </row>
    <row r="528" spans="1:61" hidden="1" outlineLevel="2" x14ac:dyDescent="0.2">
      <c r="A528" s="369"/>
      <c r="B528" s="362" t="s">
        <v>198</v>
      </c>
      <c r="C528" s="50" t="s">
        <v>159</v>
      </c>
      <c r="D528" s="127">
        <f>SUM(D524,D526)</f>
        <v>0</v>
      </c>
      <c r="E528" s="124">
        <f>SUM(E524,E526)</f>
        <v>0</v>
      </c>
      <c r="F528" s="125">
        <f t="shared" ref="F528:P528" si="703">SUM(F524,F526)</f>
        <v>0</v>
      </c>
      <c r="G528" s="125">
        <f t="shared" si="703"/>
        <v>0</v>
      </c>
      <c r="H528" s="125">
        <f t="shared" si="703"/>
        <v>0</v>
      </c>
      <c r="I528" s="125">
        <f t="shared" si="703"/>
        <v>0</v>
      </c>
      <c r="J528" s="125">
        <f t="shared" si="703"/>
        <v>0</v>
      </c>
      <c r="K528" s="125">
        <f t="shared" si="703"/>
        <v>0</v>
      </c>
      <c r="L528" s="125">
        <f t="shared" si="703"/>
        <v>0</v>
      </c>
      <c r="M528" s="125">
        <f t="shared" si="703"/>
        <v>0</v>
      </c>
      <c r="N528" s="125">
        <f t="shared" si="703"/>
        <v>0</v>
      </c>
      <c r="O528" s="125">
        <f t="shared" si="703"/>
        <v>0</v>
      </c>
      <c r="P528" s="125">
        <f t="shared" si="703"/>
        <v>250</v>
      </c>
      <c r="Q528" s="126">
        <f t="shared" si="684"/>
        <v>250</v>
      </c>
      <c r="R528" s="124">
        <f>SUM(R524,R526)</f>
        <v>0</v>
      </c>
      <c r="S528" s="125">
        <f t="shared" ref="S528:AC528" si="704">SUM(S524,S526)</f>
        <v>0</v>
      </c>
      <c r="T528" s="125">
        <f t="shared" si="704"/>
        <v>65</v>
      </c>
      <c r="U528" s="125">
        <f t="shared" si="704"/>
        <v>0</v>
      </c>
      <c r="V528" s="125">
        <f t="shared" si="704"/>
        <v>0</v>
      </c>
      <c r="W528" s="125">
        <f t="shared" si="704"/>
        <v>65</v>
      </c>
      <c r="X528" s="125">
        <f t="shared" si="704"/>
        <v>0</v>
      </c>
      <c r="Y528" s="125">
        <f t="shared" si="704"/>
        <v>0</v>
      </c>
      <c r="Z528" s="125">
        <f t="shared" si="704"/>
        <v>65</v>
      </c>
      <c r="AA528" s="125">
        <f t="shared" si="704"/>
        <v>0</v>
      </c>
      <c r="AB528" s="125">
        <f t="shared" si="704"/>
        <v>0</v>
      </c>
      <c r="AC528" s="125">
        <f t="shared" si="704"/>
        <v>65</v>
      </c>
      <c r="AD528" s="126">
        <f t="shared" si="686"/>
        <v>260</v>
      </c>
      <c r="AE528" s="124">
        <f>SUM(AE524,AE526)</f>
        <v>0</v>
      </c>
      <c r="AF528" s="125">
        <f t="shared" ref="AF528:AP528" si="705">SUM(AF524,AF526)</f>
        <v>0</v>
      </c>
      <c r="AG528" s="125">
        <f t="shared" si="705"/>
        <v>65</v>
      </c>
      <c r="AH528" s="125">
        <f t="shared" si="705"/>
        <v>0</v>
      </c>
      <c r="AI528" s="125">
        <f t="shared" si="705"/>
        <v>0</v>
      </c>
      <c r="AJ528" s="125">
        <f t="shared" si="705"/>
        <v>65</v>
      </c>
      <c r="AK528" s="125">
        <f t="shared" si="705"/>
        <v>0</v>
      </c>
      <c r="AL528" s="125">
        <f t="shared" si="705"/>
        <v>0</v>
      </c>
      <c r="AM528" s="125">
        <f t="shared" si="705"/>
        <v>65</v>
      </c>
      <c r="AN528" s="125">
        <f t="shared" si="705"/>
        <v>0</v>
      </c>
      <c r="AO528" s="125">
        <f t="shared" si="705"/>
        <v>0</v>
      </c>
      <c r="AP528" s="125">
        <f t="shared" si="705"/>
        <v>65</v>
      </c>
      <c r="AQ528" s="126">
        <f t="shared" si="688"/>
        <v>260</v>
      </c>
      <c r="AR528" s="124">
        <f>SUM(AR524,AR526)</f>
        <v>0</v>
      </c>
      <c r="AS528" s="125">
        <f t="shared" ref="AS528:BC528" si="706">SUM(AS524,AS526)</f>
        <v>0</v>
      </c>
      <c r="AT528" s="125">
        <f t="shared" si="706"/>
        <v>65</v>
      </c>
      <c r="AU528" s="125">
        <f t="shared" si="706"/>
        <v>0</v>
      </c>
      <c r="AV528" s="125">
        <f t="shared" si="706"/>
        <v>0</v>
      </c>
      <c r="AW528" s="125">
        <f t="shared" si="706"/>
        <v>65</v>
      </c>
      <c r="AX528" s="125">
        <f t="shared" si="706"/>
        <v>0</v>
      </c>
      <c r="AY528" s="125">
        <f t="shared" si="706"/>
        <v>0</v>
      </c>
      <c r="AZ528" s="125">
        <f t="shared" si="706"/>
        <v>65</v>
      </c>
      <c r="BA528" s="125">
        <f t="shared" si="706"/>
        <v>0</v>
      </c>
      <c r="BB528" s="125">
        <f t="shared" si="706"/>
        <v>0</v>
      </c>
      <c r="BC528" s="125">
        <f t="shared" si="706"/>
        <v>65</v>
      </c>
      <c r="BD528" s="126">
        <f t="shared" si="690"/>
        <v>260</v>
      </c>
      <c r="BE528" s="127">
        <f t="shared" si="674"/>
        <v>1030</v>
      </c>
      <c r="BG528" s="42"/>
    </row>
    <row r="529" spans="1:61" hidden="1" outlineLevel="2" x14ac:dyDescent="0.2">
      <c r="A529" s="370"/>
      <c r="B529" s="363"/>
      <c r="C529" s="51" t="s">
        <v>164</v>
      </c>
      <c r="D529" s="100">
        <f t="shared" ref="D529:P529" si="707">SUM(D525,D527)</f>
        <v>0</v>
      </c>
      <c r="E529" s="80">
        <f t="shared" si="707"/>
        <v>0</v>
      </c>
      <c r="F529" s="81">
        <f t="shared" si="707"/>
        <v>0</v>
      </c>
      <c r="G529" s="81">
        <f t="shared" si="707"/>
        <v>0</v>
      </c>
      <c r="H529" s="81">
        <f t="shared" si="707"/>
        <v>0</v>
      </c>
      <c r="I529" s="81">
        <f t="shared" si="707"/>
        <v>0</v>
      </c>
      <c r="J529" s="81">
        <f t="shared" si="707"/>
        <v>0</v>
      </c>
      <c r="K529" s="81">
        <f t="shared" si="707"/>
        <v>0</v>
      </c>
      <c r="L529" s="81">
        <f t="shared" si="707"/>
        <v>0</v>
      </c>
      <c r="M529" s="81">
        <f t="shared" si="707"/>
        <v>0</v>
      </c>
      <c r="N529" s="81">
        <f t="shared" si="707"/>
        <v>0</v>
      </c>
      <c r="O529" s="81">
        <f t="shared" si="707"/>
        <v>0</v>
      </c>
      <c r="P529" s="81">
        <f t="shared" si="707"/>
        <v>0</v>
      </c>
      <c r="Q529" s="99">
        <f t="shared" si="684"/>
        <v>0</v>
      </c>
      <c r="R529" s="80">
        <f t="shared" ref="R529:AC529" si="708">SUM(R525,R527)</f>
        <v>0</v>
      </c>
      <c r="S529" s="81">
        <f t="shared" si="708"/>
        <v>0</v>
      </c>
      <c r="T529" s="81">
        <f t="shared" si="708"/>
        <v>0</v>
      </c>
      <c r="U529" s="81">
        <f t="shared" si="708"/>
        <v>0</v>
      </c>
      <c r="V529" s="81">
        <f t="shared" si="708"/>
        <v>0</v>
      </c>
      <c r="W529" s="81">
        <f t="shared" si="708"/>
        <v>0</v>
      </c>
      <c r="X529" s="81">
        <f t="shared" si="708"/>
        <v>0</v>
      </c>
      <c r="Y529" s="81">
        <f t="shared" si="708"/>
        <v>0</v>
      </c>
      <c r="Z529" s="81">
        <f t="shared" si="708"/>
        <v>0</v>
      </c>
      <c r="AA529" s="81">
        <f t="shared" si="708"/>
        <v>0</v>
      </c>
      <c r="AB529" s="81">
        <f t="shared" si="708"/>
        <v>0</v>
      </c>
      <c r="AC529" s="81">
        <f t="shared" si="708"/>
        <v>0</v>
      </c>
      <c r="AD529" s="99">
        <f t="shared" si="686"/>
        <v>0</v>
      </c>
      <c r="AE529" s="80">
        <f t="shared" ref="AE529:AP529" si="709">SUM(AE525,AE527)</f>
        <v>0</v>
      </c>
      <c r="AF529" s="81">
        <f t="shared" si="709"/>
        <v>0</v>
      </c>
      <c r="AG529" s="81">
        <f t="shared" si="709"/>
        <v>0</v>
      </c>
      <c r="AH529" s="81">
        <f t="shared" si="709"/>
        <v>0</v>
      </c>
      <c r="AI529" s="81">
        <f t="shared" si="709"/>
        <v>0</v>
      </c>
      <c r="AJ529" s="81">
        <f t="shared" si="709"/>
        <v>0</v>
      </c>
      <c r="AK529" s="81">
        <f t="shared" si="709"/>
        <v>0</v>
      </c>
      <c r="AL529" s="81">
        <f t="shared" si="709"/>
        <v>0</v>
      </c>
      <c r="AM529" s="81">
        <f t="shared" si="709"/>
        <v>0</v>
      </c>
      <c r="AN529" s="81">
        <f t="shared" si="709"/>
        <v>0</v>
      </c>
      <c r="AO529" s="81">
        <f t="shared" si="709"/>
        <v>0</v>
      </c>
      <c r="AP529" s="81">
        <f t="shared" si="709"/>
        <v>0</v>
      </c>
      <c r="AQ529" s="99">
        <f t="shared" si="688"/>
        <v>0</v>
      </c>
      <c r="AR529" s="80">
        <f t="shared" ref="AR529:BC529" si="710">SUM(AR525,AR527)</f>
        <v>0</v>
      </c>
      <c r="AS529" s="81">
        <f t="shared" si="710"/>
        <v>0</v>
      </c>
      <c r="AT529" s="81">
        <f t="shared" si="710"/>
        <v>0</v>
      </c>
      <c r="AU529" s="81">
        <f t="shared" si="710"/>
        <v>0</v>
      </c>
      <c r="AV529" s="81">
        <f t="shared" si="710"/>
        <v>0</v>
      </c>
      <c r="AW529" s="81">
        <f t="shared" si="710"/>
        <v>0</v>
      </c>
      <c r="AX529" s="81">
        <f t="shared" si="710"/>
        <v>0</v>
      </c>
      <c r="AY529" s="81">
        <f t="shared" si="710"/>
        <v>0</v>
      </c>
      <c r="AZ529" s="81">
        <f t="shared" si="710"/>
        <v>0</v>
      </c>
      <c r="BA529" s="81">
        <f t="shared" si="710"/>
        <v>0</v>
      </c>
      <c r="BB529" s="81">
        <f t="shared" si="710"/>
        <v>0</v>
      </c>
      <c r="BC529" s="81">
        <f t="shared" si="710"/>
        <v>0</v>
      </c>
      <c r="BD529" s="99">
        <f t="shared" si="690"/>
        <v>0</v>
      </c>
      <c r="BE529" s="100">
        <f t="shared" si="674"/>
        <v>0</v>
      </c>
      <c r="BG529" s="42"/>
    </row>
    <row r="530" spans="1:61" outlineLevel="1" collapsed="1" x14ac:dyDescent="0.2">
      <c r="A530" s="119"/>
      <c r="B530" s="103" t="s">
        <v>302</v>
      </c>
      <c r="C530" s="104"/>
      <c r="D530" s="106"/>
      <c r="E530" s="105"/>
      <c r="F530" s="105"/>
      <c r="G530" s="105"/>
      <c r="H530" s="105"/>
      <c r="I530" s="105"/>
      <c r="J530" s="105"/>
      <c r="K530" s="105"/>
      <c r="L530" s="105"/>
      <c r="M530" s="105"/>
      <c r="N530" s="105"/>
      <c r="O530" s="105"/>
      <c r="P530" s="105"/>
      <c r="Q530" s="106"/>
      <c r="R530" s="105"/>
      <c r="S530" s="105"/>
      <c r="T530" s="105"/>
      <c r="U530" s="105"/>
      <c r="V530" s="105"/>
      <c r="W530" s="105"/>
      <c r="X530" s="105"/>
      <c r="Y530" s="105"/>
      <c r="Z530" s="105"/>
      <c r="AA530" s="105"/>
      <c r="AB530" s="105"/>
      <c r="AC530" s="105"/>
      <c r="AD530" s="107"/>
      <c r="AE530" s="108"/>
      <c r="AF530" s="105"/>
      <c r="AG530" s="105"/>
      <c r="AH530" s="105"/>
      <c r="AI530" s="105"/>
      <c r="AJ530" s="105"/>
      <c r="AK530" s="105"/>
      <c r="AL530" s="105"/>
      <c r="AM530" s="105"/>
      <c r="AN530" s="105"/>
      <c r="AO530" s="105"/>
      <c r="AP530" s="109"/>
      <c r="AQ530" s="110"/>
      <c r="AR530" s="105"/>
      <c r="AS530" s="105"/>
      <c r="AT530" s="105"/>
      <c r="AU530" s="105"/>
      <c r="AV530" s="105"/>
      <c r="AW530" s="105"/>
      <c r="AX530" s="105"/>
      <c r="AY530" s="105"/>
      <c r="AZ530" s="105"/>
      <c r="BA530" s="105"/>
      <c r="BB530" s="105"/>
      <c r="BC530" s="105"/>
      <c r="BD530" s="106"/>
      <c r="BE530" s="197">
        <f t="shared" si="674"/>
        <v>0</v>
      </c>
      <c r="BF530" s="122"/>
      <c r="BG530" s="42"/>
    </row>
    <row r="531" spans="1:61" hidden="1" outlineLevel="2" x14ac:dyDescent="0.2">
      <c r="A531" s="120"/>
      <c r="B531" s="111" t="s">
        <v>202</v>
      </c>
      <c r="C531" s="112"/>
      <c r="D531" s="114"/>
      <c r="E531" s="113"/>
      <c r="F531" s="113"/>
      <c r="G531" s="113"/>
      <c r="H531" s="113"/>
      <c r="I531" s="113"/>
      <c r="J531" s="113"/>
      <c r="K531" s="113"/>
      <c r="L531" s="113"/>
      <c r="M531" s="113"/>
      <c r="N531" s="113"/>
      <c r="O531" s="113"/>
      <c r="P531" s="113"/>
      <c r="Q531" s="114"/>
      <c r="R531" s="113"/>
      <c r="S531" s="113"/>
      <c r="T531" s="113"/>
      <c r="U531" s="113"/>
      <c r="V531" s="113"/>
      <c r="W531" s="113"/>
      <c r="X531" s="113"/>
      <c r="Y531" s="113"/>
      <c r="Z531" s="113"/>
      <c r="AA531" s="113"/>
      <c r="AB531" s="113"/>
      <c r="AC531" s="113"/>
      <c r="AD531" s="115"/>
      <c r="AE531" s="116"/>
      <c r="AF531" s="113"/>
      <c r="AG531" s="113"/>
      <c r="AH531" s="113"/>
      <c r="AI531" s="113"/>
      <c r="AJ531" s="113"/>
      <c r="AK531" s="113"/>
      <c r="AL531" s="113"/>
      <c r="AM531" s="113"/>
      <c r="AN531" s="113"/>
      <c r="AO531" s="113"/>
      <c r="AP531" s="117"/>
      <c r="AQ531" s="118"/>
      <c r="AR531" s="113"/>
      <c r="AS531" s="113"/>
      <c r="AT531" s="113"/>
      <c r="AU531" s="113"/>
      <c r="AV531" s="113"/>
      <c r="AW531" s="113"/>
      <c r="AX531" s="113"/>
      <c r="AY531" s="113"/>
      <c r="AZ531" s="113"/>
      <c r="BA531" s="113"/>
      <c r="BB531" s="113"/>
      <c r="BC531" s="113"/>
      <c r="BD531" s="114"/>
      <c r="BE531" s="198">
        <f t="shared" si="674"/>
        <v>0</v>
      </c>
      <c r="BG531" s="42"/>
    </row>
    <row r="532" spans="1:61" ht="13.15" hidden="1" customHeight="1" outlineLevel="2" x14ac:dyDescent="0.2">
      <c r="A532" s="373">
        <v>1</v>
      </c>
      <c r="B532" s="371" t="s">
        <v>334</v>
      </c>
      <c r="C532" s="44" t="s">
        <v>159</v>
      </c>
      <c r="D532" s="101"/>
      <c r="E532" s="82"/>
      <c r="F532" s="83"/>
      <c r="G532" s="83"/>
      <c r="H532" s="83"/>
      <c r="I532" s="83"/>
      <c r="J532" s="83"/>
      <c r="K532" s="83"/>
      <c r="L532" s="83"/>
      <c r="M532" s="83"/>
      <c r="N532" s="83"/>
      <c r="O532" s="83"/>
      <c r="P532" s="83"/>
      <c r="Q532" s="101">
        <f>SUM(E532:P532)</f>
        <v>0</v>
      </c>
      <c r="R532" s="82"/>
      <c r="S532" s="83"/>
      <c r="T532" s="83"/>
      <c r="U532" s="83"/>
      <c r="V532" s="83"/>
      <c r="W532" s="83"/>
      <c r="X532" s="83"/>
      <c r="Y532" s="83"/>
      <c r="Z532" s="83"/>
      <c r="AA532" s="83"/>
      <c r="AB532" s="83"/>
      <c r="AC532" s="83"/>
      <c r="AD532" s="101">
        <f>SUM(R532:AC532)</f>
        <v>0</v>
      </c>
      <c r="AE532" s="82"/>
      <c r="AF532" s="83"/>
      <c r="AG532" s="83"/>
      <c r="AH532" s="83"/>
      <c r="AI532" s="83"/>
      <c r="AJ532" s="83"/>
      <c r="AK532" s="83"/>
      <c r="AL532" s="83"/>
      <c r="AM532" s="83"/>
      <c r="AN532" s="83"/>
      <c r="AO532" s="83"/>
      <c r="AP532" s="83"/>
      <c r="AQ532" s="101">
        <f>SUM(AE532:AP532)</f>
        <v>0</v>
      </c>
      <c r="AR532" s="82"/>
      <c r="AS532" s="83"/>
      <c r="AT532" s="83"/>
      <c r="AU532" s="83"/>
      <c r="AV532" s="83"/>
      <c r="AW532" s="83"/>
      <c r="AX532" s="83"/>
      <c r="AY532" s="83"/>
      <c r="AZ532" s="83"/>
      <c r="BA532" s="83"/>
      <c r="BB532" s="83"/>
      <c r="BC532" s="83"/>
      <c r="BD532" s="101">
        <f>SUM(AR532:BC532)</f>
        <v>0</v>
      </c>
      <c r="BE532" s="101">
        <f t="shared" si="674"/>
        <v>0</v>
      </c>
      <c r="BG532" s="138"/>
      <c r="BH532" s="140"/>
      <c r="BI532" s="140"/>
    </row>
    <row r="533" spans="1:61" ht="13.15" hidden="1" customHeight="1" outlineLevel="2" x14ac:dyDescent="0.2">
      <c r="A533" s="374"/>
      <c r="B533" s="372"/>
      <c r="C533" s="46" t="s">
        <v>164</v>
      </c>
      <c r="D533" s="92"/>
      <c r="E533" s="56"/>
      <c r="F533" s="57"/>
      <c r="G533" s="57"/>
      <c r="H533" s="57"/>
      <c r="I533" s="57"/>
      <c r="J533" s="57"/>
      <c r="K533" s="57"/>
      <c r="L533" s="57"/>
      <c r="M533" s="57"/>
      <c r="N533" s="57"/>
      <c r="O533" s="57"/>
      <c r="P533" s="57"/>
      <c r="Q533" s="92">
        <f>SUM(E533:P533)</f>
        <v>0</v>
      </c>
      <c r="R533" s="56"/>
      <c r="S533" s="57"/>
      <c r="T533" s="57"/>
      <c r="U533" s="57"/>
      <c r="V533" s="57"/>
      <c r="W533" s="57"/>
      <c r="X533" s="57"/>
      <c r="Y533" s="57"/>
      <c r="Z533" s="57"/>
      <c r="AA533" s="57"/>
      <c r="AB533" s="57"/>
      <c r="AC533" s="57"/>
      <c r="AD533" s="92">
        <f>SUM(R533:AC533)</f>
        <v>0</v>
      </c>
      <c r="AE533" s="56"/>
      <c r="AF533" s="57"/>
      <c r="AG533" s="57"/>
      <c r="AH533" s="57"/>
      <c r="AI533" s="57"/>
      <c r="AJ533" s="57"/>
      <c r="AK533" s="57"/>
      <c r="AL533" s="57"/>
      <c r="AM533" s="57"/>
      <c r="AN533" s="57"/>
      <c r="AO533" s="57"/>
      <c r="AP533" s="57"/>
      <c r="AQ533" s="92">
        <f>SUM(AE533:AP533)</f>
        <v>0</v>
      </c>
      <c r="AR533" s="56"/>
      <c r="AS533" s="57"/>
      <c r="AT533" s="57"/>
      <c r="AU533" s="57"/>
      <c r="AV533" s="57"/>
      <c r="AW533" s="57"/>
      <c r="AX533" s="57"/>
      <c r="AY533" s="57"/>
      <c r="AZ533" s="57"/>
      <c r="BA533" s="57"/>
      <c r="BB533" s="57"/>
      <c r="BC533" s="57"/>
      <c r="BD533" s="92">
        <f>SUM(AR533:BC533)</f>
        <v>0</v>
      </c>
      <c r="BE533" s="92">
        <f t="shared" si="674"/>
        <v>0</v>
      </c>
      <c r="BG533" s="136"/>
      <c r="BH533" s="4"/>
      <c r="BI533" s="4"/>
    </row>
    <row r="534" spans="1:61" ht="13.15" hidden="1" customHeight="1" outlineLevel="2" x14ac:dyDescent="0.2">
      <c r="A534" s="373">
        <v>2</v>
      </c>
      <c r="B534" s="371" t="s">
        <v>217</v>
      </c>
      <c r="C534" s="44" t="s">
        <v>159</v>
      </c>
      <c r="D534" s="101"/>
      <c r="E534" s="82"/>
      <c r="F534" s="83"/>
      <c r="G534" s="83"/>
      <c r="H534" s="83"/>
      <c r="I534" s="83"/>
      <c r="J534" s="83"/>
      <c r="K534" s="83"/>
      <c r="L534" s="83"/>
      <c r="M534" s="83"/>
      <c r="N534" s="83"/>
      <c r="O534" s="83"/>
      <c r="P534" s="83"/>
      <c r="Q534" s="101">
        <f t="shared" ref="Q534:Q545" si="711">SUM(E534:P534)</f>
        <v>0</v>
      </c>
      <c r="R534" s="82"/>
      <c r="S534" s="83"/>
      <c r="T534" s="83"/>
      <c r="U534" s="83"/>
      <c r="V534" s="83"/>
      <c r="W534" s="83"/>
      <c r="X534" s="83"/>
      <c r="Y534" s="83"/>
      <c r="Z534" s="83"/>
      <c r="AA534" s="83"/>
      <c r="AB534" s="83"/>
      <c r="AC534" s="83"/>
      <c r="AD534" s="101">
        <f t="shared" ref="AD534:AD549" si="712">SUM(R534:AC534)</f>
        <v>0</v>
      </c>
      <c r="AE534" s="82"/>
      <c r="AF534" s="83"/>
      <c r="AG534" s="83"/>
      <c r="AH534" s="83"/>
      <c r="AI534" s="83"/>
      <c r="AJ534" s="83"/>
      <c r="AK534" s="83"/>
      <c r="AL534" s="83"/>
      <c r="AM534" s="83"/>
      <c r="AN534" s="83"/>
      <c r="AO534" s="83"/>
      <c r="AP534" s="83"/>
      <c r="AQ534" s="101">
        <f t="shared" ref="AQ534:AQ549" si="713">SUM(AE534:AP534)</f>
        <v>0</v>
      </c>
      <c r="AR534" s="82"/>
      <c r="AS534" s="83"/>
      <c r="AT534" s="83"/>
      <c r="AU534" s="83"/>
      <c r="AV534" s="83"/>
      <c r="AW534" s="83"/>
      <c r="AX534" s="83"/>
      <c r="AY534" s="83"/>
      <c r="AZ534" s="83"/>
      <c r="BA534" s="83"/>
      <c r="BB534" s="83"/>
      <c r="BC534" s="83"/>
      <c r="BD534" s="101">
        <f t="shared" ref="BD534:BD549" si="714">SUM(AR534:BC534)</f>
        <v>0</v>
      </c>
      <c r="BE534" s="101">
        <f t="shared" si="674"/>
        <v>0</v>
      </c>
      <c r="BG534" s="138" t="s">
        <v>211</v>
      </c>
      <c r="BH534" s="140" t="s">
        <v>212</v>
      </c>
      <c r="BI534" s="140" t="s">
        <v>213</v>
      </c>
    </row>
    <row r="535" spans="1:61" ht="13.15" hidden="1" customHeight="1" outlineLevel="2" x14ac:dyDescent="0.2">
      <c r="A535" s="374"/>
      <c r="B535" s="372"/>
      <c r="C535" s="46" t="s">
        <v>164</v>
      </c>
      <c r="D535" s="92"/>
      <c r="E535" s="56"/>
      <c r="F535" s="57"/>
      <c r="G535" s="57"/>
      <c r="H535" s="57"/>
      <c r="I535" s="57"/>
      <c r="J535" s="57"/>
      <c r="K535" s="57"/>
      <c r="L535" s="57"/>
      <c r="M535" s="57"/>
      <c r="N535" s="57"/>
      <c r="O535" s="57"/>
      <c r="P535" s="57"/>
      <c r="Q535" s="92">
        <f t="shared" si="711"/>
        <v>0</v>
      </c>
      <c r="R535" s="56"/>
      <c r="S535" s="57"/>
      <c r="T535" s="57"/>
      <c r="U535" s="57"/>
      <c r="V535" s="57"/>
      <c r="W535" s="57"/>
      <c r="X535" s="57"/>
      <c r="Y535" s="57"/>
      <c r="Z535" s="57"/>
      <c r="AA535" s="57"/>
      <c r="AB535" s="57"/>
      <c r="AC535" s="57"/>
      <c r="AD535" s="92">
        <f t="shared" si="712"/>
        <v>0</v>
      </c>
      <c r="AE535" s="56"/>
      <c r="AF535" s="57"/>
      <c r="AG535" s="57"/>
      <c r="AH535" s="57"/>
      <c r="AI535" s="57"/>
      <c r="AJ535" s="57"/>
      <c r="AK535" s="57"/>
      <c r="AL535" s="57"/>
      <c r="AM535" s="57"/>
      <c r="AN535" s="57"/>
      <c r="AO535" s="57"/>
      <c r="AP535" s="57"/>
      <c r="AQ535" s="92">
        <f t="shared" si="713"/>
        <v>0</v>
      </c>
      <c r="AR535" s="56"/>
      <c r="AS535" s="57"/>
      <c r="AT535" s="57"/>
      <c r="AU535" s="57"/>
      <c r="AV535" s="57"/>
      <c r="AW535" s="57"/>
      <c r="AX535" s="57"/>
      <c r="AY535" s="57"/>
      <c r="AZ535" s="57"/>
      <c r="BA535" s="57"/>
      <c r="BB535" s="57"/>
      <c r="BC535" s="57"/>
      <c r="BD535" s="92">
        <f t="shared" si="714"/>
        <v>0</v>
      </c>
      <c r="BE535" s="92">
        <f t="shared" si="674"/>
        <v>0</v>
      </c>
      <c r="BG535" s="136" t="s">
        <v>199</v>
      </c>
      <c r="BH535" s="4"/>
      <c r="BI535" s="4"/>
    </row>
    <row r="536" spans="1:61" ht="13.15" hidden="1" customHeight="1" outlineLevel="2" x14ac:dyDescent="0.2">
      <c r="A536" s="366">
        <v>3</v>
      </c>
      <c r="B536" s="376" t="s">
        <v>345</v>
      </c>
      <c r="C536" s="47" t="s">
        <v>159</v>
      </c>
      <c r="D536" s="91"/>
      <c r="E536" s="52"/>
      <c r="F536" s="53"/>
      <c r="G536" s="53"/>
      <c r="H536" s="53"/>
      <c r="I536" s="53"/>
      <c r="J536" s="53"/>
      <c r="K536" s="53"/>
      <c r="L536" s="53"/>
      <c r="M536" s="53"/>
      <c r="N536" s="53"/>
      <c r="O536" s="53"/>
      <c r="P536" s="53"/>
      <c r="Q536" s="91">
        <f t="shared" si="711"/>
        <v>0</v>
      </c>
      <c r="R536" s="52"/>
      <c r="S536" s="53"/>
      <c r="T536" s="53"/>
      <c r="U536" s="53"/>
      <c r="V536" s="53"/>
      <c r="W536" s="53"/>
      <c r="X536" s="53"/>
      <c r="Y536" s="53"/>
      <c r="Z536" s="53"/>
      <c r="AA536" s="53"/>
      <c r="AB536" s="53"/>
      <c r="AC536" s="53"/>
      <c r="AD536" s="91">
        <f t="shared" si="712"/>
        <v>0</v>
      </c>
      <c r="AE536" s="52"/>
      <c r="AF536" s="53"/>
      <c r="AG536" s="53"/>
      <c r="AH536" s="53"/>
      <c r="AI536" s="53"/>
      <c r="AJ536" s="53"/>
      <c r="AK536" s="53"/>
      <c r="AL536" s="53"/>
      <c r="AM536" s="53"/>
      <c r="AN536" s="53"/>
      <c r="AO536" s="53"/>
      <c r="AP536" s="53"/>
      <c r="AQ536" s="91">
        <f t="shared" si="713"/>
        <v>0</v>
      </c>
      <c r="AR536" s="52"/>
      <c r="AS536" s="53"/>
      <c r="AT536" s="53"/>
      <c r="AU536" s="53"/>
      <c r="AV536" s="53"/>
      <c r="AW536" s="53"/>
      <c r="AX536" s="53"/>
      <c r="AY536" s="53"/>
      <c r="AZ536" s="53"/>
      <c r="BA536" s="53"/>
      <c r="BB536" s="53"/>
      <c r="BC536" s="53"/>
      <c r="BD536" s="91">
        <f t="shared" si="714"/>
        <v>0</v>
      </c>
      <c r="BE536" s="91">
        <f t="shared" si="674"/>
        <v>0</v>
      </c>
      <c r="BG536" s="136" t="s">
        <v>218</v>
      </c>
      <c r="BH536" s="4"/>
      <c r="BI536" s="4"/>
    </row>
    <row r="537" spans="1:61" ht="13.15" hidden="1" customHeight="1" outlineLevel="2" x14ac:dyDescent="0.2">
      <c r="A537" s="367"/>
      <c r="B537" s="381"/>
      <c r="C537" s="48" t="s">
        <v>164</v>
      </c>
      <c r="D537" s="93"/>
      <c r="E537" s="62"/>
      <c r="F537" s="63"/>
      <c r="G537" s="63"/>
      <c r="H537" s="63"/>
      <c r="I537" s="63"/>
      <c r="J537" s="63"/>
      <c r="K537" s="63"/>
      <c r="L537" s="63"/>
      <c r="M537" s="63"/>
      <c r="N537" s="63"/>
      <c r="O537" s="63"/>
      <c r="P537" s="63"/>
      <c r="Q537" s="93">
        <f t="shared" si="711"/>
        <v>0</v>
      </c>
      <c r="R537" s="62"/>
      <c r="S537" s="63"/>
      <c r="T537" s="63"/>
      <c r="U537" s="63"/>
      <c r="V537" s="63"/>
      <c r="W537" s="63"/>
      <c r="X537" s="63"/>
      <c r="Y537" s="63"/>
      <c r="Z537" s="63"/>
      <c r="AA537" s="63"/>
      <c r="AB537" s="63"/>
      <c r="AC537" s="63"/>
      <c r="AD537" s="93">
        <f t="shared" si="712"/>
        <v>0</v>
      </c>
      <c r="AE537" s="62"/>
      <c r="AF537" s="63"/>
      <c r="AG537" s="63"/>
      <c r="AH537" s="63"/>
      <c r="AI537" s="63"/>
      <c r="AJ537" s="63"/>
      <c r="AK537" s="63"/>
      <c r="AL537" s="63"/>
      <c r="AM537" s="63"/>
      <c r="AN537" s="63"/>
      <c r="AO537" s="63"/>
      <c r="AP537" s="63"/>
      <c r="AQ537" s="93">
        <f t="shared" si="713"/>
        <v>0</v>
      </c>
      <c r="AR537" s="62"/>
      <c r="AS537" s="63"/>
      <c r="AT537" s="63"/>
      <c r="AU537" s="63"/>
      <c r="AV537" s="63"/>
      <c r="AW537" s="63"/>
      <c r="AX537" s="63"/>
      <c r="AY537" s="63"/>
      <c r="AZ537" s="63"/>
      <c r="BA537" s="63"/>
      <c r="BB537" s="63"/>
      <c r="BC537" s="63"/>
      <c r="BD537" s="93">
        <f t="shared" si="714"/>
        <v>0</v>
      </c>
      <c r="BE537" s="93">
        <f t="shared" si="674"/>
        <v>0</v>
      </c>
      <c r="BG537" s="136" t="s">
        <v>222</v>
      </c>
      <c r="BH537" s="4"/>
      <c r="BI537" s="4"/>
    </row>
    <row r="538" spans="1:61" ht="13.15" hidden="1" customHeight="1" outlineLevel="2" x14ac:dyDescent="0.2">
      <c r="A538" s="380">
        <v>4</v>
      </c>
      <c r="B538" s="382" t="s">
        <v>204</v>
      </c>
      <c r="C538" s="49" t="s">
        <v>159</v>
      </c>
      <c r="D538" s="95"/>
      <c r="E538" s="68"/>
      <c r="F538" s="69"/>
      <c r="G538" s="69"/>
      <c r="H538" s="69"/>
      <c r="I538" s="69"/>
      <c r="J538" s="69"/>
      <c r="K538" s="69"/>
      <c r="L538" s="69"/>
      <c r="M538" s="69"/>
      <c r="N538" s="69"/>
      <c r="O538" s="69"/>
      <c r="P538" s="69"/>
      <c r="Q538" s="94">
        <f t="shared" si="711"/>
        <v>0</v>
      </c>
      <c r="R538" s="68"/>
      <c r="S538" s="69"/>
      <c r="T538" s="69"/>
      <c r="U538" s="69"/>
      <c r="V538" s="69"/>
      <c r="W538" s="69"/>
      <c r="X538" s="69"/>
      <c r="Y538" s="69"/>
      <c r="Z538" s="69"/>
      <c r="AA538" s="69"/>
      <c r="AB538" s="69"/>
      <c r="AC538" s="69"/>
      <c r="AD538" s="94">
        <f t="shared" si="712"/>
        <v>0</v>
      </c>
      <c r="AE538" s="68"/>
      <c r="AF538" s="69"/>
      <c r="AG538" s="69"/>
      <c r="AH538" s="69"/>
      <c r="AI538" s="69"/>
      <c r="AJ538" s="69"/>
      <c r="AK538" s="69"/>
      <c r="AL538" s="69"/>
      <c r="AM538" s="69"/>
      <c r="AN538" s="69"/>
      <c r="AO538" s="69"/>
      <c r="AP538" s="69"/>
      <c r="AQ538" s="94">
        <f t="shared" si="713"/>
        <v>0</v>
      </c>
      <c r="AR538" s="68"/>
      <c r="AS538" s="69"/>
      <c r="AT538" s="69"/>
      <c r="AU538" s="69"/>
      <c r="AV538" s="69"/>
      <c r="AW538" s="69"/>
      <c r="AX538" s="69"/>
      <c r="AY538" s="69"/>
      <c r="AZ538" s="69"/>
      <c r="BA538" s="69"/>
      <c r="BB538" s="69"/>
      <c r="BC538" s="69"/>
      <c r="BD538" s="94">
        <f t="shared" si="714"/>
        <v>0</v>
      </c>
      <c r="BE538" s="95">
        <f t="shared" si="674"/>
        <v>0</v>
      </c>
      <c r="BG538" s="136" t="s">
        <v>214</v>
      </c>
      <c r="BH538" s="4"/>
      <c r="BI538" s="4"/>
    </row>
    <row r="539" spans="1:61" ht="13.15" hidden="1" customHeight="1" outlineLevel="2" x14ac:dyDescent="0.2">
      <c r="A539" s="384"/>
      <c r="B539" s="383"/>
      <c r="C539" s="45" t="s">
        <v>164</v>
      </c>
      <c r="D539" s="97"/>
      <c r="E539" s="74"/>
      <c r="F539" s="75"/>
      <c r="G539" s="75"/>
      <c r="H539" s="75"/>
      <c r="I539" s="75"/>
      <c r="J539" s="75"/>
      <c r="K539" s="75"/>
      <c r="L539" s="75"/>
      <c r="M539" s="75"/>
      <c r="N539" s="75"/>
      <c r="O539" s="75"/>
      <c r="P539" s="75"/>
      <c r="Q539" s="96">
        <f t="shared" si="711"/>
        <v>0</v>
      </c>
      <c r="R539" s="74"/>
      <c r="S539" s="75"/>
      <c r="T539" s="75"/>
      <c r="U539" s="75"/>
      <c r="V539" s="75"/>
      <c r="W539" s="75"/>
      <c r="X539" s="75"/>
      <c r="Y539" s="75"/>
      <c r="Z539" s="75"/>
      <c r="AA539" s="75"/>
      <c r="AB539" s="75"/>
      <c r="AC539" s="75"/>
      <c r="AD539" s="96">
        <f t="shared" si="712"/>
        <v>0</v>
      </c>
      <c r="AE539" s="74"/>
      <c r="AF539" s="75"/>
      <c r="AG539" s="75"/>
      <c r="AH539" s="75"/>
      <c r="AI539" s="75"/>
      <c r="AJ539" s="75"/>
      <c r="AK539" s="75"/>
      <c r="AL539" s="75"/>
      <c r="AM539" s="75"/>
      <c r="AN539" s="75"/>
      <c r="AO539" s="75"/>
      <c r="AP539" s="75"/>
      <c r="AQ539" s="96">
        <f t="shared" si="713"/>
        <v>0</v>
      </c>
      <c r="AR539" s="74"/>
      <c r="AS539" s="75"/>
      <c r="AT539" s="75"/>
      <c r="AU539" s="75"/>
      <c r="AV539" s="75"/>
      <c r="AW539" s="75"/>
      <c r="AX539" s="75"/>
      <c r="AY539" s="75"/>
      <c r="AZ539" s="75"/>
      <c r="BA539" s="75"/>
      <c r="BB539" s="75"/>
      <c r="BC539" s="75"/>
      <c r="BD539" s="96">
        <f t="shared" si="714"/>
        <v>0</v>
      </c>
      <c r="BE539" s="97">
        <f t="shared" si="674"/>
        <v>0</v>
      </c>
      <c r="BG539" s="136" t="s">
        <v>223</v>
      </c>
      <c r="BH539" s="4"/>
      <c r="BI539" s="4"/>
    </row>
    <row r="540" spans="1:61" ht="13.15" hidden="1" customHeight="1" outlineLevel="2" x14ac:dyDescent="0.2">
      <c r="A540" s="380">
        <v>5</v>
      </c>
      <c r="B540" s="382" t="s">
        <v>221</v>
      </c>
      <c r="C540" s="49" t="s">
        <v>159</v>
      </c>
      <c r="D540" s="95"/>
      <c r="E540" s="68"/>
      <c r="F540" s="69"/>
      <c r="G540" s="69"/>
      <c r="H540" s="69"/>
      <c r="I540" s="69"/>
      <c r="J540" s="69"/>
      <c r="K540" s="69"/>
      <c r="L540" s="69"/>
      <c r="M540" s="69"/>
      <c r="N540" s="69"/>
      <c r="O540" s="69"/>
      <c r="P540" s="69">
        <v>15</v>
      </c>
      <c r="Q540" s="94">
        <f t="shared" si="711"/>
        <v>15</v>
      </c>
      <c r="R540" s="68"/>
      <c r="S540" s="69"/>
      <c r="T540" s="69"/>
      <c r="U540" s="69"/>
      <c r="V540" s="69"/>
      <c r="W540" s="69"/>
      <c r="X540" s="69"/>
      <c r="Y540" s="69"/>
      <c r="Z540" s="69"/>
      <c r="AA540" s="69"/>
      <c r="AB540" s="69"/>
      <c r="AC540" s="69"/>
      <c r="AD540" s="94">
        <f t="shared" si="712"/>
        <v>0</v>
      </c>
      <c r="AE540" s="68"/>
      <c r="AF540" s="69"/>
      <c r="AG540" s="69"/>
      <c r="AH540" s="69"/>
      <c r="AI540" s="69"/>
      <c r="AJ540" s="69"/>
      <c r="AK540" s="69"/>
      <c r="AL540" s="69"/>
      <c r="AM540" s="69"/>
      <c r="AN540" s="69"/>
      <c r="AO540" s="69"/>
      <c r="AP540" s="69"/>
      <c r="AQ540" s="94">
        <f t="shared" si="713"/>
        <v>0</v>
      </c>
      <c r="AR540" s="68"/>
      <c r="AS540" s="69"/>
      <c r="AT540" s="69"/>
      <c r="AU540" s="69"/>
      <c r="AV540" s="69"/>
      <c r="AW540" s="69"/>
      <c r="AX540" s="69"/>
      <c r="AY540" s="69"/>
      <c r="AZ540" s="69"/>
      <c r="BA540" s="69"/>
      <c r="BB540" s="69"/>
      <c r="BC540" s="69"/>
      <c r="BD540" s="94">
        <f t="shared" si="714"/>
        <v>0</v>
      </c>
      <c r="BE540" s="95">
        <f t="shared" si="674"/>
        <v>15</v>
      </c>
      <c r="BG540" t="s">
        <v>224</v>
      </c>
      <c r="BH540" s="4"/>
      <c r="BI540" s="4"/>
    </row>
    <row r="541" spans="1:61" ht="13.15" hidden="1" customHeight="1" outlineLevel="2" x14ac:dyDescent="0.2">
      <c r="A541" s="384"/>
      <c r="B541" s="383"/>
      <c r="C541" s="45" t="s">
        <v>164</v>
      </c>
      <c r="D541" s="97"/>
      <c r="E541" s="74"/>
      <c r="F541" s="75"/>
      <c r="G541" s="75"/>
      <c r="H541" s="75"/>
      <c r="I541" s="75"/>
      <c r="J541" s="75"/>
      <c r="K541" s="75"/>
      <c r="L541" s="75"/>
      <c r="M541" s="75">
        <v>0</v>
      </c>
      <c r="N541" s="75"/>
      <c r="O541" s="75"/>
      <c r="P541" s="75"/>
      <c r="Q541" s="96">
        <f t="shared" si="711"/>
        <v>0</v>
      </c>
      <c r="R541" s="74"/>
      <c r="S541" s="75"/>
      <c r="T541" s="75"/>
      <c r="U541" s="75"/>
      <c r="V541" s="75"/>
      <c r="W541" s="75"/>
      <c r="X541" s="75"/>
      <c r="Y541" s="75"/>
      <c r="Z541" s="75"/>
      <c r="AA541" s="75"/>
      <c r="AB541" s="75"/>
      <c r="AC541" s="75"/>
      <c r="AD541" s="96">
        <f t="shared" si="712"/>
        <v>0</v>
      </c>
      <c r="AE541" s="74"/>
      <c r="AF541" s="75"/>
      <c r="AG541" s="75"/>
      <c r="AH541" s="75"/>
      <c r="AI541" s="75"/>
      <c r="AJ541" s="75"/>
      <c r="AK541" s="75"/>
      <c r="AL541" s="75"/>
      <c r="AM541" s="75"/>
      <c r="AN541" s="75"/>
      <c r="AO541" s="75"/>
      <c r="AP541" s="75"/>
      <c r="AQ541" s="96">
        <f t="shared" si="713"/>
        <v>0</v>
      </c>
      <c r="AR541" s="74"/>
      <c r="AS541" s="75"/>
      <c r="AT541" s="75"/>
      <c r="AU541" s="75"/>
      <c r="AV541" s="75"/>
      <c r="AW541" s="75"/>
      <c r="AX541" s="75"/>
      <c r="AY541" s="75"/>
      <c r="AZ541" s="75"/>
      <c r="BA541" s="75"/>
      <c r="BB541" s="75"/>
      <c r="BC541" s="75"/>
      <c r="BD541" s="96">
        <f t="shared" si="714"/>
        <v>0</v>
      </c>
      <c r="BE541" s="97">
        <f t="shared" si="674"/>
        <v>0</v>
      </c>
      <c r="BG541" t="s">
        <v>210</v>
      </c>
      <c r="BH541" s="4"/>
      <c r="BI541" s="4"/>
    </row>
    <row r="542" spans="1:61" ht="13.15" hidden="1" customHeight="1" outlineLevel="2" x14ac:dyDescent="0.2">
      <c r="A542" s="373">
        <v>6</v>
      </c>
      <c r="B542" s="364" t="s">
        <v>209</v>
      </c>
      <c r="C542" s="49" t="s">
        <v>159</v>
      </c>
      <c r="D542" s="95"/>
      <c r="E542" s="68"/>
      <c r="F542" s="69"/>
      <c r="G542" s="69"/>
      <c r="H542" s="69"/>
      <c r="I542" s="69"/>
      <c r="J542" s="69"/>
      <c r="K542" s="69"/>
      <c r="L542" s="69"/>
      <c r="M542" s="69"/>
      <c r="N542" s="69"/>
      <c r="O542" s="69"/>
      <c r="P542" s="69"/>
      <c r="Q542" s="94">
        <f t="shared" si="711"/>
        <v>0</v>
      </c>
      <c r="R542" s="68"/>
      <c r="S542" s="69"/>
      <c r="T542" s="69"/>
      <c r="U542" s="69"/>
      <c r="V542" s="69"/>
      <c r="W542" s="69"/>
      <c r="X542" s="69"/>
      <c r="Y542" s="69"/>
      <c r="Z542" s="69"/>
      <c r="AA542" s="69"/>
      <c r="AB542" s="69"/>
      <c r="AC542" s="69"/>
      <c r="AD542" s="94">
        <f t="shared" si="712"/>
        <v>0</v>
      </c>
      <c r="AE542" s="68"/>
      <c r="AF542" s="69"/>
      <c r="AG542" s="69"/>
      <c r="AH542" s="69"/>
      <c r="AI542" s="69"/>
      <c r="AJ542" s="69"/>
      <c r="AK542" s="69"/>
      <c r="AL542" s="69"/>
      <c r="AM542" s="69"/>
      <c r="AN542" s="69"/>
      <c r="AO542" s="69"/>
      <c r="AP542" s="69"/>
      <c r="AQ542" s="94">
        <f t="shared" si="713"/>
        <v>0</v>
      </c>
      <c r="AR542" s="68"/>
      <c r="AS542" s="69"/>
      <c r="AT542" s="69"/>
      <c r="AU542" s="69"/>
      <c r="AV542" s="69"/>
      <c r="AW542" s="69"/>
      <c r="AX542" s="69"/>
      <c r="AY542" s="69"/>
      <c r="AZ542" s="69"/>
      <c r="BA542" s="69"/>
      <c r="BB542" s="69"/>
      <c r="BC542" s="69"/>
      <c r="BD542" s="94">
        <f t="shared" si="714"/>
        <v>0</v>
      </c>
      <c r="BE542" s="95">
        <f t="shared" si="674"/>
        <v>0</v>
      </c>
      <c r="BG542" s="136" t="s">
        <v>215</v>
      </c>
      <c r="BH542" s="4"/>
      <c r="BI542" s="4"/>
    </row>
    <row r="543" spans="1:61" ht="13.15" hidden="1" customHeight="1" outlineLevel="2" x14ac:dyDescent="0.2">
      <c r="A543" s="374"/>
      <c r="B543" s="365"/>
      <c r="C543" s="48" t="s">
        <v>164</v>
      </c>
      <c r="D543" s="98"/>
      <c r="E543" s="62"/>
      <c r="F543" s="63"/>
      <c r="G543" s="63"/>
      <c r="H543" s="63"/>
      <c r="I543" s="63"/>
      <c r="J543" s="63"/>
      <c r="K543" s="63"/>
      <c r="L543" s="63"/>
      <c r="M543" s="63"/>
      <c r="N543" s="63"/>
      <c r="O543" s="63"/>
      <c r="P543" s="63"/>
      <c r="Q543" s="93">
        <f t="shared" si="711"/>
        <v>0</v>
      </c>
      <c r="R543" s="62"/>
      <c r="S543" s="63"/>
      <c r="T543" s="63"/>
      <c r="U543" s="63"/>
      <c r="V543" s="63"/>
      <c r="W543" s="63"/>
      <c r="X543" s="63"/>
      <c r="Y543" s="63"/>
      <c r="Z543" s="63"/>
      <c r="AA543" s="63"/>
      <c r="AB543" s="63"/>
      <c r="AC543" s="63"/>
      <c r="AD543" s="93">
        <f t="shared" si="712"/>
        <v>0</v>
      </c>
      <c r="AE543" s="62"/>
      <c r="AF543" s="63"/>
      <c r="AG543" s="63"/>
      <c r="AH543" s="63"/>
      <c r="AI543" s="63"/>
      <c r="AJ543" s="63"/>
      <c r="AK543" s="63"/>
      <c r="AL543" s="63"/>
      <c r="AM543" s="63"/>
      <c r="AN543" s="63"/>
      <c r="AO543" s="63"/>
      <c r="AP543" s="63"/>
      <c r="AQ543" s="93">
        <f t="shared" si="713"/>
        <v>0</v>
      </c>
      <c r="AR543" s="62"/>
      <c r="AS543" s="63"/>
      <c r="AT543" s="63"/>
      <c r="AU543" s="63"/>
      <c r="AV543" s="63"/>
      <c r="AW543" s="63"/>
      <c r="AX543" s="63"/>
      <c r="AY543" s="63"/>
      <c r="AZ543" s="63"/>
      <c r="BA543" s="63"/>
      <c r="BB543" s="63"/>
      <c r="BC543" s="63"/>
      <c r="BD543" s="93">
        <f t="shared" si="714"/>
        <v>0</v>
      </c>
      <c r="BE543" s="98">
        <f t="shared" si="674"/>
        <v>0</v>
      </c>
      <c r="BF543" s="122"/>
      <c r="BG543" s="138" t="s">
        <v>216</v>
      </c>
      <c r="BH543" s="139">
        <f>SUM(BH541:BH542)</f>
        <v>0</v>
      </c>
      <c r="BI543" s="139">
        <f>SUM(BI540:BI542)</f>
        <v>0</v>
      </c>
    </row>
    <row r="544" spans="1:61" ht="13.15" hidden="1" customHeight="1" outlineLevel="2" x14ac:dyDescent="0.2">
      <c r="A544" s="366">
        <v>7</v>
      </c>
      <c r="B544" s="364" t="s">
        <v>6</v>
      </c>
      <c r="C544" s="49" t="s">
        <v>159</v>
      </c>
      <c r="D544" s="95"/>
      <c r="E544" s="68"/>
      <c r="F544" s="69"/>
      <c r="G544" s="69"/>
      <c r="H544" s="69"/>
      <c r="I544" s="69"/>
      <c r="J544" s="69"/>
      <c r="K544" s="69"/>
      <c r="L544" s="69"/>
      <c r="M544" s="69"/>
      <c r="N544" s="69"/>
      <c r="O544" s="69"/>
      <c r="P544" s="69"/>
      <c r="Q544" s="94">
        <f t="shared" si="711"/>
        <v>0</v>
      </c>
      <c r="R544" s="68"/>
      <c r="S544" s="69"/>
      <c r="T544" s="69"/>
      <c r="U544" s="69"/>
      <c r="V544" s="69"/>
      <c r="W544" s="69"/>
      <c r="X544" s="69"/>
      <c r="Y544" s="69"/>
      <c r="Z544" s="69"/>
      <c r="AA544" s="69"/>
      <c r="AB544" s="69"/>
      <c r="AC544" s="69"/>
      <c r="AD544" s="94">
        <f t="shared" si="712"/>
        <v>0</v>
      </c>
      <c r="AE544" s="68"/>
      <c r="AF544" s="69"/>
      <c r="AG544" s="69"/>
      <c r="AH544" s="69"/>
      <c r="AI544" s="69"/>
      <c r="AJ544" s="69"/>
      <c r="AK544" s="69"/>
      <c r="AL544" s="69"/>
      <c r="AM544" s="69"/>
      <c r="AN544" s="69"/>
      <c r="AO544" s="69"/>
      <c r="AP544" s="69"/>
      <c r="AQ544" s="94">
        <f t="shared" si="713"/>
        <v>0</v>
      </c>
      <c r="AR544" s="68"/>
      <c r="AS544" s="69"/>
      <c r="AT544" s="69"/>
      <c r="AU544" s="69"/>
      <c r="AV544" s="69"/>
      <c r="AW544" s="69"/>
      <c r="AX544" s="69"/>
      <c r="AY544" s="69"/>
      <c r="AZ544" s="69"/>
      <c r="BA544" s="69"/>
      <c r="BB544" s="69"/>
      <c r="BC544" s="69"/>
      <c r="BD544" s="94">
        <f t="shared" si="714"/>
        <v>0</v>
      </c>
      <c r="BE544" s="95">
        <f t="shared" si="674"/>
        <v>0</v>
      </c>
      <c r="BH544" s="4"/>
      <c r="BI544" s="4"/>
    </row>
    <row r="545" spans="1:61" ht="13.15" hidden="1" customHeight="1" outlineLevel="2" x14ac:dyDescent="0.2">
      <c r="A545" s="367"/>
      <c r="B545" s="368"/>
      <c r="C545" s="48" t="s">
        <v>164</v>
      </c>
      <c r="D545" s="98"/>
      <c r="E545" s="66"/>
      <c r="F545" s="63"/>
      <c r="G545" s="63"/>
      <c r="H545" s="63"/>
      <c r="I545" s="63"/>
      <c r="J545" s="63"/>
      <c r="K545" s="63"/>
      <c r="L545" s="63"/>
      <c r="M545" s="63"/>
      <c r="N545" s="63"/>
      <c r="O545" s="63"/>
      <c r="P545" s="63"/>
      <c r="Q545" s="93">
        <f t="shared" si="711"/>
        <v>0</v>
      </c>
      <c r="R545" s="66"/>
      <c r="S545" s="63"/>
      <c r="T545" s="63"/>
      <c r="U545" s="63"/>
      <c r="V545" s="63"/>
      <c r="W545" s="63"/>
      <c r="X545" s="63"/>
      <c r="Y545" s="63"/>
      <c r="Z545" s="63"/>
      <c r="AA545" s="63"/>
      <c r="AB545" s="63"/>
      <c r="AC545" s="63"/>
      <c r="AD545" s="93">
        <f t="shared" si="712"/>
        <v>0</v>
      </c>
      <c r="AE545" s="66"/>
      <c r="AF545" s="63"/>
      <c r="AG545" s="63"/>
      <c r="AH545" s="63"/>
      <c r="AI545" s="63"/>
      <c r="AJ545" s="63"/>
      <c r="AK545" s="63"/>
      <c r="AL545" s="63"/>
      <c r="AM545" s="63"/>
      <c r="AN545" s="63"/>
      <c r="AO545" s="63"/>
      <c r="AP545" s="63"/>
      <c r="AQ545" s="93">
        <f t="shared" si="713"/>
        <v>0</v>
      </c>
      <c r="AR545" s="66"/>
      <c r="AS545" s="63"/>
      <c r="AT545" s="63"/>
      <c r="AU545" s="63"/>
      <c r="AV545" s="63"/>
      <c r="AW545" s="63"/>
      <c r="AX545" s="63"/>
      <c r="AY545" s="63"/>
      <c r="AZ545" s="63"/>
      <c r="BA545" s="63"/>
      <c r="BB545" s="63"/>
      <c r="BC545" s="63"/>
      <c r="BD545" s="93">
        <f t="shared" si="714"/>
        <v>0</v>
      </c>
      <c r="BE545" s="98">
        <f t="shared" si="674"/>
        <v>0</v>
      </c>
      <c r="BG545" s="138"/>
      <c r="BH545" s="139"/>
      <c r="BI545" s="139"/>
    </row>
    <row r="546" spans="1:61" ht="13.15" hidden="1" customHeight="1" outlineLevel="2" x14ac:dyDescent="0.2">
      <c r="A546" s="380">
        <v>8</v>
      </c>
      <c r="B546" s="364" t="s">
        <v>335</v>
      </c>
      <c r="C546" s="49" t="s">
        <v>159</v>
      </c>
      <c r="D546" s="95"/>
      <c r="E546" s="68"/>
      <c r="F546" s="69"/>
      <c r="G546" s="69"/>
      <c r="H546" s="69"/>
      <c r="I546" s="69"/>
      <c r="J546" s="69"/>
      <c r="K546" s="69"/>
      <c r="L546" s="69"/>
      <c r="M546" s="69"/>
      <c r="N546" s="69"/>
      <c r="O546" s="69"/>
      <c r="P546" s="69"/>
      <c r="Q546" s="94">
        <f>SUM(E546:P546)</f>
        <v>0</v>
      </c>
      <c r="R546" s="68"/>
      <c r="S546" s="69"/>
      <c r="T546" s="69"/>
      <c r="U546" s="69"/>
      <c r="V546" s="69"/>
      <c r="W546" s="69"/>
      <c r="X546" s="69"/>
      <c r="Y546" s="69"/>
      <c r="Z546" s="69"/>
      <c r="AA546" s="69"/>
      <c r="AB546" s="69"/>
      <c r="AC546" s="69"/>
      <c r="AD546" s="94">
        <f t="shared" si="712"/>
        <v>0</v>
      </c>
      <c r="AE546" s="68"/>
      <c r="AF546" s="69"/>
      <c r="AG546" s="69"/>
      <c r="AH546" s="69"/>
      <c r="AI546" s="69"/>
      <c r="AJ546" s="69"/>
      <c r="AK546" s="69"/>
      <c r="AL546" s="69"/>
      <c r="AM546" s="69"/>
      <c r="AN546" s="69"/>
      <c r="AO546" s="69"/>
      <c r="AP546" s="69"/>
      <c r="AQ546" s="94">
        <f t="shared" si="713"/>
        <v>0</v>
      </c>
      <c r="AR546" s="68"/>
      <c r="AS546" s="69"/>
      <c r="AT546" s="69"/>
      <c r="AU546" s="69"/>
      <c r="AV546" s="69"/>
      <c r="AW546" s="69"/>
      <c r="AX546" s="69"/>
      <c r="AY546" s="69"/>
      <c r="AZ546" s="69"/>
      <c r="BA546" s="69"/>
      <c r="BB546" s="69"/>
      <c r="BC546" s="69"/>
      <c r="BD546" s="94">
        <f t="shared" si="714"/>
        <v>0</v>
      </c>
      <c r="BE546" s="95">
        <f t="shared" ref="BE546:BE556" si="715">SUM(D546,BD546,AQ546,AD546,Q546)</f>
        <v>0</v>
      </c>
      <c r="BH546" s="4"/>
      <c r="BI546" s="4"/>
    </row>
    <row r="547" spans="1:61" ht="13.15" hidden="1" customHeight="1" outlineLevel="2" thickBot="1" x14ac:dyDescent="0.25">
      <c r="A547" s="377"/>
      <c r="B547" s="379"/>
      <c r="C547" s="128" t="s">
        <v>164</v>
      </c>
      <c r="D547" s="133"/>
      <c r="E547" s="132"/>
      <c r="F547" s="130"/>
      <c r="G547" s="130"/>
      <c r="H547" s="130"/>
      <c r="I547" s="130"/>
      <c r="J547" s="130"/>
      <c r="K547" s="130"/>
      <c r="L547" s="130"/>
      <c r="M547" s="130"/>
      <c r="N547" s="130"/>
      <c r="O547" s="130"/>
      <c r="P547" s="130"/>
      <c r="Q547" s="131">
        <f>SUM(E547:P547)</f>
        <v>0</v>
      </c>
      <c r="R547" s="132"/>
      <c r="S547" s="130"/>
      <c r="T547" s="130"/>
      <c r="U547" s="130"/>
      <c r="V547" s="130"/>
      <c r="W547" s="130"/>
      <c r="X547" s="130"/>
      <c r="Y547" s="130"/>
      <c r="Z547" s="130"/>
      <c r="AA547" s="130"/>
      <c r="AB547" s="130"/>
      <c r="AC547" s="130"/>
      <c r="AD547" s="131">
        <f t="shared" si="712"/>
        <v>0</v>
      </c>
      <c r="AE547" s="132"/>
      <c r="AF547" s="130"/>
      <c r="AG547" s="130"/>
      <c r="AH547" s="130"/>
      <c r="AI547" s="130"/>
      <c r="AJ547" s="130"/>
      <c r="AK547" s="130"/>
      <c r="AL547" s="130"/>
      <c r="AM547" s="130"/>
      <c r="AN547" s="130"/>
      <c r="AO547" s="130"/>
      <c r="AP547" s="130"/>
      <c r="AQ547" s="131">
        <f t="shared" si="713"/>
        <v>0</v>
      </c>
      <c r="AR547" s="132"/>
      <c r="AS547" s="130"/>
      <c r="AT547" s="130"/>
      <c r="AU547" s="130"/>
      <c r="AV547" s="130"/>
      <c r="AW547" s="130"/>
      <c r="AX547" s="130"/>
      <c r="AY547" s="130"/>
      <c r="AZ547" s="130"/>
      <c r="BA547" s="130"/>
      <c r="BB547" s="130"/>
      <c r="BC547" s="130"/>
      <c r="BD547" s="131">
        <f t="shared" si="714"/>
        <v>0</v>
      </c>
      <c r="BE547" s="133">
        <f t="shared" si="715"/>
        <v>0</v>
      </c>
      <c r="BG547" s="138"/>
      <c r="BH547" s="139"/>
      <c r="BI547" s="139"/>
    </row>
    <row r="548" spans="1:61" outlineLevel="1" collapsed="1" x14ac:dyDescent="0.2">
      <c r="A548" s="369"/>
      <c r="B548" s="362" t="s">
        <v>198</v>
      </c>
      <c r="C548" s="50" t="s">
        <v>159</v>
      </c>
      <c r="D548" s="127">
        <f>SUM(D532,D534,D536,D538,D540,D542,D544,D546)</f>
        <v>0</v>
      </c>
      <c r="E548" s="124">
        <f t="shared" ref="E548:P548" si="716">SUM(E532,E534,E536,E538,E540,E542,E544,E546)</f>
        <v>0</v>
      </c>
      <c r="F548" s="125">
        <f t="shared" si="716"/>
        <v>0</v>
      </c>
      <c r="G548" s="125">
        <f t="shared" si="716"/>
        <v>0</v>
      </c>
      <c r="H548" s="125">
        <f t="shared" si="716"/>
        <v>0</v>
      </c>
      <c r="I548" s="125">
        <f t="shared" si="716"/>
        <v>0</v>
      </c>
      <c r="J548" s="125">
        <f t="shared" si="716"/>
        <v>0</v>
      </c>
      <c r="K548" s="125">
        <f t="shared" si="716"/>
        <v>0</v>
      </c>
      <c r="L548" s="125">
        <f t="shared" si="716"/>
        <v>0</v>
      </c>
      <c r="M548" s="125">
        <f t="shared" si="716"/>
        <v>0</v>
      </c>
      <c r="N548" s="125">
        <f t="shared" si="716"/>
        <v>0</v>
      </c>
      <c r="O548" s="125">
        <f t="shared" si="716"/>
        <v>0</v>
      </c>
      <c r="P548" s="125">
        <f t="shared" si="716"/>
        <v>15</v>
      </c>
      <c r="Q548" s="126">
        <f>SUM(E548:P548)</f>
        <v>15</v>
      </c>
      <c r="R548" s="124">
        <f t="shared" ref="R548:AC548" si="717">SUM(R532,R534,R536,R538,R540,R542,R544,R546)</f>
        <v>0</v>
      </c>
      <c r="S548" s="125">
        <f t="shared" si="717"/>
        <v>0</v>
      </c>
      <c r="T548" s="125">
        <f t="shared" si="717"/>
        <v>0</v>
      </c>
      <c r="U548" s="125">
        <f t="shared" si="717"/>
        <v>0</v>
      </c>
      <c r="V548" s="125">
        <f t="shared" si="717"/>
        <v>0</v>
      </c>
      <c r="W548" s="125">
        <f t="shared" si="717"/>
        <v>0</v>
      </c>
      <c r="X548" s="125">
        <f t="shared" si="717"/>
        <v>0</v>
      </c>
      <c r="Y548" s="125">
        <f t="shared" si="717"/>
        <v>0</v>
      </c>
      <c r="Z548" s="125">
        <f t="shared" si="717"/>
        <v>0</v>
      </c>
      <c r="AA548" s="125">
        <f t="shared" si="717"/>
        <v>0</v>
      </c>
      <c r="AB548" s="125">
        <f t="shared" si="717"/>
        <v>0</v>
      </c>
      <c r="AC548" s="125">
        <f t="shared" si="717"/>
        <v>0</v>
      </c>
      <c r="AD548" s="126">
        <f t="shared" si="712"/>
        <v>0</v>
      </c>
      <c r="AE548" s="124">
        <f t="shared" ref="AE548:AP548" si="718">SUM(AE532,AE534,AE536,AE538,AE540,AE542,AE544,AE546)</f>
        <v>0</v>
      </c>
      <c r="AF548" s="125">
        <f t="shared" si="718"/>
        <v>0</v>
      </c>
      <c r="AG548" s="125">
        <f t="shared" si="718"/>
        <v>0</v>
      </c>
      <c r="AH548" s="125">
        <f t="shared" si="718"/>
        <v>0</v>
      </c>
      <c r="AI548" s="125">
        <f t="shared" si="718"/>
        <v>0</v>
      </c>
      <c r="AJ548" s="125">
        <f t="shared" si="718"/>
        <v>0</v>
      </c>
      <c r="AK548" s="125">
        <f t="shared" si="718"/>
        <v>0</v>
      </c>
      <c r="AL548" s="125">
        <f t="shared" si="718"/>
        <v>0</v>
      </c>
      <c r="AM548" s="125">
        <f t="shared" si="718"/>
        <v>0</v>
      </c>
      <c r="AN548" s="125">
        <f t="shared" si="718"/>
        <v>0</v>
      </c>
      <c r="AO548" s="125">
        <f t="shared" si="718"/>
        <v>0</v>
      </c>
      <c r="AP548" s="125">
        <f t="shared" si="718"/>
        <v>0</v>
      </c>
      <c r="AQ548" s="126">
        <f t="shared" si="713"/>
        <v>0</v>
      </c>
      <c r="AR548" s="124">
        <f t="shared" ref="AR548:BC548" si="719">SUM(AR532,AR534,AR536,AR538,AR540,AR542,AR544,AR546)</f>
        <v>0</v>
      </c>
      <c r="AS548" s="125">
        <f t="shared" si="719"/>
        <v>0</v>
      </c>
      <c r="AT548" s="125">
        <f t="shared" si="719"/>
        <v>0</v>
      </c>
      <c r="AU548" s="125">
        <f t="shared" si="719"/>
        <v>0</v>
      </c>
      <c r="AV548" s="125">
        <f t="shared" si="719"/>
        <v>0</v>
      </c>
      <c r="AW548" s="125">
        <f t="shared" si="719"/>
        <v>0</v>
      </c>
      <c r="AX548" s="125">
        <f t="shared" si="719"/>
        <v>0</v>
      </c>
      <c r="AY548" s="125">
        <f t="shared" si="719"/>
        <v>0</v>
      </c>
      <c r="AZ548" s="125">
        <f t="shared" si="719"/>
        <v>0</v>
      </c>
      <c r="BA548" s="125">
        <f t="shared" si="719"/>
        <v>0</v>
      </c>
      <c r="BB548" s="125">
        <f t="shared" si="719"/>
        <v>0</v>
      </c>
      <c r="BC548" s="125">
        <f t="shared" si="719"/>
        <v>0</v>
      </c>
      <c r="BD548" s="126">
        <f t="shared" si="714"/>
        <v>0</v>
      </c>
      <c r="BE548" s="127">
        <f t="shared" si="715"/>
        <v>15</v>
      </c>
    </row>
    <row r="549" spans="1:61" outlineLevel="1" x14ac:dyDescent="0.2">
      <c r="A549" s="370"/>
      <c r="B549" s="363"/>
      <c r="C549" s="51" t="s">
        <v>164</v>
      </c>
      <c r="D549" s="100">
        <f t="shared" ref="D549:P549" si="720">SUM(D533,D535,D537,D539,D541,D543,D545,D547)</f>
        <v>0</v>
      </c>
      <c r="E549" s="80">
        <f t="shared" si="720"/>
        <v>0</v>
      </c>
      <c r="F549" s="81">
        <f t="shared" si="720"/>
        <v>0</v>
      </c>
      <c r="G549" s="81">
        <f t="shared" si="720"/>
        <v>0</v>
      </c>
      <c r="H549" s="81">
        <f t="shared" si="720"/>
        <v>0</v>
      </c>
      <c r="I549" s="81">
        <f t="shared" si="720"/>
        <v>0</v>
      </c>
      <c r="J549" s="81">
        <f t="shared" si="720"/>
        <v>0</v>
      </c>
      <c r="K549" s="81">
        <f t="shared" si="720"/>
        <v>0</v>
      </c>
      <c r="L549" s="81">
        <f t="shared" si="720"/>
        <v>0</v>
      </c>
      <c r="M549" s="81">
        <f t="shared" si="720"/>
        <v>0</v>
      </c>
      <c r="N549" s="81">
        <f t="shared" si="720"/>
        <v>0</v>
      </c>
      <c r="O549" s="81">
        <f t="shared" si="720"/>
        <v>0</v>
      </c>
      <c r="P549" s="81">
        <f t="shared" si="720"/>
        <v>0</v>
      </c>
      <c r="Q549" s="99">
        <f>SUM(E549:P549)</f>
        <v>0</v>
      </c>
      <c r="R549" s="80">
        <f t="shared" ref="R549:AC549" si="721">SUM(R533,R535,R537,R539,R541,R543,R545,R547)</f>
        <v>0</v>
      </c>
      <c r="S549" s="81">
        <f t="shared" si="721"/>
        <v>0</v>
      </c>
      <c r="T549" s="81">
        <f t="shared" si="721"/>
        <v>0</v>
      </c>
      <c r="U549" s="81">
        <f t="shared" si="721"/>
        <v>0</v>
      </c>
      <c r="V549" s="81">
        <f t="shared" si="721"/>
        <v>0</v>
      </c>
      <c r="W549" s="81">
        <f t="shared" si="721"/>
        <v>0</v>
      </c>
      <c r="X549" s="81">
        <f t="shared" si="721"/>
        <v>0</v>
      </c>
      <c r="Y549" s="81">
        <f t="shared" si="721"/>
        <v>0</v>
      </c>
      <c r="Z549" s="81">
        <f t="shared" si="721"/>
        <v>0</v>
      </c>
      <c r="AA549" s="81">
        <f t="shared" si="721"/>
        <v>0</v>
      </c>
      <c r="AB549" s="81">
        <f t="shared" si="721"/>
        <v>0</v>
      </c>
      <c r="AC549" s="81">
        <f t="shared" si="721"/>
        <v>0</v>
      </c>
      <c r="AD549" s="99">
        <f t="shared" si="712"/>
        <v>0</v>
      </c>
      <c r="AE549" s="80">
        <f t="shared" ref="AE549:AP549" si="722">SUM(AE533,AE535,AE537,AE539,AE541,AE543,AE545,AE547)</f>
        <v>0</v>
      </c>
      <c r="AF549" s="81">
        <f t="shared" si="722"/>
        <v>0</v>
      </c>
      <c r="AG549" s="81">
        <f t="shared" si="722"/>
        <v>0</v>
      </c>
      <c r="AH549" s="81">
        <f t="shared" si="722"/>
        <v>0</v>
      </c>
      <c r="AI549" s="81">
        <f t="shared" si="722"/>
        <v>0</v>
      </c>
      <c r="AJ549" s="81">
        <f t="shared" si="722"/>
        <v>0</v>
      </c>
      <c r="AK549" s="81">
        <f t="shared" si="722"/>
        <v>0</v>
      </c>
      <c r="AL549" s="81">
        <f t="shared" si="722"/>
        <v>0</v>
      </c>
      <c r="AM549" s="81">
        <f t="shared" si="722"/>
        <v>0</v>
      </c>
      <c r="AN549" s="81">
        <f t="shared" si="722"/>
        <v>0</v>
      </c>
      <c r="AO549" s="81">
        <f t="shared" si="722"/>
        <v>0</v>
      </c>
      <c r="AP549" s="81">
        <f t="shared" si="722"/>
        <v>0</v>
      </c>
      <c r="AQ549" s="99">
        <f t="shared" si="713"/>
        <v>0</v>
      </c>
      <c r="AR549" s="80">
        <f t="shared" ref="AR549:BC549" si="723">SUM(AR533,AR535,AR537,AR539,AR541,AR543,AR545,AR547)</f>
        <v>0</v>
      </c>
      <c r="AS549" s="81">
        <f t="shared" si="723"/>
        <v>0</v>
      </c>
      <c r="AT549" s="81">
        <f t="shared" si="723"/>
        <v>0</v>
      </c>
      <c r="AU549" s="81">
        <f t="shared" si="723"/>
        <v>0</v>
      </c>
      <c r="AV549" s="81">
        <f t="shared" si="723"/>
        <v>0</v>
      </c>
      <c r="AW549" s="81">
        <f t="shared" si="723"/>
        <v>0</v>
      </c>
      <c r="AX549" s="81">
        <f t="shared" si="723"/>
        <v>0</v>
      </c>
      <c r="AY549" s="81">
        <f t="shared" si="723"/>
        <v>0</v>
      </c>
      <c r="AZ549" s="81">
        <f t="shared" si="723"/>
        <v>0</v>
      </c>
      <c r="BA549" s="81">
        <f t="shared" si="723"/>
        <v>0</v>
      </c>
      <c r="BB549" s="81">
        <f t="shared" si="723"/>
        <v>0</v>
      </c>
      <c r="BC549" s="81">
        <f t="shared" si="723"/>
        <v>0</v>
      </c>
      <c r="BD549" s="99">
        <f t="shared" si="714"/>
        <v>0</v>
      </c>
      <c r="BE549" s="100">
        <f t="shared" si="715"/>
        <v>0</v>
      </c>
    </row>
    <row r="550" spans="1:61" hidden="1" outlineLevel="2" x14ac:dyDescent="0.2">
      <c r="A550" s="120"/>
      <c r="B550" s="111" t="s">
        <v>203</v>
      </c>
      <c r="C550" s="112"/>
      <c r="D550" s="114"/>
      <c r="E550" s="113"/>
      <c r="F550" s="113"/>
      <c r="G550" s="113"/>
      <c r="H550" s="113"/>
      <c r="I550" s="113"/>
      <c r="J550" s="113"/>
      <c r="K550" s="113"/>
      <c r="L550" s="113"/>
      <c r="M550" s="113"/>
      <c r="N550" s="113"/>
      <c r="O550" s="113"/>
      <c r="P550" s="113"/>
      <c r="Q550" s="114"/>
      <c r="R550" s="113"/>
      <c r="S550" s="113"/>
      <c r="T550" s="113"/>
      <c r="U550" s="113"/>
      <c r="V550" s="113"/>
      <c r="W550" s="113"/>
      <c r="X550" s="113"/>
      <c r="Y550" s="113"/>
      <c r="Z550" s="113"/>
      <c r="AA550" s="113"/>
      <c r="AB550" s="113"/>
      <c r="AC550" s="113"/>
      <c r="AD550" s="114"/>
      <c r="AE550" s="113"/>
      <c r="AF550" s="113"/>
      <c r="AG550" s="113"/>
      <c r="AH550" s="113"/>
      <c r="AI550" s="113"/>
      <c r="AJ550" s="113"/>
      <c r="AK550" s="113"/>
      <c r="AL550" s="113"/>
      <c r="AM550" s="113"/>
      <c r="AN550" s="113"/>
      <c r="AO550" s="113"/>
      <c r="AP550" s="113"/>
      <c r="AQ550" s="114"/>
      <c r="AR550" s="113"/>
      <c r="AS550" s="113"/>
      <c r="AT550" s="113"/>
      <c r="AU550" s="113"/>
      <c r="AV550" s="113"/>
      <c r="AW550" s="113"/>
      <c r="AX550" s="113"/>
      <c r="AY550" s="113"/>
      <c r="AZ550" s="113"/>
      <c r="BA550" s="113"/>
      <c r="BB550" s="113"/>
      <c r="BC550" s="113"/>
      <c r="BD550" s="114"/>
      <c r="BE550" s="198">
        <f t="shared" si="715"/>
        <v>0</v>
      </c>
      <c r="BG550" s="42"/>
    </row>
    <row r="551" spans="1:61" hidden="1" outlineLevel="2" x14ac:dyDescent="0.2">
      <c r="A551" s="375">
        <v>1</v>
      </c>
      <c r="B551" s="376" t="s">
        <v>208</v>
      </c>
      <c r="C551" s="47" t="s">
        <v>159</v>
      </c>
      <c r="D551" s="91">
        <f>D548-D553</f>
        <v>0</v>
      </c>
      <c r="E551" s="52">
        <f>E548-E553</f>
        <v>0</v>
      </c>
      <c r="F551" s="53">
        <f t="shared" ref="F551:P551" si="724">F548-F553</f>
        <v>0</v>
      </c>
      <c r="G551" s="53">
        <f t="shared" si="724"/>
        <v>0</v>
      </c>
      <c r="H551" s="53">
        <f t="shared" si="724"/>
        <v>0</v>
      </c>
      <c r="I551" s="53">
        <f t="shared" si="724"/>
        <v>0</v>
      </c>
      <c r="J551" s="53">
        <f t="shared" si="724"/>
        <v>0</v>
      </c>
      <c r="K551" s="53">
        <f t="shared" si="724"/>
        <v>0</v>
      </c>
      <c r="L551" s="53">
        <f t="shared" si="724"/>
        <v>0</v>
      </c>
      <c r="M551" s="53">
        <f t="shared" si="724"/>
        <v>0</v>
      </c>
      <c r="N551" s="53">
        <f t="shared" si="724"/>
        <v>0</v>
      </c>
      <c r="O551" s="53">
        <f t="shared" si="724"/>
        <v>0</v>
      </c>
      <c r="P551" s="53">
        <f t="shared" si="724"/>
        <v>15</v>
      </c>
      <c r="Q551" s="91">
        <f t="shared" ref="Q551:Q556" si="725">SUM(E551:P551)</f>
        <v>15</v>
      </c>
      <c r="R551" s="52">
        <f>R548-R553</f>
        <v>0</v>
      </c>
      <c r="S551" s="53">
        <f t="shared" ref="S551:AC551" si="726">S548-S553</f>
        <v>0</v>
      </c>
      <c r="T551" s="53">
        <f t="shared" si="726"/>
        <v>0</v>
      </c>
      <c r="U551" s="53">
        <f t="shared" si="726"/>
        <v>0</v>
      </c>
      <c r="V551" s="53">
        <f t="shared" si="726"/>
        <v>0</v>
      </c>
      <c r="W551" s="53">
        <f t="shared" si="726"/>
        <v>0</v>
      </c>
      <c r="X551" s="53">
        <f t="shared" si="726"/>
        <v>0</v>
      </c>
      <c r="Y551" s="53">
        <f t="shared" si="726"/>
        <v>0</v>
      </c>
      <c r="Z551" s="53">
        <f t="shared" si="726"/>
        <v>0</v>
      </c>
      <c r="AA551" s="53">
        <f t="shared" si="726"/>
        <v>0</v>
      </c>
      <c r="AB551" s="53">
        <f t="shared" si="726"/>
        <v>0</v>
      </c>
      <c r="AC551" s="53">
        <f t="shared" si="726"/>
        <v>0</v>
      </c>
      <c r="AD551" s="91">
        <f t="shared" ref="AD551:AD556" si="727">SUM(R551:AC551)</f>
        <v>0</v>
      </c>
      <c r="AE551" s="52">
        <f>AE548-AE553</f>
        <v>0</v>
      </c>
      <c r="AF551" s="53">
        <f t="shared" ref="AF551:AP551" si="728">AF548-AF553</f>
        <v>0</v>
      </c>
      <c r="AG551" s="53">
        <f t="shared" si="728"/>
        <v>0</v>
      </c>
      <c r="AH551" s="53">
        <f t="shared" si="728"/>
        <v>0</v>
      </c>
      <c r="AI551" s="53">
        <f t="shared" si="728"/>
        <v>0</v>
      </c>
      <c r="AJ551" s="53">
        <f t="shared" si="728"/>
        <v>0</v>
      </c>
      <c r="AK551" s="53">
        <f t="shared" si="728"/>
        <v>0</v>
      </c>
      <c r="AL551" s="53">
        <f t="shared" si="728"/>
        <v>0</v>
      </c>
      <c r="AM551" s="53">
        <f t="shared" si="728"/>
        <v>0</v>
      </c>
      <c r="AN551" s="53">
        <f t="shared" si="728"/>
        <v>0</v>
      </c>
      <c r="AO551" s="53">
        <f t="shared" si="728"/>
        <v>0</v>
      </c>
      <c r="AP551" s="53">
        <f t="shared" si="728"/>
        <v>0</v>
      </c>
      <c r="AQ551" s="91">
        <f t="shared" ref="AQ551:AQ556" si="729">SUM(AE551:AP551)</f>
        <v>0</v>
      </c>
      <c r="AR551" s="52">
        <f>AR548-AR553</f>
        <v>0</v>
      </c>
      <c r="AS551" s="53">
        <f t="shared" ref="AS551:BC551" si="730">AS548-AS553</f>
        <v>0</v>
      </c>
      <c r="AT551" s="53">
        <f t="shared" si="730"/>
        <v>0</v>
      </c>
      <c r="AU551" s="53">
        <f t="shared" si="730"/>
        <v>0</v>
      </c>
      <c r="AV551" s="53">
        <f t="shared" si="730"/>
        <v>0</v>
      </c>
      <c r="AW551" s="53">
        <f t="shared" si="730"/>
        <v>0</v>
      </c>
      <c r="AX551" s="53">
        <f t="shared" si="730"/>
        <v>0</v>
      </c>
      <c r="AY551" s="53">
        <f t="shared" si="730"/>
        <v>0</v>
      </c>
      <c r="AZ551" s="53">
        <f t="shared" si="730"/>
        <v>0</v>
      </c>
      <c r="BA551" s="53">
        <f t="shared" si="730"/>
        <v>0</v>
      </c>
      <c r="BB551" s="53">
        <f t="shared" si="730"/>
        <v>0</v>
      </c>
      <c r="BC551" s="53">
        <f t="shared" si="730"/>
        <v>0</v>
      </c>
      <c r="BD551" s="91">
        <f t="shared" ref="BD551:BD556" si="731">SUM(AR551:BC551)</f>
        <v>0</v>
      </c>
      <c r="BE551" s="91">
        <f t="shared" si="715"/>
        <v>15</v>
      </c>
      <c r="BG551" s="42"/>
    </row>
    <row r="552" spans="1:61" hidden="1" outlineLevel="2" x14ac:dyDescent="0.2">
      <c r="A552" s="374"/>
      <c r="B552" s="372"/>
      <c r="C552" s="46" t="s">
        <v>164</v>
      </c>
      <c r="D552" s="92">
        <f t="shared" ref="D552:P552" si="732">D549-D554</f>
        <v>0</v>
      </c>
      <c r="E552" s="56">
        <f t="shared" si="732"/>
        <v>0</v>
      </c>
      <c r="F552" s="57">
        <f t="shared" si="732"/>
        <v>0</v>
      </c>
      <c r="G552" s="57">
        <f t="shared" si="732"/>
        <v>0</v>
      </c>
      <c r="H552" s="57">
        <f t="shared" si="732"/>
        <v>0</v>
      </c>
      <c r="I552" s="57">
        <f t="shared" si="732"/>
        <v>0</v>
      </c>
      <c r="J552" s="57">
        <f t="shared" si="732"/>
        <v>0</v>
      </c>
      <c r="K552" s="57">
        <f t="shared" si="732"/>
        <v>0</v>
      </c>
      <c r="L552" s="57">
        <f t="shared" si="732"/>
        <v>0</v>
      </c>
      <c r="M552" s="57">
        <f t="shared" si="732"/>
        <v>0</v>
      </c>
      <c r="N552" s="57">
        <f t="shared" si="732"/>
        <v>0</v>
      </c>
      <c r="O552" s="57">
        <f t="shared" si="732"/>
        <v>0</v>
      </c>
      <c r="P552" s="57">
        <f t="shared" si="732"/>
        <v>0</v>
      </c>
      <c r="Q552" s="92">
        <f t="shared" si="725"/>
        <v>0</v>
      </c>
      <c r="R552" s="56">
        <f t="shared" ref="R552:AC552" si="733">R549-R554</f>
        <v>0</v>
      </c>
      <c r="S552" s="57">
        <f t="shared" si="733"/>
        <v>0</v>
      </c>
      <c r="T552" s="57">
        <f t="shared" si="733"/>
        <v>0</v>
      </c>
      <c r="U552" s="57">
        <f t="shared" si="733"/>
        <v>0</v>
      </c>
      <c r="V552" s="57">
        <f t="shared" si="733"/>
        <v>0</v>
      </c>
      <c r="W552" s="57">
        <f t="shared" si="733"/>
        <v>0</v>
      </c>
      <c r="X552" s="57">
        <f t="shared" si="733"/>
        <v>0</v>
      </c>
      <c r="Y552" s="57">
        <f t="shared" si="733"/>
        <v>0</v>
      </c>
      <c r="Z552" s="57">
        <f t="shared" si="733"/>
        <v>0</v>
      </c>
      <c r="AA552" s="57">
        <f t="shared" si="733"/>
        <v>0</v>
      </c>
      <c r="AB552" s="57">
        <f t="shared" si="733"/>
        <v>0</v>
      </c>
      <c r="AC552" s="57">
        <f t="shared" si="733"/>
        <v>0</v>
      </c>
      <c r="AD552" s="92">
        <f t="shared" si="727"/>
        <v>0</v>
      </c>
      <c r="AE552" s="56">
        <f t="shared" ref="AE552:AP552" si="734">AE549-AE554</f>
        <v>0</v>
      </c>
      <c r="AF552" s="57">
        <f t="shared" si="734"/>
        <v>0</v>
      </c>
      <c r="AG552" s="57">
        <f t="shared" si="734"/>
        <v>0</v>
      </c>
      <c r="AH552" s="57">
        <f t="shared" si="734"/>
        <v>0</v>
      </c>
      <c r="AI552" s="57">
        <f t="shared" si="734"/>
        <v>0</v>
      </c>
      <c r="AJ552" s="57">
        <f t="shared" si="734"/>
        <v>0</v>
      </c>
      <c r="AK552" s="57">
        <f t="shared" si="734"/>
        <v>0</v>
      </c>
      <c r="AL552" s="57">
        <f t="shared" si="734"/>
        <v>0</v>
      </c>
      <c r="AM552" s="57">
        <f t="shared" si="734"/>
        <v>0</v>
      </c>
      <c r="AN552" s="57">
        <f t="shared" si="734"/>
        <v>0</v>
      </c>
      <c r="AO552" s="57">
        <f t="shared" si="734"/>
        <v>0</v>
      </c>
      <c r="AP552" s="57">
        <f t="shared" si="734"/>
        <v>0</v>
      </c>
      <c r="AQ552" s="92">
        <f t="shared" si="729"/>
        <v>0</v>
      </c>
      <c r="AR552" s="56">
        <f t="shared" ref="AR552:BC552" si="735">AR549-AR554</f>
        <v>0</v>
      </c>
      <c r="AS552" s="57">
        <f t="shared" si="735"/>
        <v>0</v>
      </c>
      <c r="AT552" s="57">
        <f t="shared" si="735"/>
        <v>0</v>
      </c>
      <c r="AU552" s="57">
        <f t="shared" si="735"/>
        <v>0</v>
      </c>
      <c r="AV552" s="57">
        <f t="shared" si="735"/>
        <v>0</v>
      </c>
      <c r="AW552" s="57">
        <f t="shared" si="735"/>
        <v>0</v>
      </c>
      <c r="AX552" s="57">
        <f t="shared" si="735"/>
        <v>0</v>
      </c>
      <c r="AY552" s="57">
        <f t="shared" si="735"/>
        <v>0</v>
      </c>
      <c r="AZ552" s="57">
        <f t="shared" si="735"/>
        <v>0</v>
      </c>
      <c r="BA552" s="57">
        <f t="shared" si="735"/>
        <v>0</v>
      </c>
      <c r="BB552" s="57">
        <f t="shared" si="735"/>
        <v>0</v>
      </c>
      <c r="BC552" s="57">
        <f t="shared" si="735"/>
        <v>0</v>
      </c>
      <c r="BD552" s="92">
        <f t="shared" si="731"/>
        <v>0</v>
      </c>
      <c r="BE552" s="92">
        <f t="shared" si="715"/>
        <v>0</v>
      </c>
      <c r="BF552" s="122"/>
      <c r="BG552" s="42"/>
    </row>
    <row r="553" spans="1:61" hidden="1" outlineLevel="2" x14ac:dyDescent="0.2">
      <c r="A553" s="373">
        <v>2</v>
      </c>
      <c r="B553" s="371" t="s">
        <v>307</v>
      </c>
      <c r="C553" s="44" t="s">
        <v>159</v>
      </c>
      <c r="D553" s="101"/>
      <c r="E553" s="82"/>
      <c r="F553" s="83"/>
      <c r="G553" s="83"/>
      <c r="H553" s="83"/>
      <c r="I553" s="83"/>
      <c r="J553" s="83"/>
      <c r="K553" s="83"/>
      <c r="L553" s="83"/>
      <c r="M553" s="83"/>
      <c r="N553" s="83"/>
      <c r="O553" s="83"/>
      <c r="P553" s="84"/>
      <c r="Q553" s="101">
        <f t="shared" si="725"/>
        <v>0</v>
      </c>
      <c r="R553" s="82"/>
      <c r="S553" s="83"/>
      <c r="T553" s="83"/>
      <c r="U553" s="83"/>
      <c r="V553" s="83"/>
      <c r="W553" s="83"/>
      <c r="X553" s="83"/>
      <c r="Y553" s="83"/>
      <c r="Z553" s="83"/>
      <c r="AA553" s="83"/>
      <c r="AB553" s="83"/>
      <c r="AC553" s="84"/>
      <c r="AD553" s="101">
        <f t="shared" si="727"/>
        <v>0</v>
      </c>
      <c r="AE553" s="82"/>
      <c r="AF553" s="83"/>
      <c r="AG553" s="83"/>
      <c r="AH553" s="83"/>
      <c r="AI553" s="83"/>
      <c r="AJ553" s="83"/>
      <c r="AK553" s="83"/>
      <c r="AL553" s="83"/>
      <c r="AM553" s="83"/>
      <c r="AN553" s="83"/>
      <c r="AO553" s="83"/>
      <c r="AP553" s="84"/>
      <c r="AQ553" s="101">
        <f t="shared" si="729"/>
        <v>0</v>
      </c>
      <c r="AR553" s="82"/>
      <c r="AS553" s="83"/>
      <c r="AT553" s="83"/>
      <c r="AU553" s="83"/>
      <c r="AV553" s="83"/>
      <c r="AW553" s="83"/>
      <c r="AX553" s="83"/>
      <c r="AY553" s="83"/>
      <c r="AZ553" s="83"/>
      <c r="BA553" s="83"/>
      <c r="BB553" s="83"/>
      <c r="BC553" s="84"/>
      <c r="BD553" s="101">
        <f t="shared" si="731"/>
        <v>0</v>
      </c>
      <c r="BE553" s="101">
        <f t="shared" si="715"/>
        <v>0</v>
      </c>
      <c r="BG553" s="42"/>
    </row>
    <row r="554" spans="1:61" ht="13.5" hidden="1" outlineLevel="2" thickBot="1" x14ac:dyDescent="0.25">
      <c r="A554" s="377"/>
      <c r="B554" s="378"/>
      <c r="C554" s="128" t="s">
        <v>164</v>
      </c>
      <c r="D554" s="131"/>
      <c r="E554" s="129"/>
      <c r="F554" s="130"/>
      <c r="G554" s="130"/>
      <c r="H554" s="130"/>
      <c r="I554" s="130"/>
      <c r="J554" s="130"/>
      <c r="K554" s="130"/>
      <c r="L554" s="130"/>
      <c r="M554" s="130"/>
      <c r="N554" s="130"/>
      <c r="O554" s="130"/>
      <c r="P554" s="130"/>
      <c r="Q554" s="131">
        <f t="shared" si="725"/>
        <v>0</v>
      </c>
      <c r="R554" s="129"/>
      <c r="S554" s="130"/>
      <c r="T554" s="130"/>
      <c r="U554" s="130"/>
      <c r="V554" s="130"/>
      <c r="W554" s="130"/>
      <c r="X554" s="130"/>
      <c r="Y554" s="130"/>
      <c r="Z554" s="130"/>
      <c r="AA554" s="130"/>
      <c r="AB554" s="130"/>
      <c r="AC554" s="130"/>
      <c r="AD554" s="131">
        <f t="shared" si="727"/>
        <v>0</v>
      </c>
      <c r="AE554" s="129"/>
      <c r="AF554" s="130"/>
      <c r="AG554" s="130"/>
      <c r="AH554" s="130"/>
      <c r="AI554" s="130"/>
      <c r="AJ554" s="130"/>
      <c r="AK554" s="130"/>
      <c r="AL554" s="130"/>
      <c r="AM554" s="130"/>
      <c r="AN554" s="130"/>
      <c r="AO554" s="130"/>
      <c r="AP554" s="130"/>
      <c r="AQ554" s="131">
        <f t="shared" si="729"/>
        <v>0</v>
      </c>
      <c r="AR554" s="129"/>
      <c r="AS554" s="130"/>
      <c r="AT554" s="130"/>
      <c r="AU554" s="130"/>
      <c r="AV554" s="130"/>
      <c r="AW554" s="130"/>
      <c r="AX554" s="130"/>
      <c r="AY554" s="130"/>
      <c r="AZ554" s="130"/>
      <c r="BA554" s="130"/>
      <c r="BB554" s="130"/>
      <c r="BC554" s="130"/>
      <c r="BD554" s="131">
        <f t="shared" si="731"/>
        <v>0</v>
      </c>
      <c r="BE554" s="131">
        <f t="shared" si="715"/>
        <v>0</v>
      </c>
      <c r="BG554" s="42"/>
    </row>
    <row r="555" spans="1:61" hidden="1" outlineLevel="2" x14ac:dyDescent="0.2">
      <c r="A555" s="369"/>
      <c r="B555" s="362" t="s">
        <v>198</v>
      </c>
      <c r="C555" s="50" t="s">
        <v>159</v>
      </c>
      <c r="D555" s="127">
        <f>SUM(D551,D553)</f>
        <v>0</v>
      </c>
      <c r="E555" s="124">
        <f>SUM(E551,E553)</f>
        <v>0</v>
      </c>
      <c r="F555" s="125">
        <f t="shared" ref="F555:P555" si="736">SUM(F551,F553)</f>
        <v>0</v>
      </c>
      <c r="G555" s="125">
        <f t="shared" si="736"/>
        <v>0</v>
      </c>
      <c r="H555" s="125">
        <f t="shared" si="736"/>
        <v>0</v>
      </c>
      <c r="I555" s="125">
        <f t="shared" si="736"/>
        <v>0</v>
      </c>
      <c r="J555" s="125">
        <f t="shared" si="736"/>
        <v>0</v>
      </c>
      <c r="K555" s="125">
        <f t="shared" si="736"/>
        <v>0</v>
      </c>
      <c r="L555" s="125">
        <f t="shared" si="736"/>
        <v>0</v>
      </c>
      <c r="M555" s="125">
        <f t="shared" si="736"/>
        <v>0</v>
      </c>
      <c r="N555" s="125">
        <f t="shared" si="736"/>
        <v>0</v>
      </c>
      <c r="O555" s="125">
        <f t="shared" si="736"/>
        <v>0</v>
      </c>
      <c r="P555" s="125">
        <f t="shared" si="736"/>
        <v>15</v>
      </c>
      <c r="Q555" s="126">
        <f t="shared" si="725"/>
        <v>15</v>
      </c>
      <c r="R555" s="124">
        <f>SUM(R551,R553)</f>
        <v>0</v>
      </c>
      <c r="S555" s="125">
        <f t="shared" ref="S555:AC555" si="737">SUM(S551,S553)</f>
        <v>0</v>
      </c>
      <c r="T555" s="125">
        <f t="shared" si="737"/>
        <v>0</v>
      </c>
      <c r="U555" s="125">
        <f t="shared" si="737"/>
        <v>0</v>
      </c>
      <c r="V555" s="125">
        <f t="shared" si="737"/>
        <v>0</v>
      </c>
      <c r="W555" s="125">
        <f t="shared" si="737"/>
        <v>0</v>
      </c>
      <c r="X555" s="125">
        <f t="shared" si="737"/>
        <v>0</v>
      </c>
      <c r="Y555" s="125">
        <f t="shared" si="737"/>
        <v>0</v>
      </c>
      <c r="Z555" s="125">
        <f t="shared" si="737"/>
        <v>0</v>
      </c>
      <c r="AA555" s="125">
        <f t="shared" si="737"/>
        <v>0</v>
      </c>
      <c r="AB555" s="125">
        <f t="shared" si="737"/>
        <v>0</v>
      </c>
      <c r="AC555" s="125">
        <f t="shared" si="737"/>
        <v>0</v>
      </c>
      <c r="AD555" s="126">
        <f t="shared" si="727"/>
        <v>0</v>
      </c>
      <c r="AE555" s="124">
        <f>SUM(AE551,AE553)</f>
        <v>0</v>
      </c>
      <c r="AF555" s="125">
        <f t="shared" ref="AF555:AP555" si="738">SUM(AF551,AF553)</f>
        <v>0</v>
      </c>
      <c r="AG555" s="125">
        <f t="shared" si="738"/>
        <v>0</v>
      </c>
      <c r="AH555" s="125">
        <f t="shared" si="738"/>
        <v>0</v>
      </c>
      <c r="AI555" s="125">
        <f t="shared" si="738"/>
        <v>0</v>
      </c>
      <c r="AJ555" s="125">
        <f t="shared" si="738"/>
        <v>0</v>
      </c>
      <c r="AK555" s="125">
        <f t="shared" si="738"/>
        <v>0</v>
      </c>
      <c r="AL555" s="125">
        <f t="shared" si="738"/>
        <v>0</v>
      </c>
      <c r="AM555" s="125">
        <f t="shared" si="738"/>
        <v>0</v>
      </c>
      <c r="AN555" s="125">
        <f t="shared" si="738"/>
        <v>0</v>
      </c>
      <c r="AO555" s="125">
        <f t="shared" si="738"/>
        <v>0</v>
      </c>
      <c r="AP555" s="125">
        <f t="shared" si="738"/>
        <v>0</v>
      </c>
      <c r="AQ555" s="126">
        <f t="shared" si="729"/>
        <v>0</v>
      </c>
      <c r="AR555" s="124">
        <f>SUM(AR551,AR553)</f>
        <v>0</v>
      </c>
      <c r="AS555" s="125">
        <f t="shared" ref="AS555:BC555" si="739">SUM(AS551,AS553)</f>
        <v>0</v>
      </c>
      <c r="AT555" s="125">
        <f t="shared" si="739"/>
        <v>0</v>
      </c>
      <c r="AU555" s="125">
        <f t="shared" si="739"/>
        <v>0</v>
      </c>
      <c r="AV555" s="125">
        <f t="shared" si="739"/>
        <v>0</v>
      </c>
      <c r="AW555" s="125">
        <f t="shared" si="739"/>
        <v>0</v>
      </c>
      <c r="AX555" s="125">
        <f t="shared" si="739"/>
        <v>0</v>
      </c>
      <c r="AY555" s="125">
        <f t="shared" si="739"/>
        <v>0</v>
      </c>
      <c r="AZ555" s="125">
        <f t="shared" si="739"/>
        <v>0</v>
      </c>
      <c r="BA555" s="125">
        <f t="shared" si="739"/>
        <v>0</v>
      </c>
      <c r="BB555" s="125">
        <f t="shared" si="739"/>
        <v>0</v>
      </c>
      <c r="BC555" s="125">
        <f t="shared" si="739"/>
        <v>0</v>
      </c>
      <c r="BD555" s="126">
        <f t="shared" si="731"/>
        <v>0</v>
      </c>
      <c r="BE555" s="127">
        <f t="shared" si="715"/>
        <v>15</v>
      </c>
      <c r="BG555" s="42"/>
    </row>
    <row r="556" spans="1:61" hidden="1" outlineLevel="2" x14ac:dyDescent="0.2">
      <c r="A556" s="370"/>
      <c r="B556" s="363"/>
      <c r="C556" s="51" t="s">
        <v>164</v>
      </c>
      <c r="D556" s="100">
        <f t="shared" ref="D556:P556" si="740">SUM(D552,D554)</f>
        <v>0</v>
      </c>
      <c r="E556" s="80">
        <f t="shared" si="740"/>
        <v>0</v>
      </c>
      <c r="F556" s="81">
        <f t="shared" si="740"/>
        <v>0</v>
      </c>
      <c r="G556" s="81">
        <f t="shared" si="740"/>
        <v>0</v>
      </c>
      <c r="H556" s="81">
        <f t="shared" si="740"/>
        <v>0</v>
      </c>
      <c r="I556" s="81">
        <f t="shared" si="740"/>
        <v>0</v>
      </c>
      <c r="J556" s="81">
        <f t="shared" si="740"/>
        <v>0</v>
      </c>
      <c r="K556" s="81">
        <f t="shared" si="740"/>
        <v>0</v>
      </c>
      <c r="L556" s="81">
        <f t="shared" si="740"/>
        <v>0</v>
      </c>
      <c r="M556" s="81">
        <f t="shared" si="740"/>
        <v>0</v>
      </c>
      <c r="N556" s="81">
        <f t="shared" si="740"/>
        <v>0</v>
      </c>
      <c r="O556" s="81">
        <f t="shared" si="740"/>
        <v>0</v>
      </c>
      <c r="P556" s="81">
        <f t="shared" si="740"/>
        <v>0</v>
      </c>
      <c r="Q556" s="99">
        <f t="shared" si="725"/>
        <v>0</v>
      </c>
      <c r="R556" s="80">
        <f t="shared" ref="R556:AC556" si="741">SUM(R552,R554)</f>
        <v>0</v>
      </c>
      <c r="S556" s="81">
        <f t="shared" si="741"/>
        <v>0</v>
      </c>
      <c r="T556" s="81">
        <f t="shared" si="741"/>
        <v>0</v>
      </c>
      <c r="U556" s="81">
        <f t="shared" si="741"/>
        <v>0</v>
      </c>
      <c r="V556" s="81">
        <f t="shared" si="741"/>
        <v>0</v>
      </c>
      <c r="W556" s="81">
        <f t="shared" si="741"/>
        <v>0</v>
      </c>
      <c r="X556" s="81">
        <f t="shared" si="741"/>
        <v>0</v>
      </c>
      <c r="Y556" s="81">
        <f t="shared" si="741"/>
        <v>0</v>
      </c>
      <c r="Z556" s="81">
        <f t="shared" si="741"/>
        <v>0</v>
      </c>
      <c r="AA556" s="81">
        <f t="shared" si="741"/>
        <v>0</v>
      </c>
      <c r="AB556" s="81">
        <f t="shared" si="741"/>
        <v>0</v>
      </c>
      <c r="AC556" s="81">
        <f t="shared" si="741"/>
        <v>0</v>
      </c>
      <c r="AD556" s="99">
        <f t="shared" si="727"/>
        <v>0</v>
      </c>
      <c r="AE556" s="80">
        <f t="shared" ref="AE556:AP556" si="742">SUM(AE552,AE554)</f>
        <v>0</v>
      </c>
      <c r="AF556" s="81">
        <f t="shared" si="742"/>
        <v>0</v>
      </c>
      <c r="AG556" s="81">
        <f t="shared" si="742"/>
        <v>0</v>
      </c>
      <c r="AH556" s="81">
        <f t="shared" si="742"/>
        <v>0</v>
      </c>
      <c r="AI556" s="81">
        <f t="shared" si="742"/>
        <v>0</v>
      </c>
      <c r="AJ556" s="81">
        <f t="shared" si="742"/>
        <v>0</v>
      </c>
      <c r="AK556" s="81">
        <f t="shared" si="742"/>
        <v>0</v>
      </c>
      <c r="AL556" s="81">
        <f t="shared" si="742"/>
        <v>0</v>
      </c>
      <c r="AM556" s="81">
        <f t="shared" si="742"/>
        <v>0</v>
      </c>
      <c r="AN556" s="81">
        <f t="shared" si="742"/>
        <v>0</v>
      </c>
      <c r="AO556" s="81">
        <f t="shared" si="742"/>
        <v>0</v>
      </c>
      <c r="AP556" s="81">
        <f t="shared" si="742"/>
        <v>0</v>
      </c>
      <c r="AQ556" s="99">
        <f t="shared" si="729"/>
        <v>0</v>
      </c>
      <c r="AR556" s="80">
        <f t="shared" ref="AR556:BC556" si="743">SUM(AR552,AR554)</f>
        <v>0</v>
      </c>
      <c r="AS556" s="81">
        <f t="shared" si="743"/>
        <v>0</v>
      </c>
      <c r="AT556" s="81">
        <f t="shared" si="743"/>
        <v>0</v>
      </c>
      <c r="AU556" s="81">
        <f t="shared" si="743"/>
        <v>0</v>
      </c>
      <c r="AV556" s="81">
        <f t="shared" si="743"/>
        <v>0</v>
      </c>
      <c r="AW556" s="81">
        <f t="shared" si="743"/>
        <v>0</v>
      </c>
      <c r="AX556" s="81">
        <f t="shared" si="743"/>
        <v>0</v>
      </c>
      <c r="AY556" s="81">
        <f t="shared" si="743"/>
        <v>0</v>
      </c>
      <c r="AZ556" s="81">
        <f t="shared" si="743"/>
        <v>0</v>
      </c>
      <c r="BA556" s="81">
        <f t="shared" si="743"/>
        <v>0</v>
      </c>
      <c r="BB556" s="81">
        <f t="shared" si="743"/>
        <v>0</v>
      </c>
      <c r="BC556" s="81">
        <f t="shared" si="743"/>
        <v>0</v>
      </c>
      <c r="BD556" s="99">
        <f t="shared" si="731"/>
        <v>0</v>
      </c>
      <c r="BE556" s="100">
        <f t="shared" si="715"/>
        <v>0</v>
      </c>
      <c r="BG556" s="42"/>
    </row>
    <row r="557" spans="1:61" collapsed="1" x14ac:dyDescent="0.2">
      <c r="A557" s="147"/>
      <c r="B557" s="148" t="s">
        <v>285</v>
      </c>
      <c r="C557" s="149"/>
      <c r="D557" s="151"/>
      <c r="E557" s="150"/>
      <c r="F557" s="150"/>
      <c r="G557" s="150"/>
      <c r="H557" s="150"/>
      <c r="I557" s="150"/>
      <c r="J557" s="150"/>
      <c r="K557" s="150"/>
      <c r="L557" s="150"/>
      <c r="M557" s="150"/>
      <c r="N557" s="150"/>
      <c r="O557" s="150"/>
      <c r="P557" s="150"/>
      <c r="Q557" s="151"/>
      <c r="R557" s="150"/>
      <c r="S557" s="150"/>
      <c r="T557" s="150"/>
      <c r="U557" s="150"/>
      <c r="V557" s="150"/>
      <c r="W557" s="150"/>
      <c r="X557" s="150"/>
      <c r="Y557" s="150"/>
      <c r="Z557" s="150"/>
      <c r="AA557" s="150"/>
      <c r="AB557" s="150"/>
      <c r="AC557" s="150"/>
      <c r="AD557" s="152"/>
      <c r="AE557" s="153"/>
      <c r="AF557" s="150"/>
      <c r="AG557" s="150"/>
      <c r="AH557" s="150"/>
      <c r="AI557" s="150"/>
      <c r="AJ557" s="150"/>
      <c r="AK557" s="150"/>
      <c r="AL557" s="150"/>
      <c r="AM557" s="150"/>
      <c r="AN557" s="150"/>
      <c r="AO557" s="150"/>
      <c r="AP557" s="154"/>
      <c r="AQ557" s="155"/>
      <c r="AR557" s="150"/>
      <c r="AS557" s="150"/>
      <c r="AT557" s="150"/>
      <c r="AU557" s="150"/>
      <c r="AV557" s="150"/>
      <c r="AW557" s="150"/>
      <c r="AX557" s="150"/>
      <c r="AY557" s="150"/>
      <c r="AZ557" s="150"/>
      <c r="BA557" s="150"/>
      <c r="BB557" s="150"/>
      <c r="BC557" s="150"/>
      <c r="BD557" s="151"/>
      <c r="BE557" s="195">
        <f t="shared" si="674"/>
        <v>0</v>
      </c>
      <c r="BG557" s="42"/>
    </row>
    <row r="558" spans="1:61" outlineLevel="1" x14ac:dyDescent="0.2">
      <c r="A558" s="165"/>
      <c r="B558" s="166" t="s">
        <v>286</v>
      </c>
      <c r="C558" s="167"/>
      <c r="D558" s="169"/>
      <c r="E558" s="168"/>
      <c r="F558" s="168"/>
      <c r="G558" s="168"/>
      <c r="H558" s="168"/>
      <c r="I558" s="168"/>
      <c r="J558" s="168"/>
      <c r="K558" s="168"/>
      <c r="L558" s="168"/>
      <c r="M558" s="168"/>
      <c r="N558" s="168"/>
      <c r="O558" s="168"/>
      <c r="P558" s="168"/>
      <c r="Q558" s="169"/>
      <c r="R558" s="168"/>
      <c r="S558" s="168"/>
      <c r="T558" s="168"/>
      <c r="U558" s="168"/>
      <c r="V558" s="168"/>
      <c r="W558" s="168"/>
      <c r="X558" s="168"/>
      <c r="Y558" s="168"/>
      <c r="Z558" s="168"/>
      <c r="AA558" s="168"/>
      <c r="AB558" s="168"/>
      <c r="AC558" s="168"/>
      <c r="AD558" s="170"/>
      <c r="AE558" s="171"/>
      <c r="AF558" s="168"/>
      <c r="AG558" s="168"/>
      <c r="AH558" s="168"/>
      <c r="AI558" s="168"/>
      <c r="AJ558" s="168"/>
      <c r="AK558" s="168"/>
      <c r="AL558" s="168"/>
      <c r="AM558" s="168"/>
      <c r="AN558" s="168"/>
      <c r="AO558" s="168"/>
      <c r="AP558" s="172"/>
      <c r="AQ558" s="173"/>
      <c r="AR558" s="168"/>
      <c r="AS558" s="168"/>
      <c r="AT558" s="168"/>
      <c r="AU558" s="168"/>
      <c r="AV558" s="168"/>
      <c r="AW558" s="168"/>
      <c r="AX558" s="168"/>
      <c r="AY558" s="168"/>
      <c r="AZ558" s="168"/>
      <c r="BA558" s="168"/>
      <c r="BB558" s="168"/>
      <c r="BC558" s="168"/>
      <c r="BD558" s="169"/>
      <c r="BE558" s="196">
        <f t="shared" si="674"/>
        <v>0</v>
      </c>
      <c r="BG558" s="42"/>
    </row>
    <row r="559" spans="1:61" outlineLevel="1" collapsed="1" x14ac:dyDescent="0.2">
      <c r="A559" s="119"/>
      <c r="B559" s="103" t="s">
        <v>230</v>
      </c>
      <c r="C559" s="104"/>
      <c r="D559" s="106"/>
      <c r="E559" s="105"/>
      <c r="F559" s="105"/>
      <c r="G559" s="105"/>
      <c r="H559" s="105"/>
      <c r="I559" s="105"/>
      <c r="J559" s="105"/>
      <c r="K559" s="105"/>
      <c r="L559" s="105"/>
      <c r="M559" s="105"/>
      <c r="N559" s="105"/>
      <c r="O559" s="105"/>
      <c r="P559" s="105"/>
      <c r="Q559" s="106"/>
      <c r="R559" s="105"/>
      <c r="S559" s="105"/>
      <c r="T559" s="105"/>
      <c r="U559" s="105"/>
      <c r="V559" s="105"/>
      <c r="W559" s="105"/>
      <c r="X559" s="105"/>
      <c r="Y559" s="105"/>
      <c r="Z559" s="105"/>
      <c r="AA559" s="105"/>
      <c r="AB559" s="105"/>
      <c r="AC559" s="105"/>
      <c r="AD559" s="107"/>
      <c r="AE559" s="108"/>
      <c r="AF559" s="105"/>
      <c r="AG559" s="105"/>
      <c r="AH559" s="105"/>
      <c r="AI559" s="105"/>
      <c r="AJ559" s="105"/>
      <c r="AK559" s="105"/>
      <c r="AL559" s="105"/>
      <c r="AM559" s="105"/>
      <c r="AN559" s="105"/>
      <c r="AO559" s="105"/>
      <c r="AP559" s="109"/>
      <c r="AQ559" s="110"/>
      <c r="AR559" s="105"/>
      <c r="AS559" s="105"/>
      <c r="AT559" s="105"/>
      <c r="AU559" s="105"/>
      <c r="AV559" s="105"/>
      <c r="AW559" s="105"/>
      <c r="AX559" s="105"/>
      <c r="AY559" s="105"/>
      <c r="AZ559" s="105"/>
      <c r="BA559" s="105"/>
      <c r="BB559" s="105"/>
      <c r="BC559" s="105"/>
      <c r="BD559" s="106"/>
      <c r="BE559" s="197">
        <f t="shared" si="674"/>
        <v>0</v>
      </c>
      <c r="BF559" s="122"/>
      <c r="BG559" s="42"/>
    </row>
    <row r="560" spans="1:61" hidden="1" outlineLevel="2" x14ac:dyDescent="0.2">
      <c r="A560" s="120"/>
      <c r="B560" s="111" t="s">
        <v>202</v>
      </c>
      <c r="C560" s="112"/>
      <c r="D560" s="114"/>
      <c r="E560" s="113"/>
      <c r="F560" s="113"/>
      <c r="G560" s="113"/>
      <c r="H560" s="113"/>
      <c r="I560" s="113"/>
      <c r="J560" s="113"/>
      <c r="K560" s="113"/>
      <c r="L560" s="113"/>
      <c r="M560" s="113"/>
      <c r="N560" s="113"/>
      <c r="O560" s="113"/>
      <c r="P560" s="113"/>
      <c r="Q560" s="114"/>
      <c r="R560" s="113"/>
      <c r="S560" s="113"/>
      <c r="T560" s="113"/>
      <c r="U560" s="113"/>
      <c r="V560" s="113"/>
      <c r="W560" s="113"/>
      <c r="X560" s="113"/>
      <c r="Y560" s="113"/>
      <c r="Z560" s="113"/>
      <c r="AA560" s="113"/>
      <c r="AB560" s="113"/>
      <c r="AC560" s="113"/>
      <c r="AD560" s="115"/>
      <c r="AE560" s="116"/>
      <c r="AF560" s="113"/>
      <c r="AG560" s="113"/>
      <c r="AH560" s="113"/>
      <c r="AI560" s="113"/>
      <c r="AJ560" s="113"/>
      <c r="AK560" s="113"/>
      <c r="AL560" s="113"/>
      <c r="AM560" s="113"/>
      <c r="AN560" s="113"/>
      <c r="AO560" s="113"/>
      <c r="AP560" s="117"/>
      <c r="AQ560" s="118"/>
      <c r="AR560" s="113"/>
      <c r="AS560" s="113"/>
      <c r="AT560" s="113"/>
      <c r="AU560" s="113"/>
      <c r="AV560" s="113"/>
      <c r="AW560" s="113"/>
      <c r="AX560" s="113"/>
      <c r="AY560" s="113"/>
      <c r="AZ560" s="113"/>
      <c r="BA560" s="113"/>
      <c r="BB560" s="113"/>
      <c r="BC560" s="113"/>
      <c r="BD560" s="114"/>
      <c r="BE560" s="198">
        <f t="shared" si="674"/>
        <v>0</v>
      </c>
      <c r="BG560" s="42"/>
    </row>
    <row r="561" spans="1:61" ht="13.15" hidden="1" customHeight="1" outlineLevel="2" x14ac:dyDescent="0.2">
      <c r="A561" s="373">
        <v>1</v>
      </c>
      <c r="B561" s="371" t="s">
        <v>334</v>
      </c>
      <c r="C561" s="44" t="s">
        <v>159</v>
      </c>
      <c r="D561" s="101"/>
      <c r="E561" s="82"/>
      <c r="F561" s="83"/>
      <c r="G561" s="83"/>
      <c r="H561" s="83"/>
      <c r="I561" s="83"/>
      <c r="J561" s="83"/>
      <c r="K561" s="83"/>
      <c r="L561" s="83"/>
      <c r="M561" s="83"/>
      <c r="N561" s="83"/>
      <c r="O561" s="83"/>
      <c r="P561" s="83"/>
      <c r="Q561" s="101">
        <f>SUM(E561:P561)</f>
        <v>0</v>
      </c>
      <c r="R561" s="82"/>
      <c r="S561" s="83"/>
      <c r="T561" s="83"/>
      <c r="U561" s="83"/>
      <c r="V561" s="83"/>
      <c r="W561" s="83"/>
      <c r="X561" s="83"/>
      <c r="Y561" s="83"/>
      <c r="Z561" s="83"/>
      <c r="AA561" s="83"/>
      <c r="AB561" s="83"/>
      <c r="AC561" s="83"/>
      <c r="AD561" s="101">
        <f>SUM(R561:AC561)</f>
        <v>0</v>
      </c>
      <c r="AE561" s="82"/>
      <c r="AF561" s="83"/>
      <c r="AG561" s="83"/>
      <c r="AH561" s="83"/>
      <c r="AI561" s="83"/>
      <c r="AJ561" s="83"/>
      <c r="AK561" s="83"/>
      <c r="AL561" s="83"/>
      <c r="AM561" s="83"/>
      <c r="AN561" s="83"/>
      <c r="AO561" s="83"/>
      <c r="AP561" s="83"/>
      <c r="AQ561" s="101">
        <f>SUM(AE561:AP561)</f>
        <v>0</v>
      </c>
      <c r="AR561" s="82"/>
      <c r="AS561" s="83"/>
      <c r="AT561" s="83"/>
      <c r="AU561" s="83"/>
      <c r="AV561" s="83"/>
      <c r="AW561" s="83"/>
      <c r="AX561" s="83"/>
      <c r="AY561" s="83"/>
      <c r="AZ561" s="83"/>
      <c r="BA561" s="83"/>
      <c r="BB561" s="83"/>
      <c r="BC561" s="83"/>
      <c r="BD561" s="101">
        <f>SUM(AR561:BC561)</f>
        <v>0</v>
      </c>
      <c r="BE561" s="101">
        <f>SUM(D561,BD561,AQ561,AD561,Q561)</f>
        <v>0</v>
      </c>
      <c r="BG561" s="138"/>
      <c r="BH561" s="140"/>
      <c r="BI561" s="140"/>
    </row>
    <row r="562" spans="1:61" ht="13.15" hidden="1" customHeight="1" outlineLevel="2" x14ac:dyDescent="0.2">
      <c r="A562" s="374"/>
      <c r="B562" s="372"/>
      <c r="C562" s="46" t="s">
        <v>164</v>
      </c>
      <c r="D562" s="92"/>
      <c r="E562" s="56"/>
      <c r="F562" s="57"/>
      <c r="G562" s="57"/>
      <c r="H562" s="57"/>
      <c r="I562" s="57"/>
      <c r="J562" s="57"/>
      <c r="K562" s="57"/>
      <c r="L562" s="57"/>
      <c r="M562" s="57"/>
      <c r="N562" s="57"/>
      <c r="O562" s="57"/>
      <c r="P562" s="57"/>
      <c r="Q562" s="92">
        <f>SUM(E562:P562)</f>
        <v>0</v>
      </c>
      <c r="R562" s="56"/>
      <c r="S562" s="57"/>
      <c r="T562" s="57"/>
      <c r="U562" s="57"/>
      <c r="V562" s="57"/>
      <c r="W562" s="57"/>
      <c r="X562" s="57"/>
      <c r="Y562" s="57"/>
      <c r="Z562" s="57"/>
      <c r="AA562" s="57"/>
      <c r="AB562" s="57"/>
      <c r="AC562" s="57"/>
      <c r="AD562" s="92">
        <f>SUM(R562:AC562)</f>
        <v>0</v>
      </c>
      <c r="AE562" s="56"/>
      <c r="AF562" s="57"/>
      <c r="AG562" s="57"/>
      <c r="AH562" s="57"/>
      <c r="AI562" s="57"/>
      <c r="AJ562" s="57"/>
      <c r="AK562" s="57"/>
      <c r="AL562" s="57"/>
      <c r="AM562" s="57"/>
      <c r="AN562" s="57"/>
      <c r="AO562" s="57"/>
      <c r="AP562" s="57"/>
      <c r="AQ562" s="92">
        <f>SUM(AE562:AP562)</f>
        <v>0</v>
      </c>
      <c r="AR562" s="56"/>
      <c r="AS562" s="57"/>
      <c r="AT562" s="57"/>
      <c r="AU562" s="57"/>
      <c r="AV562" s="57"/>
      <c r="AW562" s="57"/>
      <c r="AX562" s="57"/>
      <c r="AY562" s="57"/>
      <c r="AZ562" s="57"/>
      <c r="BA562" s="57"/>
      <c r="BB562" s="57"/>
      <c r="BC562" s="57"/>
      <c r="BD562" s="92">
        <f>SUM(AR562:BC562)</f>
        <v>0</v>
      </c>
      <c r="BE562" s="92">
        <f>SUM(D562,BD562,AQ562,AD562,Q562)</f>
        <v>0</v>
      </c>
      <c r="BG562" s="136"/>
      <c r="BH562" s="4"/>
      <c r="BI562" s="4"/>
    </row>
    <row r="563" spans="1:61" ht="13.15" hidden="1" customHeight="1" outlineLevel="2" x14ac:dyDescent="0.2">
      <c r="A563" s="373">
        <v>2</v>
      </c>
      <c r="B563" s="371" t="s">
        <v>217</v>
      </c>
      <c r="C563" s="44" t="s">
        <v>159</v>
      </c>
      <c r="D563" s="101"/>
      <c r="E563" s="82"/>
      <c r="F563" s="83"/>
      <c r="G563" s="83"/>
      <c r="H563" s="83"/>
      <c r="I563" s="83"/>
      <c r="J563" s="83"/>
      <c r="K563" s="54"/>
      <c r="L563" s="54"/>
      <c r="M563" s="54"/>
      <c r="N563" s="83"/>
      <c r="O563" s="83"/>
      <c r="P563" s="83">
        <v>180</v>
      </c>
      <c r="Q563" s="101">
        <f t="shared" ref="Q563:Q572" si="744">SUM(E563:P563)</f>
        <v>180</v>
      </c>
      <c r="R563" s="83"/>
      <c r="S563" s="83"/>
      <c r="T563" s="83"/>
      <c r="U563" s="83"/>
      <c r="V563" s="83"/>
      <c r="W563" s="83"/>
      <c r="X563" s="83"/>
      <c r="Y563" s="69"/>
      <c r="Z563" s="83"/>
      <c r="AA563" s="83"/>
      <c r="AB563" s="69"/>
      <c r="AC563" s="83"/>
      <c r="AD563" s="101">
        <f t="shared" ref="AD563:AD572" si="745">SUM(R563:AC563)</f>
        <v>0</v>
      </c>
      <c r="AE563" s="83"/>
      <c r="AF563" s="69"/>
      <c r="AG563" s="83"/>
      <c r="AH563" s="83"/>
      <c r="AI563" s="69"/>
      <c r="AJ563" s="83"/>
      <c r="AK563" s="83"/>
      <c r="AL563" s="83"/>
      <c r="AM563" s="83"/>
      <c r="AN563" s="83"/>
      <c r="AO563" s="83"/>
      <c r="AP563" s="83"/>
      <c r="AQ563" s="101">
        <f t="shared" ref="AQ563:AQ572" si="746">SUM(AE563:AP563)</f>
        <v>0</v>
      </c>
      <c r="AR563" s="83"/>
      <c r="AS563" s="83"/>
      <c r="AT563" s="83"/>
      <c r="AU563" s="83"/>
      <c r="AV563" s="83"/>
      <c r="AW563" s="83"/>
      <c r="AX563" s="83"/>
      <c r="AY563" s="83"/>
      <c r="AZ563" s="83"/>
      <c r="BA563" s="83">
        <v>20</v>
      </c>
      <c r="BB563" s="83"/>
      <c r="BC563" s="83"/>
      <c r="BD563" s="101">
        <f t="shared" ref="BD563:BD572" si="747">SUM(AR563:BC563)</f>
        <v>20</v>
      </c>
      <c r="BE563" s="101">
        <f t="shared" si="674"/>
        <v>200</v>
      </c>
      <c r="BG563" s="138" t="s">
        <v>211</v>
      </c>
      <c r="BH563" s="140" t="s">
        <v>212</v>
      </c>
      <c r="BI563" s="140" t="s">
        <v>213</v>
      </c>
    </row>
    <row r="564" spans="1:61" ht="13.15" hidden="1" customHeight="1" outlineLevel="2" x14ac:dyDescent="0.2">
      <c r="A564" s="374"/>
      <c r="B564" s="372"/>
      <c r="C564" s="46" t="s">
        <v>164</v>
      </c>
      <c r="D564" s="92"/>
      <c r="E564" s="56"/>
      <c r="F564" s="57"/>
      <c r="G564" s="57"/>
      <c r="H564" s="57"/>
      <c r="I564" s="57"/>
      <c r="J564" s="57"/>
      <c r="K564" s="57"/>
      <c r="L564" s="57">
        <v>18</v>
      </c>
      <c r="M564" s="57">
        <v>91</v>
      </c>
      <c r="N564" s="57">
        <v>21</v>
      </c>
      <c r="O564" s="57"/>
      <c r="P564" s="57"/>
      <c r="Q564" s="92">
        <f t="shared" si="744"/>
        <v>130</v>
      </c>
      <c r="R564" s="57"/>
      <c r="S564" s="57"/>
      <c r="T564" s="57"/>
      <c r="U564" s="57"/>
      <c r="V564" s="57"/>
      <c r="W564" s="57"/>
      <c r="X564" s="57"/>
      <c r="Y564" s="75"/>
      <c r="Z564" s="57"/>
      <c r="AA564" s="57"/>
      <c r="AB564" s="75"/>
      <c r="AC564" s="57"/>
      <c r="AD564" s="92">
        <f t="shared" si="745"/>
        <v>0</v>
      </c>
      <c r="AE564" s="57"/>
      <c r="AF564" s="75"/>
      <c r="AG564" s="57"/>
      <c r="AH564" s="57"/>
      <c r="AI564" s="75"/>
      <c r="AJ564" s="57"/>
      <c r="AK564" s="57"/>
      <c r="AL564" s="57"/>
      <c r="AM564" s="57"/>
      <c r="AN564" s="57"/>
      <c r="AO564" s="57"/>
      <c r="AP564" s="57"/>
      <c r="AQ564" s="92">
        <f t="shared" si="746"/>
        <v>0</v>
      </c>
      <c r="AR564" s="57"/>
      <c r="AS564" s="57"/>
      <c r="AT564" s="57"/>
      <c r="AU564" s="57"/>
      <c r="AV564" s="57"/>
      <c r="AW564" s="57"/>
      <c r="AX564" s="57"/>
      <c r="AY564" s="57"/>
      <c r="AZ564" s="57"/>
      <c r="BA564" s="57"/>
      <c r="BB564" s="57"/>
      <c r="BC564" s="57"/>
      <c r="BD564" s="92">
        <f t="shared" si="747"/>
        <v>0</v>
      </c>
      <c r="BE564" s="92">
        <f t="shared" si="674"/>
        <v>130</v>
      </c>
      <c r="BG564" s="136" t="s">
        <v>199</v>
      </c>
      <c r="BH564" s="4">
        <f>+BI564/1.25</f>
        <v>119000</v>
      </c>
      <c r="BI564" s="4">
        <v>148750</v>
      </c>
    </row>
    <row r="565" spans="1:61" ht="13.15" hidden="1" customHeight="1" outlineLevel="2" x14ac:dyDescent="0.2">
      <c r="A565" s="366">
        <v>3</v>
      </c>
      <c r="B565" s="376" t="s">
        <v>345</v>
      </c>
      <c r="C565" s="47" t="s">
        <v>159</v>
      </c>
      <c r="D565" s="91"/>
      <c r="E565" s="52"/>
      <c r="F565" s="53"/>
      <c r="G565" s="53"/>
      <c r="H565" s="53"/>
      <c r="I565" s="53"/>
      <c r="J565" s="53"/>
      <c r="K565" s="83"/>
      <c r="L565" s="137"/>
      <c r="M565" s="137"/>
      <c r="N565" s="134"/>
      <c r="O565" s="134"/>
      <c r="P565" s="134"/>
      <c r="Q565" s="91">
        <f t="shared" si="744"/>
        <v>0</v>
      </c>
      <c r="R565" s="137"/>
      <c r="S565" s="137"/>
      <c r="T565" s="134">
        <v>50</v>
      </c>
      <c r="U565" s="134"/>
      <c r="V565" s="134"/>
      <c r="W565" s="53">
        <v>250</v>
      </c>
      <c r="X565" s="53"/>
      <c r="Y565" s="53"/>
      <c r="Z565" s="53"/>
      <c r="AA565" s="53"/>
      <c r="AB565" s="53"/>
      <c r="AC565" s="53"/>
      <c r="AD565" s="91">
        <f t="shared" si="745"/>
        <v>300</v>
      </c>
      <c r="AE565" s="53"/>
      <c r="AF565" s="53"/>
      <c r="AG565" s="53"/>
      <c r="AH565" s="53"/>
      <c r="AI565" s="53"/>
      <c r="AJ565" s="53"/>
      <c r="AK565" s="53"/>
      <c r="AL565" s="53"/>
      <c r="AM565" s="53"/>
      <c r="AN565" s="69"/>
      <c r="AO565" s="53"/>
      <c r="AP565" s="53"/>
      <c r="AQ565" s="91">
        <f t="shared" si="746"/>
        <v>0</v>
      </c>
      <c r="AR565" s="53"/>
      <c r="AS565" s="53"/>
      <c r="AT565" s="53"/>
      <c r="AU565" s="53"/>
      <c r="AV565" s="53"/>
      <c r="AW565" s="53"/>
      <c r="AX565" s="53"/>
      <c r="AY565" s="53"/>
      <c r="AZ565" s="53"/>
      <c r="BA565" s="53"/>
      <c r="BB565" s="53"/>
      <c r="BC565" s="53"/>
      <c r="BD565" s="91">
        <f t="shared" si="747"/>
        <v>0</v>
      </c>
      <c r="BE565" s="91">
        <f t="shared" si="674"/>
        <v>300</v>
      </c>
      <c r="BG565" s="136" t="s">
        <v>218</v>
      </c>
      <c r="BH565" s="4">
        <f>+BI565/1.25</f>
        <v>0</v>
      </c>
      <c r="BI565" s="4">
        <f>SUM(AD563:AP563)*1000</f>
        <v>0</v>
      </c>
    </row>
    <row r="566" spans="1:61" ht="13.15" hidden="1" customHeight="1" outlineLevel="2" x14ac:dyDescent="0.2">
      <c r="A566" s="367"/>
      <c r="B566" s="381"/>
      <c r="C566" s="48" t="s">
        <v>164</v>
      </c>
      <c r="D566" s="93"/>
      <c r="E566" s="62"/>
      <c r="F566" s="63"/>
      <c r="G566" s="63"/>
      <c r="H566" s="63"/>
      <c r="I566" s="63"/>
      <c r="J566" s="63"/>
      <c r="K566" s="63"/>
      <c r="L566" s="63"/>
      <c r="M566" s="63"/>
      <c r="N566" s="63"/>
      <c r="O566" s="63"/>
      <c r="P566" s="63"/>
      <c r="Q566" s="93">
        <f t="shared" si="744"/>
        <v>0</v>
      </c>
      <c r="R566" s="63"/>
      <c r="S566" s="63"/>
      <c r="T566" s="63"/>
      <c r="U566" s="63"/>
      <c r="V566" s="63"/>
      <c r="W566" s="63"/>
      <c r="X566" s="63"/>
      <c r="Y566" s="63"/>
      <c r="Z566" s="63"/>
      <c r="AA566" s="63"/>
      <c r="AB566" s="63"/>
      <c r="AC566" s="63"/>
      <c r="AD566" s="93">
        <f t="shared" si="745"/>
        <v>0</v>
      </c>
      <c r="AE566" s="63"/>
      <c r="AF566" s="75"/>
      <c r="AG566" s="75"/>
      <c r="AH566" s="75"/>
      <c r="AI566" s="75"/>
      <c r="AJ566" s="75"/>
      <c r="AK566" s="75"/>
      <c r="AL566" s="75"/>
      <c r="AM566" s="63"/>
      <c r="AN566" s="75"/>
      <c r="AO566" s="63"/>
      <c r="AP566" s="63"/>
      <c r="AQ566" s="93">
        <f t="shared" si="746"/>
        <v>0</v>
      </c>
      <c r="AR566" s="63"/>
      <c r="AS566" s="63"/>
      <c r="AT566" s="63"/>
      <c r="AU566" s="63"/>
      <c r="AV566" s="63"/>
      <c r="AW566" s="63"/>
      <c r="AX566" s="63"/>
      <c r="AY566" s="63"/>
      <c r="AZ566" s="63"/>
      <c r="BA566" s="63"/>
      <c r="BB566" s="63"/>
      <c r="BC566" s="63"/>
      <c r="BD566" s="93">
        <f t="shared" si="747"/>
        <v>0</v>
      </c>
      <c r="BE566" s="93">
        <f t="shared" si="674"/>
        <v>0</v>
      </c>
      <c r="BG566" s="136" t="s">
        <v>222</v>
      </c>
      <c r="BH566" s="4">
        <f t="shared" ref="BH566:BH571" si="748">+BI566/1.25</f>
        <v>40000</v>
      </c>
      <c r="BI566" s="4">
        <v>50000</v>
      </c>
    </row>
    <row r="567" spans="1:61" ht="13.15" hidden="1" customHeight="1" outlineLevel="2" x14ac:dyDescent="0.2">
      <c r="A567" s="380">
        <v>4</v>
      </c>
      <c r="B567" s="382" t="s">
        <v>204</v>
      </c>
      <c r="C567" s="49" t="s">
        <v>159</v>
      </c>
      <c r="D567" s="95"/>
      <c r="E567" s="68"/>
      <c r="F567" s="69"/>
      <c r="G567" s="69"/>
      <c r="H567" s="69"/>
      <c r="I567" s="69"/>
      <c r="J567" s="69"/>
      <c r="K567" s="69"/>
      <c r="L567" s="69"/>
      <c r="M567" s="69"/>
      <c r="N567" s="69"/>
      <c r="O567" s="69"/>
      <c r="P567" s="69"/>
      <c r="Q567" s="94">
        <f t="shared" si="744"/>
        <v>0</v>
      </c>
      <c r="R567" s="69"/>
      <c r="S567" s="69"/>
      <c r="T567" s="69"/>
      <c r="U567" s="69"/>
      <c r="V567" s="69"/>
      <c r="W567" s="238"/>
      <c r="X567" s="238"/>
      <c r="Y567" s="239"/>
      <c r="Z567" s="69"/>
      <c r="AA567" s="69"/>
      <c r="AB567" s="69"/>
      <c r="AC567" s="71"/>
      <c r="AD567" s="94">
        <f t="shared" si="745"/>
        <v>0</v>
      </c>
      <c r="AE567" s="72"/>
      <c r="AF567" s="69"/>
      <c r="AG567" s="53"/>
      <c r="AH567" s="53"/>
      <c r="AI567" s="53"/>
      <c r="AJ567" s="53"/>
      <c r="AK567" s="53"/>
      <c r="AL567" s="53"/>
      <c r="AM567" s="69"/>
      <c r="AN567" s="69"/>
      <c r="AO567" s="69"/>
      <c r="AP567" s="73"/>
      <c r="AQ567" s="94">
        <f t="shared" si="746"/>
        <v>0</v>
      </c>
      <c r="AR567" s="68"/>
      <c r="AS567" s="69"/>
      <c r="AT567" s="69"/>
      <c r="AU567" s="69"/>
      <c r="AV567" s="69"/>
      <c r="AW567" s="69"/>
      <c r="AX567" s="69"/>
      <c r="AY567" s="69"/>
      <c r="AZ567" s="69"/>
      <c r="BA567" s="69"/>
      <c r="BB567" s="69"/>
      <c r="BC567" s="71"/>
      <c r="BD567" s="94">
        <f t="shared" si="747"/>
        <v>0</v>
      </c>
      <c r="BE567" s="95">
        <f t="shared" si="674"/>
        <v>0</v>
      </c>
      <c r="BG567" s="136" t="s">
        <v>214</v>
      </c>
      <c r="BH567" s="4">
        <f t="shared" si="748"/>
        <v>16000</v>
      </c>
      <c r="BI567" s="4">
        <v>20000</v>
      </c>
    </row>
    <row r="568" spans="1:61" ht="13.15" hidden="1" customHeight="1" outlineLevel="2" x14ac:dyDescent="0.2">
      <c r="A568" s="384"/>
      <c r="B568" s="383"/>
      <c r="C568" s="45" t="s">
        <v>164</v>
      </c>
      <c r="D568" s="97"/>
      <c r="E568" s="74"/>
      <c r="F568" s="75"/>
      <c r="G568" s="75"/>
      <c r="H568" s="75"/>
      <c r="I568" s="75"/>
      <c r="J568" s="75"/>
      <c r="K568" s="75"/>
      <c r="L568" s="75"/>
      <c r="M568" s="75"/>
      <c r="N568" s="75"/>
      <c r="O568" s="75"/>
      <c r="P568" s="75"/>
      <c r="Q568" s="96">
        <f t="shared" si="744"/>
        <v>0</v>
      </c>
      <c r="R568" s="75"/>
      <c r="S568" s="75"/>
      <c r="T568" s="75"/>
      <c r="U568" s="75"/>
      <c r="V568" s="75"/>
      <c r="W568" s="75"/>
      <c r="X568" s="75"/>
      <c r="Y568" s="75"/>
      <c r="Z568" s="75"/>
      <c r="AA568" s="75"/>
      <c r="AB568" s="75"/>
      <c r="AC568" s="77"/>
      <c r="AD568" s="96">
        <f t="shared" si="745"/>
        <v>0</v>
      </c>
      <c r="AE568" s="78"/>
      <c r="AF568" s="75"/>
      <c r="AG568" s="75"/>
      <c r="AH568" s="75"/>
      <c r="AI568" s="75"/>
      <c r="AJ568" s="75"/>
      <c r="AK568" s="75"/>
      <c r="AL568" s="75"/>
      <c r="AM568" s="75"/>
      <c r="AN568" s="75"/>
      <c r="AO568" s="75"/>
      <c r="AP568" s="79"/>
      <c r="AQ568" s="96">
        <f t="shared" si="746"/>
        <v>0</v>
      </c>
      <c r="AR568" s="74"/>
      <c r="AS568" s="75"/>
      <c r="AT568" s="75"/>
      <c r="AU568" s="75"/>
      <c r="AV568" s="75"/>
      <c r="AW568" s="75"/>
      <c r="AX568" s="75"/>
      <c r="AY568" s="75"/>
      <c r="AZ568" s="75"/>
      <c r="BA568" s="75"/>
      <c r="BB568" s="75"/>
      <c r="BC568" s="77"/>
      <c r="BD568" s="96">
        <f t="shared" si="747"/>
        <v>0</v>
      </c>
      <c r="BE568" s="97">
        <f t="shared" si="674"/>
        <v>0</v>
      </c>
      <c r="BG568" s="136" t="s">
        <v>223</v>
      </c>
      <c r="BH568" s="4">
        <f t="shared" si="748"/>
        <v>0</v>
      </c>
      <c r="BI568" s="4">
        <v>0</v>
      </c>
    </row>
    <row r="569" spans="1:61" ht="13.15" hidden="1" customHeight="1" outlineLevel="2" x14ac:dyDescent="0.2">
      <c r="A569" s="380">
        <v>5</v>
      </c>
      <c r="B569" s="382" t="s">
        <v>221</v>
      </c>
      <c r="C569" s="49" t="s">
        <v>159</v>
      </c>
      <c r="D569" s="95"/>
      <c r="E569" s="68"/>
      <c r="F569" s="69"/>
      <c r="G569" s="69"/>
      <c r="H569" s="69"/>
      <c r="I569" s="69"/>
      <c r="J569" s="69"/>
      <c r="K569" s="69"/>
      <c r="L569" s="69"/>
      <c r="M569" s="69"/>
      <c r="N569" s="69"/>
      <c r="O569" s="69"/>
      <c r="P569" s="69"/>
      <c r="Q569" s="94">
        <f t="shared" si="744"/>
        <v>0</v>
      </c>
      <c r="R569" s="69"/>
      <c r="S569" s="69"/>
      <c r="T569" s="69"/>
      <c r="U569" s="69"/>
      <c r="V569" s="69"/>
      <c r="W569" s="69"/>
      <c r="X569" s="69"/>
      <c r="Y569" s="69"/>
      <c r="Z569" s="238">
        <v>100</v>
      </c>
      <c r="AA569" s="238">
        <v>300</v>
      </c>
      <c r="AB569" s="238">
        <v>300</v>
      </c>
      <c r="AC569" s="238">
        <v>100</v>
      </c>
      <c r="AD569" s="94">
        <f t="shared" si="745"/>
        <v>800</v>
      </c>
      <c r="AE569" s="238">
        <v>100</v>
      </c>
      <c r="AF569" s="238">
        <v>200</v>
      </c>
      <c r="AG569" s="238">
        <v>300</v>
      </c>
      <c r="AH569" s="238">
        <v>350</v>
      </c>
      <c r="AI569" s="238">
        <v>400</v>
      </c>
      <c r="AJ569" s="238">
        <v>450</v>
      </c>
      <c r="AK569" s="238">
        <v>550</v>
      </c>
      <c r="AL569" s="238">
        <v>550</v>
      </c>
      <c r="AM569" s="238">
        <v>450</v>
      </c>
      <c r="AN569" s="238">
        <v>350</v>
      </c>
      <c r="AO569" s="238">
        <v>300</v>
      </c>
      <c r="AP569" s="238">
        <v>100</v>
      </c>
      <c r="AQ569" s="94">
        <f t="shared" si="746"/>
        <v>4100</v>
      </c>
      <c r="AR569" s="240">
        <v>100</v>
      </c>
      <c r="AS569" s="238">
        <v>200</v>
      </c>
      <c r="AT569" s="238">
        <v>300</v>
      </c>
      <c r="AU569" s="238">
        <v>400</v>
      </c>
      <c r="AV569" s="238">
        <v>450</v>
      </c>
      <c r="AW569" s="238">
        <v>300</v>
      </c>
      <c r="AX569" s="238">
        <v>200</v>
      </c>
      <c r="AY569" s="238">
        <v>100</v>
      </c>
      <c r="AZ569" s="69"/>
      <c r="BA569" s="69">
        <f>(BI569/1000)-SUM(AQ569:AZ569,AD569)</f>
        <v>7.1475799999998344</v>
      </c>
      <c r="BB569" s="69"/>
      <c r="BC569" s="71"/>
      <c r="BD569" s="94">
        <f t="shared" si="747"/>
        <v>2057.1475799999998</v>
      </c>
      <c r="BE569" s="95">
        <f t="shared" si="674"/>
        <v>6957.1475799999998</v>
      </c>
      <c r="BG569" t="s">
        <v>224</v>
      </c>
      <c r="BH569" s="4">
        <f t="shared" si="748"/>
        <v>5565718.0640000002</v>
      </c>
      <c r="BI569" s="4">
        <f>4161775+792510.08+2002862.5</f>
        <v>6957147.5800000001</v>
      </c>
    </row>
    <row r="570" spans="1:61" ht="13.15" hidden="1" customHeight="1" outlineLevel="2" x14ac:dyDescent="0.2">
      <c r="A570" s="384"/>
      <c r="B570" s="383"/>
      <c r="C570" s="45" t="s">
        <v>164</v>
      </c>
      <c r="D570" s="97"/>
      <c r="E570" s="74"/>
      <c r="F570" s="75"/>
      <c r="G570" s="75"/>
      <c r="H570" s="75"/>
      <c r="I570" s="75"/>
      <c r="J570" s="75"/>
      <c r="K570" s="75"/>
      <c r="L570" s="75"/>
      <c r="M570" s="75"/>
      <c r="N570" s="75"/>
      <c r="O570" s="75"/>
      <c r="P570" s="75"/>
      <c r="Q570" s="96">
        <f t="shared" si="744"/>
        <v>0</v>
      </c>
      <c r="R570" s="75"/>
      <c r="S570" s="75"/>
      <c r="T570" s="75"/>
      <c r="U570" s="75"/>
      <c r="V570" s="75"/>
      <c r="W570" s="75"/>
      <c r="X570" s="75"/>
      <c r="Y570" s="75"/>
      <c r="Z570" s="75"/>
      <c r="AA570" s="75"/>
      <c r="AB570" s="75"/>
      <c r="AC570" s="75"/>
      <c r="AD570" s="96">
        <f t="shared" si="745"/>
        <v>0</v>
      </c>
      <c r="AE570" s="75"/>
      <c r="AF570" s="75"/>
      <c r="AG570" s="75"/>
      <c r="AH570" s="75"/>
      <c r="AI570" s="75"/>
      <c r="AJ570" s="75"/>
      <c r="AK570" s="75"/>
      <c r="AL570" s="75"/>
      <c r="AM570" s="75"/>
      <c r="AN570" s="75"/>
      <c r="AO570" s="75"/>
      <c r="AP570" s="75"/>
      <c r="AQ570" s="96">
        <f t="shared" si="746"/>
        <v>0</v>
      </c>
      <c r="AR570" s="74"/>
      <c r="AS570" s="75"/>
      <c r="AT570" s="75"/>
      <c r="AU570" s="75"/>
      <c r="AV570" s="75"/>
      <c r="AW570" s="75"/>
      <c r="AX570" s="75"/>
      <c r="AY570" s="75"/>
      <c r="AZ570" s="75"/>
      <c r="BA570" s="75"/>
      <c r="BB570" s="75"/>
      <c r="BC570" s="77"/>
      <c r="BD570" s="96">
        <f t="shared" si="747"/>
        <v>0</v>
      </c>
      <c r="BE570" s="97">
        <f t="shared" si="674"/>
        <v>0</v>
      </c>
      <c r="BG570" t="s">
        <v>210</v>
      </c>
      <c r="BH570" s="4">
        <f t="shared" si="748"/>
        <v>172220</v>
      </c>
      <c r="BI570" s="4">
        <v>215275</v>
      </c>
    </row>
    <row r="571" spans="1:61" ht="13.15" hidden="1" customHeight="1" outlineLevel="2" x14ac:dyDescent="0.2">
      <c r="A571" s="373">
        <v>6</v>
      </c>
      <c r="B571" s="364" t="s">
        <v>209</v>
      </c>
      <c r="C571" s="49" t="s">
        <v>159</v>
      </c>
      <c r="D571" s="95"/>
      <c r="E571" s="68"/>
      <c r="F571" s="69"/>
      <c r="G571" s="69"/>
      <c r="H571" s="69"/>
      <c r="I571" s="69"/>
      <c r="J571" s="69"/>
      <c r="K571" s="69"/>
      <c r="L571" s="69"/>
      <c r="M571" s="69"/>
      <c r="N571" s="69"/>
      <c r="O571" s="69"/>
      <c r="P571" s="69"/>
      <c r="Q571" s="94">
        <f t="shared" si="744"/>
        <v>0</v>
      </c>
      <c r="R571" s="69"/>
      <c r="S571" s="69"/>
      <c r="T571" s="69"/>
      <c r="U571" s="69"/>
      <c r="V571" s="69"/>
      <c r="W571" s="69"/>
      <c r="X571" s="69"/>
      <c r="Y571" s="69"/>
      <c r="Z571" s="238">
        <f>Z569*3%</f>
        <v>3</v>
      </c>
      <c r="AA571" s="238">
        <f>AA569*3%</f>
        <v>9</v>
      </c>
      <c r="AB571" s="238">
        <f>AB569*3%</f>
        <v>9</v>
      </c>
      <c r="AC571" s="238">
        <f>AC569*3%</f>
        <v>3</v>
      </c>
      <c r="AD571" s="94">
        <f t="shared" si="745"/>
        <v>24</v>
      </c>
      <c r="AE571" s="238">
        <f t="shared" ref="AE571:AP571" si="749">AE569*3%</f>
        <v>3</v>
      </c>
      <c r="AF571" s="238">
        <f t="shared" si="749"/>
        <v>6</v>
      </c>
      <c r="AG571" s="238">
        <f t="shared" si="749"/>
        <v>9</v>
      </c>
      <c r="AH571" s="238">
        <f t="shared" si="749"/>
        <v>10.5</v>
      </c>
      <c r="AI571" s="238">
        <f t="shared" si="749"/>
        <v>12</v>
      </c>
      <c r="AJ571" s="238">
        <f t="shared" si="749"/>
        <v>13.5</v>
      </c>
      <c r="AK571" s="238">
        <f t="shared" si="749"/>
        <v>16.5</v>
      </c>
      <c r="AL571" s="238">
        <f t="shared" si="749"/>
        <v>16.5</v>
      </c>
      <c r="AM571" s="238">
        <f t="shared" si="749"/>
        <v>13.5</v>
      </c>
      <c r="AN571" s="238">
        <f t="shared" si="749"/>
        <v>10.5</v>
      </c>
      <c r="AO571" s="238">
        <f t="shared" si="749"/>
        <v>9</v>
      </c>
      <c r="AP571" s="238">
        <f t="shared" si="749"/>
        <v>3</v>
      </c>
      <c r="AQ571" s="94">
        <f t="shared" si="746"/>
        <v>123</v>
      </c>
      <c r="AR571" s="240">
        <f t="shared" ref="AR571:AZ571" si="750">AR569*3%</f>
        <v>3</v>
      </c>
      <c r="AS571" s="238">
        <f t="shared" si="750"/>
        <v>6</v>
      </c>
      <c r="AT571" s="238">
        <f t="shared" si="750"/>
        <v>9</v>
      </c>
      <c r="AU571" s="238">
        <f t="shared" si="750"/>
        <v>12</v>
      </c>
      <c r="AV571" s="238">
        <f t="shared" si="750"/>
        <v>13.5</v>
      </c>
      <c r="AW571" s="238">
        <f t="shared" si="750"/>
        <v>9</v>
      </c>
      <c r="AX571" s="238">
        <f t="shared" si="750"/>
        <v>6</v>
      </c>
      <c r="AY571" s="238">
        <f t="shared" si="750"/>
        <v>3</v>
      </c>
      <c r="AZ571" s="69">
        <f t="shared" si="750"/>
        <v>0</v>
      </c>
      <c r="BA571" s="69">
        <f>(BI570/1000)-SUM(AQ571:AZ571,AD571)</f>
        <v>6.7750000000000057</v>
      </c>
      <c r="BB571" s="69"/>
      <c r="BC571" s="71"/>
      <c r="BD571" s="94">
        <f t="shared" si="747"/>
        <v>68.275000000000006</v>
      </c>
      <c r="BE571" s="95">
        <f t="shared" si="674"/>
        <v>215.27500000000001</v>
      </c>
      <c r="BG571" s="136" t="s">
        <v>215</v>
      </c>
      <c r="BH571" s="4">
        <f t="shared" si="748"/>
        <v>36000</v>
      </c>
      <c r="BI571" s="4">
        <v>45000</v>
      </c>
    </row>
    <row r="572" spans="1:61" ht="13.15" hidden="1" customHeight="1" outlineLevel="2" x14ac:dyDescent="0.2">
      <c r="A572" s="374"/>
      <c r="B572" s="365"/>
      <c r="C572" s="48" t="s">
        <v>164</v>
      </c>
      <c r="D572" s="98"/>
      <c r="E572" s="62"/>
      <c r="F572" s="63"/>
      <c r="G572" s="63"/>
      <c r="H572" s="63"/>
      <c r="I572" s="63"/>
      <c r="J572" s="63"/>
      <c r="K572" s="63"/>
      <c r="L572" s="63"/>
      <c r="M572" s="63"/>
      <c r="N572" s="63"/>
      <c r="O572" s="63"/>
      <c r="P572" s="63"/>
      <c r="Q572" s="93">
        <f t="shared" si="744"/>
        <v>0</v>
      </c>
      <c r="R572" s="63"/>
      <c r="S572" s="63"/>
      <c r="T572" s="63"/>
      <c r="U572" s="63"/>
      <c r="V572" s="63"/>
      <c r="W572" s="63"/>
      <c r="X572" s="63"/>
      <c r="Y572" s="63"/>
      <c r="Z572" s="63"/>
      <c r="AA572" s="63"/>
      <c r="AB572" s="63"/>
      <c r="AC572" s="63"/>
      <c r="AD572" s="93">
        <f t="shared" si="745"/>
        <v>0</v>
      </c>
      <c r="AE572" s="63"/>
      <c r="AF572" s="63"/>
      <c r="AG572" s="63"/>
      <c r="AH572" s="63"/>
      <c r="AI572" s="63"/>
      <c r="AJ572" s="63"/>
      <c r="AK572" s="63"/>
      <c r="AL572" s="63"/>
      <c r="AM572" s="63"/>
      <c r="AN572" s="63"/>
      <c r="AO572" s="63"/>
      <c r="AP572" s="63"/>
      <c r="AQ572" s="93">
        <f t="shared" si="746"/>
        <v>0</v>
      </c>
      <c r="AR572" s="74"/>
      <c r="AS572" s="63"/>
      <c r="AT572" s="63"/>
      <c r="AU572" s="63"/>
      <c r="AV572" s="63"/>
      <c r="AW572" s="63"/>
      <c r="AX572" s="63"/>
      <c r="AY572" s="63"/>
      <c r="AZ572" s="63"/>
      <c r="BA572" s="63"/>
      <c r="BB572" s="63"/>
      <c r="BC572" s="65"/>
      <c r="BD572" s="93">
        <f t="shared" si="747"/>
        <v>0</v>
      </c>
      <c r="BE572" s="98">
        <f t="shared" si="674"/>
        <v>0</v>
      </c>
      <c r="BF572" s="122"/>
      <c r="BG572" s="138" t="s">
        <v>216</v>
      </c>
      <c r="BH572" s="139">
        <f>SUM(BH564:BH571)</f>
        <v>5948938.0640000002</v>
      </c>
      <c r="BI572" s="139">
        <f>SUM(BI564:BI571)</f>
        <v>7436172.5800000001</v>
      </c>
    </row>
    <row r="573" spans="1:61" ht="13.15" hidden="1" customHeight="1" outlineLevel="2" x14ac:dyDescent="0.2">
      <c r="A573" s="366">
        <v>7</v>
      </c>
      <c r="B573" s="364" t="s">
        <v>6</v>
      </c>
      <c r="C573" s="49" t="s">
        <v>159</v>
      </c>
      <c r="D573" s="95"/>
      <c r="E573" s="68"/>
      <c r="F573" s="69"/>
      <c r="G573" s="69"/>
      <c r="H573" s="69"/>
      <c r="I573" s="69"/>
      <c r="J573" s="69"/>
      <c r="K573" s="69"/>
      <c r="L573" s="69"/>
      <c r="M573" s="69"/>
      <c r="N573" s="69"/>
      <c r="O573" s="69"/>
      <c r="P573" s="69"/>
      <c r="Q573" s="94">
        <f t="shared" ref="Q573:Q578" si="751">SUM(E573:P573)</f>
        <v>0</v>
      </c>
      <c r="R573" s="69"/>
      <c r="S573" s="69"/>
      <c r="T573" s="69"/>
      <c r="U573" s="69"/>
      <c r="V573" s="69"/>
      <c r="W573" s="238"/>
      <c r="X573" s="238"/>
      <c r="Y573" s="238">
        <v>5</v>
      </c>
      <c r="Z573" s="238"/>
      <c r="AA573" s="238"/>
      <c r="AB573" s="238">
        <v>5</v>
      </c>
      <c r="AC573" s="238"/>
      <c r="AD573" s="94">
        <f t="shared" ref="AD573:AD578" si="752">SUM(R573:AC573)</f>
        <v>10</v>
      </c>
      <c r="AE573" s="238"/>
      <c r="AF573" s="238">
        <v>5</v>
      </c>
      <c r="AG573" s="238"/>
      <c r="AH573" s="238"/>
      <c r="AI573" s="238">
        <v>5</v>
      </c>
      <c r="AJ573" s="238"/>
      <c r="AK573" s="238"/>
      <c r="AL573" s="238">
        <v>5</v>
      </c>
      <c r="AM573" s="238"/>
      <c r="AN573" s="238"/>
      <c r="AO573" s="238">
        <v>5</v>
      </c>
      <c r="AP573" s="238"/>
      <c r="AQ573" s="94">
        <f t="shared" ref="AQ573:AQ578" si="753">SUM(AE573:AP573)</f>
        <v>20</v>
      </c>
      <c r="AR573" s="240"/>
      <c r="AS573" s="238">
        <v>5</v>
      </c>
      <c r="AT573" s="238"/>
      <c r="AU573" s="238"/>
      <c r="AV573" s="238">
        <v>5</v>
      </c>
      <c r="AW573" s="238"/>
      <c r="AX573" s="238"/>
      <c r="AY573" s="238">
        <v>5</v>
      </c>
      <c r="AZ573" s="69"/>
      <c r="BA573" s="69">
        <f>(BI571/1000)-SUM(AQ573:AZ573,AD573)</f>
        <v>0</v>
      </c>
      <c r="BB573" s="69"/>
      <c r="BC573" s="71"/>
      <c r="BD573" s="94">
        <f t="shared" ref="BD573:BD578" si="754">SUM(AR573:BC573)</f>
        <v>15</v>
      </c>
      <c r="BE573" s="95">
        <f t="shared" si="674"/>
        <v>45</v>
      </c>
      <c r="BH573" s="4"/>
      <c r="BI573" s="4"/>
    </row>
    <row r="574" spans="1:61" ht="13.15" hidden="1" customHeight="1" outlineLevel="2" x14ac:dyDescent="0.2">
      <c r="A574" s="367"/>
      <c r="B574" s="368"/>
      <c r="C574" s="48" t="s">
        <v>164</v>
      </c>
      <c r="D574" s="98"/>
      <c r="E574" s="66"/>
      <c r="F574" s="63"/>
      <c r="G574" s="63"/>
      <c r="H574" s="63"/>
      <c r="I574" s="63"/>
      <c r="J574" s="63"/>
      <c r="K574" s="63"/>
      <c r="L574" s="63"/>
      <c r="M574" s="63"/>
      <c r="N574" s="63"/>
      <c r="O574" s="63"/>
      <c r="P574" s="63"/>
      <c r="Q574" s="93">
        <f t="shared" si="751"/>
        <v>0</v>
      </c>
      <c r="R574" s="63"/>
      <c r="S574" s="63"/>
      <c r="T574" s="63"/>
      <c r="U574" s="63"/>
      <c r="V574" s="63"/>
      <c r="W574" s="63"/>
      <c r="X574" s="63"/>
      <c r="Y574" s="63"/>
      <c r="Z574" s="63"/>
      <c r="AA574" s="63"/>
      <c r="AB574" s="63"/>
      <c r="AC574" s="63"/>
      <c r="AD574" s="93">
        <f t="shared" si="752"/>
        <v>0</v>
      </c>
      <c r="AE574" s="63"/>
      <c r="AF574" s="63"/>
      <c r="AG574" s="63"/>
      <c r="AH574" s="63"/>
      <c r="AI574" s="63"/>
      <c r="AJ574" s="63"/>
      <c r="AK574" s="63"/>
      <c r="AL574" s="63"/>
      <c r="AM574" s="63"/>
      <c r="AN574" s="63"/>
      <c r="AO574" s="63"/>
      <c r="AP574" s="63"/>
      <c r="AQ574" s="93">
        <f t="shared" si="753"/>
        <v>0</v>
      </c>
      <c r="AR574" s="62"/>
      <c r="AS574" s="63"/>
      <c r="AT574" s="63"/>
      <c r="AU574" s="63"/>
      <c r="AV574" s="63"/>
      <c r="AW574" s="63"/>
      <c r="AX574" s="63"/>
      <c r="AY574" s="63"/>
      <c r="AZ574" s="63"/>
      <c r="BA574" s="63"/>
      <c r="BB574" s="63"/>
      <c r="BC574" s="65"/>
      <c r="BD574" s="93">
        <f t="shared" si="754"/>
        <v>0</v>
      </c>
      <c r="BE574" s="98">
        <f t="shared" si="674"/>
        <v>0</v>
      </c>
      <c r="BG574" s="138" t="s">
        <v>310</v>
      </c>
      <c r="BH574" s="4"/>
      <c r="BI574" s="4"/>
    </row>
    <row r="575" spans="1:61" ht="13.15" hidden="1" customHeight="1" outlineLevel="2" x14ac:dyDescent="0.2">
      <c r="A575" s="380">
        <v>8</v>
      </c>
      <c r="B575" s="364" t="s">
        <v>335</v>
      </c>
      <c r="C575" s="49" t="s">
        <v>159</v>
      </c>
      <c r="D575" s="95"/>
      <c r="E575" s="68"/>
      <c r="F575" s="69"/>
      <c r="G575" s="69"/>
      <c r="H575" s="69"/>
      <c r="I575" s="69"/>
      <c r="J575" s="69"/>
      <c r="K575" s="69"/>
      <c r="L575" s="69"/>
      <c r="M575" s="69"/>
      <c r="N575" s="69"/>
      <c r="O575" s="69"/>
      <c r="P575" s="69"/>
      <c r="Q575" s="94">
        <f t="shared" si="751"/>
        <v>0</v>
      </c>
      <c r="R575" s="68"/>
      <c r="S575" s="69"/>
      <c r="T575" s="69"/>
      <c r="U575" s="69"/>
      <c r="V575" s="241"/>
      <c r="W575" s="238"/>
      <c r="X575" s="238"/>
      <c r="Y575" s="238"/>
      <c r="Z575" s="238"/>
      <c r="AA575" s="238">
        <v>5</v>
      </c>
      <c r="AB575" s="238"/>
      <c r="AC575" s="238"/>
      <c r="AD575" s="94">
        <f t="shared" si="752"/>
        <v>5</v>
      </c>
      <c r="AE575" s="240"/>
      <c r="AF575" s="238"/>
      <c r="AG575" s="238"/>
      <c r="AH575" s="238"/>
      <c r="AI575" s="238"/>
      <c r="AJ575" s="238"/>
      <c r="AK575" s="238"/>
      <c r="AL575" s="238"/>
      <c r="AM575" s="238"/>
      <c r="AN575" s="238">
        <v>5</v>
      </c>
      <c r="AO575" s="238"/>
      <c r="AP575" s="238"/>
      <c r="AQ575" s="94">
        <f t="shared" si="753"/>
        <v>5</v>
      </c>
      <c r="AR575" s="240"/>
      <c r="AS575" s="238"/>
      <c r="AT575" s="238"/>
      <c r="AU575" s="238"/>
      <c r="AV575" s="238"/>
      <c r="AW575" s="238"/>
      <c r="AX575" s="238"/>
      <c r="AY575" s="238"/>
      <c r="AZ575" s="238"/>
      <c r="BA575" s="238">
        <v>5</v>
      </c>
      <c r="BB575" s="69"/>
      <c r="BC575" s="69"/>
      <c r="BD575" s="94">
        <f t="shared" si="754"/>
        <v>5</v>
      </c>
      <c r="BE575" s="95">
        <f t="shared" si="674"/>
        <v>15</v>
      </c>
      <c r="BH575" s="4"/>
      <c r="BI575" s="4"/>
    </row>
    <row r="576" spans="1:61" ht="13.15" hidden="1" customHeight="1" outlineLevel="2" thickBot="1" x14ac:dyDescent="0.25">
      <c r="A576" s="377"/>
      <c r="B576" s="379"/>
      <c r="C576" s="128" t="s">
        <v>164</v>
      </c>
      <c r="D576" s="133"/>
      <c r="E576" s="132"/>
      <c r="F576" s="130"/>
      <c r="G576" s="130"/>
      <c r="H576" s="130"/>
      <c r="I576" s="130"/>
      <c r="J576" s="130"/>
      <c r="K576" s="130"/>
      <c r="L576" s="130"/>
      <c r="M576" s="130"/>
      <c r="N576" s="130"/>
      <c r="O576" s="130"/>
      <c r="P576" s="130"/>
      <c r="Q576" s="131">
        <f t="shared" si="751"/>
        <v>0</v>
      </c>
      <c r="R576" s="132"/>
      <c r="S576" s="130"/>
      <c r="T576" s="130"/>
      <c r="U576" s="130"/>
      <c r="V576" s="130"/>
      <c r="W576" s="130"/>
      <c r="X576" s="130"/>
      <c r="Y576" s="130"/>
      <c r="Z576" s="130"/>
      <c r="AA576" s="130"/>
      <c r="AB576" s="130"/>
      <c r="AC576" s="130"/>
      <c r="AD576" s="131">
        <f t="shared" si="752"/>
        <v>0</v>
      </c>
      <c r="AE576" s="132"/>
      <c r="AF576" s="130"/>
      <c r="AG576" s="130"/>
      <c r="AH576" s="130"/>
      <c r="AI576" s="130"/>
      <c r="AJ576" s="130"/>
      <c r="AK576" s="130"/>
      <c r="AL576" s="130"/>
      <c r="AM576" s="130"/>
      <c r="AN576" s="130"/>
      <c r="AO576" s="130"/>
      <c r="AP576" s="130"/>
      <c r="AQ576" s="131">
        <f t="shared" si="753"/>
        <v>0</v>
      </c>
      <c r="AR576" s="132"/>
      <c r="AS576" s="130"/>
      <c r="AT576" s="130"/>
      <c r="AU576" s="130"/>
      <c r="AV576" s="130"/>
      <c r="AW576" s="130"/>
      <c r="AX576" s="130"/>
      <c r="AY576" s="130"/>
      <c r="AZ576" s="130"/>
      <c r="BA576" s="130"/>
      <c r="BB576" s="130"/>
      <c r="BC576" s="130"/>
      <c r="BD576" s="131">
        <f t="shared" si="754"/>
        <v>0</v>
      </c>
      <c r="BE576" s="133">
        <f t="shared" si="674"/>
        <v>0</v>
      </c>
      <c r="BG576" s="138"/>
      <c r="BH576" s="139"/>
      <c r="BI576" s="139"/>
    </row>
    <row r="577" spans="1:62" outlineLevel="1" collapsed="1" x14ac:dyDescent="0.2">
      <c r="A577" s="369"/>
      <c r="B577" s="362" t="s">
        <v>198</v>
      </c>
      <c r="C577" s="50" t="s">
        <v>159</v>
      </c>
      <c r="D577" s="127">
        <f>SUM(D561,D563,D565,D567,D569,D571,D573,D575)</f>
        <v>0</v>
      </c>
      <c r="E577" s="124">
        <f t="shared" ref="E577:P577" si="755">SUM(E561,E563,E565,E567,E569,E571,E573,E575)</f>
        <v>0</v>
      </c>
      <c r="F577" s="125">
        <f t="shared" si="755"/>
        <v>0</v>
      </c>
      <c r="G577" s="125">
        <f t="shared" si="755"/>
        <v>0</v>
      </c>
      <c r="H577" s="125">
        <f t="shared" si="755"/>
        <v>0</v>
      </c>
      <c r="I577" s="125">
        <f t="shared" si="755"/>
        <v>0</v>
      </c>
      <c r="J577" s="125">
        <f t="shared" si="755"/>
        <v>0</v>
      </c>
      <c r="K577" s="125">
        <f t="shared" si="755"/>
        <v>0</v>
      </c>
      <c r="L577" s="125">
        <f t="shared" si="755"/>
        <v>0</v>
      </c>
      <c r="M577" s="125">
        <f t="shared" si="755"/>
        <v>0</v>
      </c>
      <c r="N577" s="125">
        <f t="shared" si="755"/>
        <v>0</v>
      </c>
      <c r="O577" s="125">
        <f t="shared" si="755"/>
        <v>0</v>
      </c>
      <c r="P577" s="125">
        <f t="shared" si="755"/>
        <v>180</v>
      </c>
      <c r="Q577" s="126">
        <f t="shared" si="751"/>
        <v>180</v>
      </c>
      <c r="R577" s="124">
        <f t="shared" ref="R577:AC577" si="756">SUM(R561,R563,R565,R567,R569,R571,R573,R575)</f>
        <v>0</v>
      </c>
      <c r="S577" s="125">
        <f t="shared" si="756"/>
        <v>0</v>
      </c>
      <c r="T577" s="125">
        <f t="shared" si="756"/>
        <v>50</v>
      </c>
      <c r="U577" s="125">
        <f t="shared" si="756"/>
        <v>0</v>
      </c>
      <c r="V577" s="125">
        <f t="shared" si="756"/>
        <v>0</v>
      </c>
      <c r="W577" s="125">
        <f t="shared" si="756"/>
        <v>250</v>
      </c>
      <c r="X577" s="125">
        <f t="shared" si="756"/>
        <v>0</v>
      </c>
      <c r="Y577" s="125">
        <f t="shared" si="756"/>
        <v>5</v>
      </c>
      <c r="Z577" s="125">
        <f t="shared" si="756"/>
        <v>103</v>
      </c>
      <c r="AA577" s="125">
        <f t="shared" si="756"/>
        <v>314</v>
      </c>
      <c r="AB577" s="125">
        <f t="shared" si="756"/>
        <v>314</v>
      </c>
      <c r="AC577" s="125">
        <f t="shared" si="756"/>
        <v>103</v>
      </c>
      <c r="AD577" s="126">
        <f t="shared" si="752"/>
        <v>1139</v>
      </c>
      <c r="AE577" s="124">
        <f t="shared" ref="AE577:AP577" si="757">SUM(AE561,AE563,AE565,AE567,AE569,AE571,AE573,AE575)</f>
        <v>103</v>
      </c>
      <c r="AF577" s="125">
        <f t="shared" si="757"/>
        <v>211</v>
      </c>
      <c r="AG577" s="125">
        <f t="shared" si="757"/>
        <v>309</v>
      </c>
      <c r="AH577" s="125">
        <f t="shared" si="757"/>
        <v>360.5</v>
      </c>
      <c r="AI577" s="125">
        <f t="shared" si="757"/>
        <v>417</v>
      </c>
      <c r="AJ577" s="125">
        <f t="shared" si="757"/>
        <v>463.5</v>
      </c>
      <c r="AK577" s="125">
        <f t="shared" si="757"/>
        <v>566.5</v>
      </c>
      <c r="AL577" s="125">
        <f t="shared" si="757"/>
        <v>571.5</v>
      </c>
      <c r="AM577" s="125">
        <f t="shared" si="757"/>
        <v>463.5</v>
      </c>
      <c r="AN577" s="125">
        <f t="shared" si="757"/>
        <v>365.5</v>
      </c>
      <c r="AO577" s="125">
        <f t="shared" si="757"/>
        <v>314</v>
      </c>
      <c r="AP577" s="125">
        <f t="shared" si="757"/>
        <v>103</v>
      </c>
      <c r="AQ577" s="126">
        <f t="shared" si="753"/>
        <v>4248</v>
      </c>
      <c r="AR577" s="124">
        <f t="shared" ref="AR577:BC577" si="758">SUM(AR561,AR563,AR565,AR567,AR569,AR571,AR573,AR575)</f>
        <v>103</v>
      </c>
      <c r="AS577" s="125">
        <f t="shared" si="758"/>
        <v>211</v>
      </c>
      <c r="AT577" s="125">
        <f t="shared" si="758"/>
        <v>309</v>
      </c>
      <c r="AU577" s="125">
        <f t="shared" si="758"/>
        <v>412</v>
      </c>
      <c r="AV577" s="125">
        <f t="shared" si="758"/>
        <v>468.5</v>
      </c>
      <c r="AW577" s="125">
        <f t="shared" si="758"/>
        <v>309</v>
      </c>
      <c r="AX577" s="125">
        <f t="shared" si="758"/>
        <v>206</v>
      </c>
      <c r="AY577" s="125">
        <f t="shared" si="758"/>
        <v>108</v>
      </c>
      <c r="AZ577" s="125">
        <f t="shared" si="758"/>
        <v>0</v>
      </c>
      <c r="BA577" s="125">
        <f t="shared" si="758"/>
        <v>38.92257999999984</v>
      </c>
      <c r="BB577" s="125">
        <f t="shared" si="758"/>
        <v>0</v>
      </c>
      <c r="BC577" s="125">
        <f t="shared" si="758"/>
        <v>0</v>
      </c>
      <c r="BD577" s="126">
        <f t="shared" si="754"/>
        <v>2165.4225799999999</v>
      </c>
      <c r="BE577" s="127">
        <f t="shared" si="674"/>
        <v>7732.4225800000004</v>
      </c>
      <c r="BG577" s="136" t="s">
        <v>307</v>
      </c>
      <c r="BH577" s="4">
        <f>+BI577/1.25</f>
        <v>3271915.9352000002</v>
      </c>
      <c r="BI577" s="4">
        <f>BI572*55%</f>
        <v>4089894.9190000002</v>
      </c>
      <c r="BJ577" s="175">
        <f>+BI577/$BI$579</f>
        <v>0.55000000000000004</v>
      </c>
    </row>
    <row r="578" spans="1:62" outlineLevel="1" x14ac:dyDescent="0.2">
      <c r="A578" s="370"/>
      <c r="B578" s="363"/>
      <c r="C578" s="51" t="s">
        <v>164</v>
      </c>
      <c r="D578" s="100">
        <f t="shared" ref="D578:P578" si="759">SUM(D562,D564,D566,D568,D570,D572,D574,D576)</f>
        <v>0</v>
      </c>
      <c r="E578" s="80">
        <f t="shared" si="759"/>
        <v>0</v>
      </c>
      <c r="F578" s="81">
        <f t="shared" si="759"/>
        <v>0</v>
      </c>
      <c r="G578" s="81">
        <f t="shared" si="759"/>
        <v>0</v>
      </c>
      <c r="H578" s="81">
        <f t="shared" si="759"/>
        <v>0</v>
      </c>
      <c r="I578" s="81">
        <f t="shared" si="759"/>
        <v>0</v>
      </c>
      <c r="J578" s="81">
        <f t="shared" si="759"/>
        <v>0</v>
      </c>
      <c r="K578" s="81">
        <f t="shared" si="759"/>
        <v>0</v>
      </c>
      <c r="L578" s="81">
        <f t="shared" si="759"/>
        <v>18</v>
      </c>
      <c r="M578" s="81">
        <f t="shared" si="759"/>
        <v>91</v>
      </c>
      <c r="N578" s="81">
        <f t="shared" si="759"/>
        <v>21</v>
      </c>
      <c r="O578" s="81">
        <f t="shared" si="759"/>
        <v>0</v>
      </c>
      <c r="P578" s="81">
        <f t="shared" si="759"/>
        <v>0</v>
      </c>
      <c r="Q578" s="99">
        <f t="shared" si="751"/>
        <v>130</v>
      </c>
      <c r="R578" s="80">
        <f t="shared" ref="R578:AC578" si="760">SUM(R562,R564,R566,R568,R570,R572,R574,R576)</f>
        <v>0</v>
      </c>
      <c r="S578" s="81">
        <f t="shared" si="760"/>
        <v>0</v>
      </c>
      <c r="T578" s="81">
        <f t="shared" si="760"/>
        <v>0</v>
      </c>
      <c r="U578" s="81">
        <f t="shared" si="760"/>
        <v>0</v>
      </c>
      <c r="V578" s="81">
        <f t="shared" si="760"/>
        <v>0</v>
      </c>
      <c r="W578" s="81">
        <f t="shared" si="760"/>
        <v>0</v>
      </c>
      <c r="X578" s="81">
        <f t="shared" si="760"/>
        <v>0</v>
      </c>
      <c r="Y578" s="81">
        <f t="shared" si="760"/>
        <v>0</v>
      </c>
      <c r="Z578" s="81">
        <f t="shared" si="760"/>
        <v>0</v>
      </c>
      <c r="AA578" s="81">
        <f t="shared" si="760"/>
        <v>0</v>
      </c>
      <c r="AB578" s="81">
        <f t="shared" si="760"/>
        <v>0</v>
      </c>
      <c r="AC578" s="81">
        <f t="shared" si="760"/>
        <v>0</v>
      </c>
      <c r="AD578" s="99">
        <f t="shared" si="752"/>
        <v>0</v>
      </c>
      <c r="AE578" s="80">
        <f t="shared" ref="AE578:AP578" si="761">SUM(AE562,AE564,AE566,AE568,AE570,AE572,AE574,AE576)</f>
        <v>0</v>
      </c>
      <c r="AF578" s="81">
        <f t="shared" si="761"/>
        <v>0</v>
      </c>
      <c r="AG578" s="81">
        <f t="shared" si="761"/>
        <v>0</v>
      </c>
      <c r="AH578" s="81">
        <f t="shared" si="761"/>
        <v>0</v>
      </c>
      <c r="AI578" s="81">
        <f t="shared" si="761"/>
        <v>0</v>
      </c>
      <c r="AJ578" s="81">
        <f t="shared" si="761"/>
        <v>0</v>
      </c>
      <c r="AK578" s="81">
        <f t="shared" si="761"/>
        <v>0</v>
      </c>
      <c r="AL578" s="81">
        <f t="shared" si="761"/>
        <v>0</v>
      </c>
      <c r="AM578" s="81">
        <f t="shared" si="761"/>
        <v>0</v>
      </c>
      <c r="AN578" s="81">
        <f t="shared" si="761"/>
        <v>0</v>
      </c>
      <c r="AO578" s="81">
        <f t="shared" si="761"/>
        <v>0</v>
      </c>
      <c r="AP578" s="81">
        <f t="shared" si="761"/>
        <v>0</v>
      </c>
      <c r="AQ578" s="99">
        <f t="shared" si="753"/>
        <v>0</v>
      </c>
      <c r="AR578" s="80">
        <f t="shared" ref="AR578:BC578" si="762">SUM(AR562,AR564,AR566,AR568,AR570,AR572,AR574,AR576)</f>
        <v>0</v>
      </c>
      <c r="AS578" s="81">
        <f t="shared" si="762"/>
        <v>0</v>
      </c>
      <c r="AT578" s="81">
        <f t="shared" si="762"/>
        <v>0</v>
      </c>
      <c r="AU578" s="81">
        <f t="shared" si="762"/>
        <v>0</v>
      </c>
      <c r="AV578" s="81">
        <f t="shared" si="762"/>
        <v>0</v>
      </c>
      <c r="AW578" s="81">
        <f t="shared" si="762"/>
        <v>0</v>
      </c>
      <c r="AX578" s="81">
        <f t="shared" si="762"/>
        <v>0</v>
      </c>
      <c r="AY578" s="81">
        <f t="shared" si="762"/>
        <v>0</v>
      </c>
      <c r="AZ578" s="81">
        <f t="shared" si="762"/>
        <v>0</v>
      </c>
      <c r="BA578" s="81">
        <f t="shared" si="762"/>
        <v>0</v>
      </c>
      <c r="BB578" s="81">
        <f t="shared" si="762"/>
        <v>0</v>
      </c>
      <c r="BC578" s="81">
        <f t="shared" si="762"/>
        <v>0</v>
      </c>
      <c r="BD578" s="99">
        <f t="shared" si="754"/>
        <v>0</v>
      </c>
      <c r="BE578" s="100">
        <f t="shared" si="674"/>
        <v>130</v>
      </c>
      <c r="BG578" s="136" t="s">
        <v>306</v>
      </c>
      <c r="BH578" s="4">
        <f>+BI578/1.25</f>
        <v>2677022.1288000001</v>
      </c>
      <c r="BI578" s="4">
        <f>+BI572-BI577</f>
        <v>3346277.6609999998</v>
      </c>
      <c r="BJ578" s="175">
        <f>+BI578/$BI$579</f>
        <v>0.44999999999999996</v>
      </c>
    </row>
    <row r="579" spans="1:62" hidden="1" outlineLevel="2" x14ac:dyDescent="0.2">
      <c r="A579" s="120"/>
      <c r="B579" s="111" t="s">
        <v>203</v>
      </c>
      <c r="C579" s="112"/>
      <c r="D579" s="114"/>
      <c r="E579" s="113"/>
      <c r="F579" s="113"/>
      <c r="G579" s="113"/>
      <c r="H579" s="113"/>
      <c r="I579" s="113"/>
      <c r="J579" s="113"/>
      <c r="K579" s="113"/>
      <c r="L579" s="113"/>
      <c r="M579" s="113"/>
      <c r="N579" s="113"/>
      <c r="O579" s="113"/>
      <c r="P579" s="113"/>
      <c r="Q579" s="114"/>
      <c r="R579" s="113"/>
      <c r="S579" s="113"/>
      <c r="T579" s="113"/>
      <c r="U579" s="113"/>
      <c r="V579" s="113"/>
      <c r="W579" s="113"/>
      <c r="X579" s="113"/>
      <c r="Y579" s="113"/>
      <c r="Z579" s="113"/>
      <c r="AA579" s="113"/>
      <c r="AB579" s="113"/>
      <c r="AC579" s="113"/>
      <c r="AD579" s="114"/>
      <c r="AE579" s="113"/>
      <c r="AF579" s="113"/>
      <c r="AG579" s="113"/>
      <c r="AH579" s="113"/>
      <c r="AI579" s="113"/>
      <c r="AJ579" s="113"/>
      <c r="AK579" s="113"/>
      <c r="AL579" s="113"/>
      <c r="AM579" s="113"/>
      <c r="AN579" s="113"/>
      <c r="AO579" s="113"/>
      <c r="AP579" s="113"/>
      <c r="AQ579" s="114"/>
      <c r="AR579" s="113"/>
      <c r="AS579" s="113"/>
      <c r="AT579" s="113"/>
      <c r="AU579" s="113"/>
      <c r="AV579" s="113"/>
      <c r="AW579" s="113"/>
      <c r="AX579" s="113"/>
      <c r="AY579" s="113"/>
      <c r="AZ579" s="113"/>
      <c r="BA579" s="113"/>
      <c r="BB579" s="113"/>
      <c r="BC579" s="113"/>
      <c r="BD579" s="114"/>
      <c r="BE579" s="198">
        <f t="shared" si="674"/>
        <v>0</v>
      </c>
      <c r="BG579" s="174" t="s">
        <v>194</v>
      </c>
      <c r="BH579" s="139">
        <f>+BI579/1.25</f>
        <v>5948938.0640000002</v>
      </c>
      <c r="BI579" s="139">
        <f>SUM(BI577:BI578)</f>
        <v>7436172.5800000001</v>
      </c>
      <c r="BJ579" s="176">
        <f>+BI579/$BI$579</f>
        <v>1</v>
      </c>
    </row>
    <row r="580" spans="1:62" hidden="1" outlineLevel="2" x14ac:dyDescent="0.2">
      <c r="A580" s="375">
        <v>1</v>
      </c>
      <c r="B580" s="376" t="s">
        <v>208</v>
      </c>
      <c r="C580" s="47" t="s">
        <v>159</v>
      </c>
      <c r="D580" s="91">
        <f>D577-D582</f>
        <v>0</v>
      </c>
      <c r="E580" s="52">
        <f>E577-E582</f>
        <v>0</v>
      </c>
      <c r="F580" s="53">
        <f t="shared" ref="F580:P580" si="763">F577-F582</f>
        <v>0</v>
      </c>
      <c r="G580" s="53">
        <f t="shared" si="763"/>
        <v>0</v>
      </c>
      <c r="H580" s="53">
        <f t="shared" si="763"/>
        <v>0</v>
      </c>
      <c r="I580" s="53">
        <f t="shared" si="763"/>
        <v>0</v>
      </c>
      <c r="J580" s="53">
        <f t="shared" si="763"/>
        <v>0</v>
      </c>
      <c r="K580" s="53">
        <f t="shared" si="763"/>
        <v>0</v>
      </c>
      <c r="L580" s="53">
        <f t="shared" si="763"/>
        <v>0</v>
      </c>
      <c r="M580" s="53">
        <f t="shared" si="763"/>
        <v>0</v>
      </c>
      <c r="N580" s="53">
        <f t="shared" si="763"/>
        <v>0</v>
      </c>
      <c r="O580" s="53">
        <f t="shared" si="763"/>
        <v>0</v>
      </c>
      <c r="P580" s="53">
        <f t="shared" si="763"/>
        <v>27</v>
      </c>
      <c r="Q580" s="91">
        <f t="shared" ref="Q580:Q585" si="764">SUM(E580:P580)</f>
        <v>27</v>
      </c>
      <c r="R580" s="52">
        <f>R577-R582</f>
        <v>0</v>
      </c>
      <c r="S580" s="53">
        <f t="shared" ref="S580:AC580" si="765">S577-S582</f>
        <v>0</v>
      </c>
      <c r="T580" s="53">
        <f t="shared" si="765"/>
        <v>7</v>
      </c>
      <c r="U580" s="53">
        <f t="shared" si="765"/>
        <v>0</v>
      </c>
      <c r="V580" s="53">
        <f t="shared" si="765"/>
        <v>0</v>
      </c>
      <c r="W580" s="53">
        <f t="shared" si="765"/>
        <v>37</v>
      </c>
      <c r="X580" s="53">
        <f t="shared" si="765"/>
        <v>0</v>
      </c>
      <c r="Y580" s="53">
        <f t="shared" si="765"/>
        <v>1</v>
      </c>
      <c r="Z580" s="53">
        <f t="shared" si="765"/>
        <v>15</v>
      </c>
      <c r="AA580" s="53">
        <f t="shared" si="765"/>
        <v>47</v>
      </c>
      <c r="AB580" s="53">
        <f t="shared" si="765"/>
        <v>47</v>
      </c>
      <c r="AC580" s="53">
        <f t="shared" si="765"/>
        <v>15</v>
      </c>
      <c r="AD580" s="91">
        <f t="shared" ref="AD580:AD585" si="766">SUM(R580:AC580)</f>
        <v>169</v>
      </c>
      <c r="AE580" s="52">
        <f>AE577-AE582</f>
        <v>15</v>
      </c>
      <c r="AF580" s="53">
        <f t="shared" ref="AF580:AP580" si="767">AF577-AF582</f>
        <v>32</v>
      </c>
      <c r="AG580" s="53">
        <f t="shared" si="767"/>
        <v>46</v>
      </c>
      <c r="AH580" s="53">
        <f t="shared" si="767"/>
        <v>54.5</v>
      </c>
      <c r="AI580" s="53">
        <f t="shared" si="767"/>
        <v>63</v>
      </c>
      <c r="AJ580" s="53">
        <f t="shared" si="767"/>
        <v>69.5</v>
      </c>
      <c r="AK580" s="53">
        <f t="shared" si="767"/>
        <v>84.5</v>
      </c>
      <c r="AL580" s="53">
        <f t="shared" si="767"/>
        <v>85.5</v>
      </c>
      <c r="AM580" s="53">
        <f t="shared" si="767"/>
        <v>69.5</v>
      </c>
      <c r="AN580" s="53">
        <f t="shared" si="767"/>
        <v>54.5</v>
      </c>
      <c r="AO580" s="53">
        <f t="shared" si="767"/>
        <v>47</v>
      </c>
      <c r="AP580" s="53">
        <f t="shared" si="767"/>
        <v>15</v>
      </c>
      <c r="AQ580" s="91">
        <f t="shared" ref="AQ580:AQ585" si="768">SUM(AE580:AP580)</f>
        <v>636</v>
      </c>
      <c r="AR580" s="52">
        <f>AR577-AR582</f>
        <v>15</v>
      </c>
      <c r="AS580" s="53">
        <f t="shared" ref="AS580:BC580" si="769">AS577-AS582</f>
        <v>32</v>
      </c>
      <c r="AT580" s="53">
        <f t="shared" si="769"/>
        <v>46</v>
      </c>
      <c r="AU580" s="53">
        <f t="shared" si="769"/>
        <v>62</v>
      </c>
      <c r="AV580" s="53">
        <f t="shared" si="769"/>
        <v>70.5</v>
      </c>
      <c r="AW580" s="53">
        <f t="shared" si="769"/>
        <v>46</v>
      </c>
      <c r="AX580" s="53">
        <f t="shared" si="769"/>
        <v>31</v>
      </c>
      <c r="AY580" s="53">
        <f t="shared" si="769"/>
        <v>16</v>
      </c>
      <c r="AZ580" s="53">
        <f t="shared" si="769"/>
        <v>0</v>
      </c>
      <c r="BA580" s="53">
        <f t="shared" si="769"/>
        <v>5.9225799999998401</v>
      </c>
      <c r="BB580" s="53">
        <f t="shared" si="769"/>
        <v>0</v>
      </c>
      <c r="BC580" s="53">
        <f t="shared" si="769"/>
        <v>0</v>
      </c>
      <c r="BD580" s="91">
        <f t="shared" ref="BD580:BD585" si="770">SUM(AR580:BC580)</f>
        <v>324.42257999999981</v>
      </c>
      <c r="BE580" s="91">
        <f t="shared" si="674"/>
        <v>1156.4225799999999</v>
      </c>
      <c r="BG580" s="42"/>
    </row>
    <row r="581" spans="1:62" hidden="1" outlineLevel="2" x14ac:dyDescent="0.2">
      <c r="A581" s="374"/>
      <c r="B581" s="372"/>
      <c r="C581" s="46" t="s">
        <v>164</v>
      </c>
      <c r="D581" s="92">
        <f t="shared" ref="D581:P581" si="771">D578-D583</f>
        <v>0</v>
      </c>
      <c r="E581" s="56">
        <f t="shared" si="771"/>
        <v>0</v>
      </c>
      <c r="F581" s="57">
        <f t="shared" si="771"/>
        <v>0</v>
      </c>
      <c r="G581" s="57">
        <f t="shared" si="771"/>
        <v>0</v>
      </c>
      <c r="H581" s="57">
        <f t="shared" si="771"/>
        <v>0</v>
      </c>
      <c r="I581" s="57">
        <f t="shared" si="771"/>
        <v>0</v>
      </c>
      <c r="J581" s="57">
        <f t="shared" si="771"/>
        <v>0</v>
      </c>
      <c r="K581" s="57">
        <f t="shared" si="771"/>
        <v>0</v>
      </c>
      <c r="L581" s="57">
        <f t="shared" si="771"/>
        <v>3</v>
      </c>
      <c r="M581" s="57">
        <f t="shared" si="771"/>
        <v>14</v>
      </c>
      <c r="N581" s="57">
        <f t="shared" si="771"/>
        <v>3</v>
      </c>
      <c r="O581" s="57">
        <f t="shared" si="771"/>
        <v>0</v>
      </c>
      <c r="P581" s="57">
        <f t="shared" si="771"/>
        <v>0</v>
      </c>
      <c r="Q581" s="92">
        <f t="shared" si="764"/>
        <v>20</v>
      </c>
      <c r="R581" s="56">
        <f t="shared" ref="R581:AC581" si="772">R578-R583</f>
        <v>0</v>
      </c>
      <c r="S581" s="57">
        <f t="shared" si="772"/>
        <v>0</v>
      </c>
      <c r="T581" s="57">
        <f t="shared" si="772"/>
        <v>0</v>
      </c>
      <c r="U581" s="57">
        <f t="shared" si="772"/>
        <v>0</v>
      </c>
      <c r="V581" s="57">
        <f t="shared" si="772"/>
        <v>0</v>
      </c>
      <c r="W581" s="57">
        <f t="shared" si="772"/>
        <v>0</v>
      </c>
      <c r="X581" s="57">
        <f t="shared" si="772"/>
        <v>0</v>
      </c>
      <c r="Y581" s="57">
        <f t="shared" si="772"/>
        <v>0</v>
      </c>
      <c r="Z581" s="57">
        <f t="shared" si="772"/>
        <v>0</v>
      </c>
      <c r="AA581" s="57">
        <f t="shared" si="772"/>
        <v>0</v>
      </c>
      <c r="AB581" s="57">
        <f t="shared" si="772"/>
        <v>0</v>
      </c>
      <c r="AC581" s="57">
        <f t="shared" si="772"/>
        <v>0</v>
      </c>
      <c r="AD581" s="92">
        <f t="shared" si="766"/>
        <v>0</v>
      </c>
      <c r="AE581" s="56">
        <f t="shared" ref="AE581:AP581" si="773">AE578-AE583</f>
        <v>0</v>
      </c>
      <c r="AF581" s="57">
        <f t="shared" si="773"/>
        <v>0</v>
      </c>
      <c r="AG581" s="57">
        <f t="shared" si="773"/>
        <v>0</v>
      </c>
      <c r="AH581" s="57">
        <f t="shared" si="773"/>
        <v>0</v>
      </c>
      <c r="AI581" s="57">
        <f t="shared" si="773"/>
        <v>0</v>
      </c>
      <c r="AJ581" s="57">
        <f t="shared" si="773"/>
        <v>0</v>
      </c>
      <c r="AK581" s="57">
        <f t="shared" si="773"/>
        <v>0</v>
      </c>
      <c r="AL581" s="57">
        <f t="shared" si="773"/>
        <v>0</v>
      </c>
      <c r="AM581" s="57">
        <f t="shared" si="773"/>
        <v>0</v>
      </c>
      <c r="AN581" s="57">
        <f t="shared" si="773"/>
        <v>0</v>
      </c>
      <c r="AO581" s="57">
        <f t="shared" si="773"/>
        <v>0</v>
      </c>
      <c r="AP581" s="57">
        <f t="shared" si="773"/>
        <v>0</v>
      </c>
      <c r="AQ581" s="92">
        <f t="shared" si="768"/>
        <v>0</v>
      </c>
      <c r="AR581" s="56">
        <f t="shared" ref="AR581:BC581" si="774">AR578-AR583</f>
        <v>0</v>
      </c>
      <c r="AS581" s="57">
        <f t="shared" si="774"/>
        <v>0</v>
      </c>
      <c r="AT581" s="57">
        <f t="shared" si="774"/>
        <v>0</v>
      </c>
      <c r="AU581" s="57">
        <f t="shared" si="774"/>
        <v>0</v>
      </c>
      <c r="AV581" s="57">
        <f t="shared" si="774"/>
        <v>0</v>
      </c>
      <c r="AW581" s="57">
        <f t="shared" si="774"/>
        <v>0</v>
      </c>
      <c r="AX581" s="57">
        <f t="shared" si="774"/>
        <v>0</v>
      </c>
      <c r="AY581" s="57">
        <f t="shared" si="774"/>
        <v>0</v>
      </c>
      <c r="AZ581" s="57">
        <f t="shared" si="774"/>
        <v>0</v>
      </c>
      <c r="BA581" s="57">
        <f t="shared" si="774"/>
        <v>0</v>
      </c>
      <c r="BB581" s="57">
        <f t="shared" si="774"/>
        <v>0</v>
      </c>
      <c r="BC581" s="57">
        <f t="shared" si="774"/>
        <v>0</v>
      </c>
      <c r="BD581" s="92">
        <f t="shared" si="770"/>
        <v>0</v>
      </c>
      <c r="BE581" s="92">
        <f t="shared" si="674"/>
        <v>20</v>
      </c>
      <c r="BF581" s="122"/>
      <c r="BG581" s="177" t="s">
        <v>308</v>
      </c>
    </row>
    <row r="582" spans="1:62" hidden="1" outlineLevel="2" x14ac:dyDescent="0.2">
      <c r="A582" s="373">
        <v>2</v>
      </c>
      <c r="B582" s="371" t="s">
        <v>307</v>
      </c>
      <c r="C582" s="44" t="s">
        <v>159</v>
      </c>
      <c r="D582" s="101"/>
      <c r="E582" s="82">
        <f>ROUND(SUM(E563,E565,E567,E569,E571,E573,E575)*0.85,0)</f>
        <v>0</v>
      </c>
      <c r="F582" s="83">
        <f t="shared" ref="F582:P582" si="775">ROUND(SUM(F563,F565,F567,F569,F571,F573,F575)*0.85,0)</f>
        <v>0</v>
      </c>
      <c r="G582" s="83">
        <f t="shared" si="775"/>
        <v>0</v>
      </c>
      <c r="H582" s="83">
        <f t="shared" si="775"/>
        <v>0</v>
      </c>
      <c r="I582" s="83">
        <f t="shared" si="775"/>
        <v>0</v>
      </c>
      <c r="J582" s="83">
        <f t="shared" si="775"/>
        <v>0</v>
      </c>
      <c r="K582" s="83">
        <f t="shared" si="775"/>
        <v>0</v>
      </c>
      <c r="L582" s="83">
        <f t="shared" si="775"/>
        <v>0</v>
      </c>
      <c r="M582" s="83">
        <f t="shared" si="775"/>
        <v>0</v>
      </c>
      <c r="N582" s="83">
        <f t="shared" si="775"/>
        <v>0</v>
      </c>
      <c r="O582" s="83">
        <f t="shared" si="775"/>
        <v>0</v>
      </c>
      <c r="P582" s="84">
        <f t="shared" si="775"/>
        <v>153</v>
      </c>
      <c r="Q582" s="101">
        <f t="shared" si="764"/>
        <v>153</v>
      </c>
      <c r="R582" s="82">
        <f t="shared" ref="R582:AC582" si="776">ROUND(SUM(R563,R565,R567,R569,R571,R573,R575)*0.85,0)</f>
        <v>0</v>
      </c>
      <c r="S582" s="83">
        <f t="shared" si="776"/>
        <v>0</v>
      </c>
      <c r="T582" s="83">
        <f t="shared" si="776"/>
        <v>43</v>
      </c>
      <c r="U582" s="83">
        <f t="shared" si="776"/>
        <v>0</v>
      </c>
      <c r="V582" s="83">
        <f t="shared" si="776"/>
        <v>0</v>
      </c>
      <c r="W582" s="83">
        <f t="shared" si="776"/>
        <v>213</v>
      </c>
      <c r="X582" s="83">
        <f t="shared" si="776"/>
        <v>0</v>
      </c>
      <c r="Y582" s="83">
        <f t="shared" si="776"/>
        <v>4</v>
      </c>
      <c r="Z582" s="83">
        <f t="shared" si="776"/>
        <v>88</v>
      </c>
      <c r="AA582" s="83">
        <f t="shared" si="776"/>
        <v>267</v>
      </c>
      <c r="AB582" s="83">
        <f t="shared" si="776"/>
        <v>267</v>
      </c>
      <c r="AC582" s="84">
        <f t="shared" si="776"/>
        <v>88</v>
      </c>
      <c r="AD582" s="101">
        <f t="shared" si="766"/>
        <v>970</v>
      </c>
      <c r="AE582" s="82">
        <f t="shared" ref="AE582:AP582" si="777">ROUND(SUM(AE563,AE565,AE567,AE569,AE571,AE573,AE575)*0.85,0)</f>
        <v>88</v>
      </c>
      <c r="AF582" s="83">
        <f t="shared" si="777"/>
        <v>179</v>
      </c>
      <c r="AG582" s="83">
        <f t="shared" si="777"/>
        <v>263</v>
      </c>
      <c r="AH582" s="83">
        <f t="shared" si="777"/>
        <v>306</v>
      </c>
      <c r="AI582" s="83">
        <f t="shared" si="777"/>
        <v>354</v>
      </c>
      <c r="AJ582" s="83">
        <f t="shared" si="777"/>
        <v>394</v>
      </c>
      <c r="AK582" s="83">
        <f t="shared" si="777"/>
        <v>482</v>
      </c>
      <c r="AL582" s="83">
        <f t="shared" si="777"/>
        <v>486</v>
      </c>
      <c r="AM582" s="83">
        <f t="shared" si="777"/>
        <v>394</v>
      </c>
      <c r="AN582" s="83">
        <f t="shared" si="777"/>
        <v>311</v>
      </c>
      <c r="AO582" s="83">
        <f t="shared" si="777"/>
        <v>267</v>
      </c>
      <c r="AP582" s="84">
        <f t="shared" si="777"/>
        <v>88</v>
      </c>
      <c r="AQ582" s="101">
        <f t="shared" si="768"/>
        <v>3612</v>
      </c>
      <c r="AR582" s="82">
        <f t="shared" ref="AR582:BC582" si="778">ROUND(SUM(AR563,AR565,AR567,AR569,AR571,AR573,AR575)*0.85,0)</f>
        <v>88</v>
      </c>
      <c r="AS582" s="83">
        <f t="shared" si="778"/>
        <v>179</v>
      </c>
      <c r="AT582" s="83">
        <f t="shared" si="778"/>
        <v>263</v>
      </c>
      <c r="AU582" s="83">
        <f t="shared" si="778"/>
        <v>350</v>
      </c>
      <c r="AV582" s="83">
        <f t="shared" si="778"/>
        <v>398</v>
      </c>
      <c r="AW582" s="83">
        <f t="shared" si="778"/>
        <v>263</v>
      </c>
      <c r="AX582" s="83">
        <f t="shared" si="778"/>
        <v>175</v>
      </c>
      <c r="AY582" s="83">
        <f t="shared" si="778"/>
        <v>92</v>
      </c>
      <c r="AZ582" s="83">
        <f t="shared" si="778"/>
        <v>0</v>
      </c>
      <c r="BA582" s="83">
        <f t="shared" si="778"/>
        <v>33</v>
      </c>
      <c r="BB582" s="83">
        <f t="shared" si="778"/>
        <v>0</v>
      </c>
      <c r="BC582" s="84">
        <f t="shared" si="778"/>
        <v>0</v>
      </c>
      <c r="BD582" s="101">
        <f t="shared" si="770"/>
        <v>1841</v>
      </c>
      <c r="BE582" s="101">
        <f t="shared" si="674"/>
        <v>6576</v>
      </c>
      <c r="BG582" s="177" t="s">
        <v>309</v>
      </c>
    </row>
    <row r="583" spans="1:62" ht="13.5" hidden="1" outlineLevel="2" thickBot="1" x14ac:dyDescent="0.25">
      <c r="A583" s="377"/>
      <c r="B583" s="378"/>
      <c r="C583" s="128" t="s">
        <v>164</v>
      </c>
      <c r="D583" s="131"/>
      <c r="E583" s="129">
        <f t="shared" ref="E583:P583" si="779">ROUND(SUM(E564,E566,E568,E570,E572,E574,E576)*0.85,0)</f>
        <v>0</v>
      </c>
      <c r="F583" s="130">
        <f t="shared" si="779"/>
        <v>0</v>
      </c>
      <c r="G583" s="130">
        <f t="shared" si="779"/>
        <v>0</v>
      </c>
      <c r="H583" s="130">
        <f t="shared" si="779"/>
        <v>0</v>
      </c>
      <c r="I583" s="130">
        <f t="shared" si="779"/>
        <v>0</v>
      </c>
      <c r="J583" s="130">
        <f t="shared" si="779"/>
        <v>0</v>
      </c>
      <c r="K583" s="130">
        <f t="shared" si="779"/>
        <v>0</v>
      </c>
      <c r="L583" s="130">
        <f t="shared" si="779"/>
        <v>15</v>
      </c>
      <c r="M583" s="130">
        <f t="shared" si="779"/>
        <v>77</v>
      </c>
      <c r="N583" s="130">
        <f t="shared" si="779"/>
        <v>18</v>
      </c>
      <c r="O583" s="130">
        <f t="shared" si="779"/>
        <v>0</v>
      </c>
      <c r="P583" s="130">
        <f t="shared" si="779"/>
        <v>0</v>
      </c>
      <c r="Q583" s="131">
        <f t="shared" si="764"/>
        <v>110</v>
      </c>
      <c r="R583" s="129">
        <f t="shared" ref="R583:AC583" si="780">ROUND(SUM(R564,R566,R568,R570,R572,R574,R576)*0.85,0)</f>
        <v>0</v>
      </c>
      <c r="S583" s="130">
        <f t="shared" si="780"/>
        <v>0</v>
      </c>
      <c r="T583" s="130">
        <f t="shared" si="780"/>
        <v>0</v>
      </c>
      <c r="U583" s="130">
        <f t="shared" si="780"/>
        <v>0</v>
      </c>
      <c r="V583" s="130">
        <f t="shared" si="780"/>
        <v>0</v>
      </c>
      <c r="W583" s="130">
        <f t="shared" si="780"/>
        <v>0</v>
      </c>
      <c r="X583" s="130">
        <f t="shared" si="780"/>
        <v>0</v>
      </c>
      <c r="Y583" s="130">
        <f t="shared" si="780"/>
        <v>0</v>
      </c>
      <c r="Z583" s="130">
        <f t="shared" si="780"/>
        <v>0</v>
      </c>
      <c r="AA583" s="130">
        <f t="shared" si="780"/>
        <v>0</v>
      </c>
      <c r="AB583" s="130">
        <f t="shared" si="780"/>
        <v>0</v>
      </c>
      <c r="AC583" s="130">
        <f t="shared" si="780"/>
        <v>0</v>
      </c>
      <c r="AD583" s="131">
        <f t="shared" si="766"/>
        <v>0</v>
      </c>
      <c r="AE583" s="129">
        <f t="shared" ref="AE583:AP583" si="781">ROUND(SUM(AE564,AE566,AE568,AE570,AE572,AE574,AE576)*0.85,0)</f>
        <v>0</v>
      </c>
      <c r="AF583" s="130">
        <f t="shared" si="781"/>
        <v>0</v>
      </c>
      <c r="AG583" s="130">
        <f t="shared" si="781"/>
        <v>0</v>
      </c>
      <c r="AH583" s="130">
        <f t="shared" si="781"/>
        <v>0</v>
      </c>
      <c r="AI583" s="130">
        <f t="shared" si="781"/>
        <v>0</v>
      </c>
      <c r="AJ583" s="130">
        <f t="shared" si="781"/>
        <v>0</v>
      </c>
      <c r="AK583" s="130">
        <f t="shared" si="781"/>
        <v>0</v>
      </c>
      <c r="AL583" s="130">
        <f t="shared" si="781"/>
        <v>0</v>
      </c>
      <c r="AM583" s="130">
        <f t="shared" si="781"/>
        <v>0</v>
      </c>
      <c r="AN583" s="130">
        <f t="shared" si="781"/>
        <v>0</v>
      </c>
      <c r="AO583" s="130">
        <f t="shared" si="781"/>
        <v>0</v>
      </c>
      <c r="AP583" s="130">
        <f t="shared" si="781"/>
        <v>0</v>
      </c>
      <c r="AQ583" s="131">
        <f t="shared" si="768"/>
        <v>0</v>
      </c>
      <c r="AR583" s="129">
        <f t="shared" ref="AR583:BC583" si="782">ROUND(SUM(AR564,AR566,AR568,AR570,AR572,AR574,AR576)*0.85,0)</f>
        <v>0</v>
      </c>
      <c r="AS583" s="130">
        <f t="shared" si="782"/>
        <v>0</v>
      </c>
      <c r="AT583" s="130">
        <f t="shared" si="782"/>
        <v>0</v>
      </c>
      <c r="AU583" s="130">
        <f t="shared" si="782"/>
        <v>0</v>
      </c>
      <c r="AV583" s="130">
        <f t="shared" si="782"/>
        <v>0</v>
      </c>
      <c r="AW583" s="130">
        <f t="shared" si="782"/>
        <v>0</v>
      </c>
      <c r="AX583" s="130">
        <f t="shared" si="782"/>
        <v>0</v>
      </c>
      <c r="AY583" s="130">
        <f t="shared" si="782"/>
        <v>0</v>
      </c>
      <c r="AZ583" s="130">
        <f t="shared" si="782"/>
        <v>0</v>
      </c>
      <c r="BA583" s="130">
        <f t="shared" si="782"/>
        <v>0</v>
      </c>
      <c r="BB583" s="130">
        <f t="shared" si="782"/>
        <v>0</v>
      </c>
      <c r="BC583" s="130">
        <f t="shared" si="782"/>
        <v>0</v>
      </c>
      <c r="BD583" s="131">
        <f t="shared" si="770"/>
        <v>0</v>
      </c>
      <c r="BE583" s="131">
        <f t="shared" si="674"/>
        <v>110</v>
      </c>
      <c r="BG583" s="42"/>
    </row>
    <row r="584" spans="1:62" hidden="1" outlineLevel="2" x14ac:dyDescent="0.2">
      <c r="A584" s="369"/>
      <c r="B584" s="362" t="s">
        <v>198</v>
      </c>
      <c r="C584" s="50" t="s">
        <v>159</v>
      </c>
      <c r="D584" s="127">
        <f>SUM(D580,D582)</f>
        <v>0</v>
      </c>
      <c r="E584" s="124">
        <f>SUM(E580,E582)</f>
        <v>0</v>
      </c>
      <c r="F584" s="125">
        <f t="shared" ref="F584:P584" si="783">SUM(F580,F582)</f>
        <v>0</v>
      </c>
      <c r="G584" s="125">
        <f t="shared" si="783"/>
        <v>0</v>
      </c>
      <c r="H584" s="125">
        <f t="shared" si="783"/>
        <v>0</v>
      </c>
      <c r="I584" s="125">
        <f t="shared" si="783"/>
        <v>0</v>
      </c>
      <c r="J584" s="125">
        <f t="shared" si="783"/>
        <v>0</v>
      </c>
      <c r="K584" s="125">
        <f t="shared" si="783"/>
        <v>0</v>
      </c>
      <c r="L584" s="125">
        <f t="shared" si="783"/>
        <v>0</v>
      </c>
      <c r="M584" s="125">
        <f t="shared" si="783"/>
        <v>0</v>
      </c>
      <c r="N584" s="125">
        <f t="shared" si="783"/>
        <v>0</v>
      </c>
      <c r="O584" s="125">
        <f t="shared" si="783"/>
        <v>0</v>
      </c>
      <c r="P584" s="125">
        <f t="shared" si="783"/>
        <v>180</v>
      </c>
      <c r="Q584" s="126">
        <f t="shared" si="764"/>
        <v>180</v>
      </c>
      <c r="R584" s="124">
        <f>SUM(R580,R582)</f>
        <v>0</v>
      </c>
      <c r="S584" s="125">
        <f t="shared" ref="S584:AC584" si="784">SUM(S580,S582)</f>
        <v>0</v>
      </c>
      <c r="T584" s="125">
        <f t="shared" si="784"/>
        <v>50</v>
      </c>
      <c r="U584" s="125">
        <f t="shared" si="784"/>
        <v>0</v>
      </c>
      <c r="V584" s="125">
        <f t="shared" si="784"/>
        <v>0</v>
      </c>
      <c r="W584" s="125">
        <f t="shared" si="784"/>
        <v>250</v>
      </c>
      <c r="X584" s="125">
        <f t="shared" si="784"/>
        <v>0</v>
      </c>
      <c r="Y584" s="125">
        <f t="shared" si="784"/>
        <v>5</v>
      </c>
      <c r="Z584" s="125">
        <f t="shared" si="784"/>
        <v>103</v>
      </c>
      <c r="AA584" s="125">
        <f t="shared" si="784"/>
        <v>314</v>
      </c>
      <c r="AB584" s="125">
        <f t="shared" si="784"/>
        <v>314</v>
      </c>
      <c r="AC584" s="125">
        <f t="shared" si="784"/>
        <v>103</v>
      </c>
      <c r="AD584" s="126">
        <f t="shared" si="766"/>
        <v>1139</v>
      </c>
      <c r="AE584" s="124">
        <f>SUM(AE580,AE582)</f>
        <v>103</v>
      </c>
      <c r="AF584" s="125">
        <f t="shared" ref="AF584:AP584" si="785">SUM(AF580,AF582)</f>
        <v>211</v>
      </c>
      <c r="AG584" s="125">
        <f t="shared" si="785"/>
        <v>309</v>
      </c>
      <c r="AH584" s="125">
        <f t="shared" si="785"/>
        <v>360.5</v>
      </c>
      <c r="AI584" s="125">
        <f t="shared" si="785"/>
        <v>417</v>
      </c>
      <c r="AJ584" s="125">
        <f t="shared" si="785"/>
        <v>463.5</v>
      </c>
      <c r="AK584" s="125">
        <f t="shared" si="785"/>
        <v>566.5</v>
      </c>
      <c r="AL584" s="125">
        <f t="shared" si="785"/>
        <v>571.5</v>
      </c>
      <c r="AM584" s="125">
        <f t="shared" si="785"/>
        <v>463.5</v>
      </c>
      <c r="AN584" s="125">
        <f t="shared" si="785"/>
        <v>365.5</v>
      </c>
      <c r="AO584" s="125">
        <f t="shared" si="785"/>
        <v>314</v>
      </c>
      <c r="AP584" s="125">
        <f t="shared" si="785"/>
        <v>103</v>
      </c>
      <c r="AQ584" s="126">
        <f t="shared" si="768"/>
        <v>4248</v>
      </c>
      <c r="AR584" s="124">
        <f>SUM(AR580,AR582)</f>
        <v>103</v>
      </c>
      <c r="AS584" s="125">
        <f t="shared" ref="AS584:BC584" si="786">SUM(AS580,AS582)</f>
        <v>211</v>
      </c>
      <c r="AT584" s="125">
        <f t="shared" si="786"/>
        <v>309</v>
      </c>
      <c r="AU584" s="125">
        <f t="shared" si="786"/>
        <v>412</v>
      </c>
      <c r="AV584" s="125">
        <f t="shared" si="786"/>
        <v>468.5</v>
      </c>
      <c r="AW584" s="125">
        <f t="shared" si="786"/>
        <v>309</v>
      </c>
      <c r="AX584" s="125">
        <f t="shared" si="786"/>
        <v>206</v>
      </c>
      <c r="AY584" s="125">
        <f t="shared" si="786"/>
        <v>108</v>
      </c>
      <c r="AZ584" s="125">
        <f t="shared" si="786"/>
        <v>0</v>
      </c>
      <c r="BA584" s="125">
        <f t="shared" si="786"/>
        <v>38.92257999999984</v>
      </c>
      <c r="BB584" s="125">
        <f t="shared" si="786"/>
        <v>0</v>
      </c>
      <c r="BC584" s="125">
        <f t="shared" si="786"/>
        <v>0</v>
      </c>
      <c r="BD584" s="126">
        <f t="shared" si="770"/>
        <v>2165.4225799999999</v>
      </c>
      <c r="BE584" s="127">
        <f t="shared" si="674"/>
        <v>7732.4225800000004</v>
      </c>
      <c r="BG584" s="42"/>
      <c r="BH584" s="43" t="s">
        <v>315</v>
      </c>
      <c r="BI584" s="4">
        <v>7391172.5800000001</v>
      </c>
    </row>
    <row r="585" spans="1:62" hidden="1" outlineLevel="2" x14ac:dyDescent="0.2">
      <c r="A585" s="370"/>
      <c r="B585" s="363"/>
      <c r="C585" s="51" t="s">
        <v>164</v>
      </c>
      <c r="D585" s="100">
        <f t="shared" ref="D585:P585" si="787">SUM(D581,D583)</f>
        <v>0</v>
      </c>
      <c r="E585" s="80">
        <f t="shared" si="787"/>
        <v>0</v>
      </c>
      <c r="F585" s="81">
        <f t="shared" si="787"/>
        <v>0</v>
      </c>
      <c r="G585" s="81">
        <f t="shared" si="787"/>
        <v>0</v>
      </c>
      <c r="H585" s="81">
        <f t="shared" si="787"/>
        <v>0</v>
      </c>
      <c r="I585" s="81">
        <f t="shared" si="787"/>
        <v>0</v>
      </c>
      <c r="J585" s="81">
        <f t="shared" si="787"/>
        <v>0</v>
      </c>
      <c r="K585" s="81">
        <f t="shared" si="787"/>
        <v>0</v>
      </c>
      <c r="L585" s="81">
        <f t="shared" si="787"/>
        <v>18</v>
      </c>
      <c r="M585" s="81">
        <f t="shared" si="787"/>
        <v>91</v>
      </c>
      <c r="N585" s="81">
        <f t="shared" si="787"/>
        <v>21</v>
      </c>
      <c r="O585" s="81">
        <f t="shared" si="787"/>
        <v>0</v>
      </c>
      <c r="P585" s="81">
        <f t="shared" si="787"/>
        <v>0</v>
      </c>
      <c r="Q585" s="99">
        <f t="shared" si="764"/>
        <v>130</v>
      </c>
      <c r="R585" s="80">
        <f t="shared" ref="R585:AC585" si="788">SUM(R581,R583)</f>
        <v>0</v>
      </c>
      <c r="S585" s="81">
        <f t="shared" si="788"/>
        <v>0</v>
      </c>
      <c r="T585" s="81">
        <f t="shared" si="788"/>
        <v>0</v>
      </c>
      <c r="U585" s="81">
        <f t="shared" si="788"/>
        <v>0</v>
      </c>
      <c r="V585" s="81">
        <f t="shared" si="788"/>
        <v>0</v>
      </c>
      <c r="W585" s="81">
        <f t="shared" si="788"/>
        <v>0</v>
      </c>
      <c r="X585" s="81">
        <f t="shared" si="788"/>
        <v>0</v>
      </c>
      <c r="Y585" s="81">
        <f t="shared" si="788"/>
        <v>0</v>
      </c>
      <c r="Z585" s="81">
        <f t="shared" si="788"/>
        <v>0</v>
      </c>
      <c r="AA585" s="81">
        <f t="shared" si="788"/>
        <v>0</v>
      </c>
      <c r="AB585" s="81">
        <f t="shared" si="788"/>
        <v>0</v>
      </c>
      <c r="AC585" s="81">
        <f t="shared" si="788"/>
        <v>0</v>
      </c>
      <c r="AD585" s="99">
        <f t="shared" si="766"/>
        <v>0</v>
      </c>
      <c r="AE585" s="80">
        <f t="shared" ref="AE585:AP585" si="789">SUM(AE581,AE583)</f>
        <v>0</v>
      </c>
      <c r="AF585" s="81">
        <f t="shared" si="789"/>
        <v>0</v>
      </c>
      <c r="AG585" s="81">
        <f t="shared" si="789"/>
        <v>0</v>
      </c>
      <c r="AH585" s="81">
        <f t="shared" si="789"/>
        <v>0</v>
      </c>
      <c r="AI585" s="81">
        <f t="shared" si="789"/>
        <v>0</v>
      </c>
      <c r="AJ585" s="81">
        <f t="shared" si="789"/>
        <v>0</v>
      </c>
      <c r="AK585" s="81">
        <f t="shared" si="789"/>
        <v>0</v>
      </c>
      <c r="AL585" s="81">
        <f t="shared" si="789"/>
        <v>0</v>
      </c>
      <c r="AM585" s="81">
        <f t="shared" si="789"/>
        <v>0</v>
      </c>
      <c r="AN585" s="81">
        <f t="shared" si="789"/>
        <v>0</v>
      </c>
      <c r="AO585" s="81">
        <f t="shared" si="789"/>
        <v>0</v>
      </c>
      <c r="AP585" s="81">
        <f t="shared" si="789"/>
        <v>0</v>
      </c>
      <c r="AQ585" s="99">
        <f t="shared" si="768"/>
        <v>0</v>
      </c>
      <c r="AR585" s="80">
        <f t="shared" ref="AR585:BC585" si="790">SUM(AR581,AR583)</f>
        <v>0</v>
      </c>
      <c r="AS585" s="81">
        <f t="shared" si="790"/>
        <v>0</v>
      </c>
      <c r="AT585" s="81">
        <f t="shared" si="790"/>
        <v>0</v>
      </c>
      <c r="AU585" s="81">
        <f t="shared" si="790"/>
        <v>0</v>
      </c>
      <c r="AV585" s="81">
        <f t="shared" si="790"/>
        <v>0</v>
      </c>
      <c r="AW585" s="81">
        <f t="shared" si="790"/>
        <v>0</v>
      </c>
      <c r="AX585" s="81">
        <f t="shared" si="790"/>
        <v>0</v>
      </c>
      <c r="AY585" s="81">
        <f t="shared" si="790"/>
        <v>0</v>
      </c>
      <c r="AZ585" s="81">
        <f t="shared" si="790"/>
        <v>0</v>
      </c>
      <c r="BA585" s="81">
        <f t="shared" si="790"/>
        <v>0</v>
      </c>
      <c r="BB585" s="81">
        <f t="shared" si="790"/>
        <v>0</v>
      </c>
      <c r="BC585" s="81">
        <f t="shared" si="790"/>
        <v>0</v>
      </c>
      <c r="BD585" s="99">
        <f t="shared" si="770"/>
        <v>0</v>
      </c>
      <c r="BE585" s="100">
        <f t="shared" si="674"/>
        <v>130</v>
      </c>
      <c r="BG585" s="42"/>
    </row>
    <row r="586" spans="1:62" outlineLevel="1" collapsed="1" x14ac:dyDescent="0.2">
      <c r="A586" s="119"/>
      <c r="B586" s="103" t="s">
        <v>231</v>
      </c>
      <c r="C586" s="104"/>
      <c r="D586" s="106"/>
      <c r="E586" s="105"/>
      <c r="F586" s="105"/>
      <c r="G586" s="105"/>
      <c r="H586" s="105"/>
      <c r="I586" s="105"/>
      <c r="J586" s="105"/>
      <c r="K586" s="105"/>
      <c r="L586" s="105"/>
      <c r="M586" s="105"/>
      <c r="N586" s="105"/>
      <c r="O586" s="105"/>
      <c r="P586" s="105"/>
      <c r="Q586" s="106"/>
      <c r="R586" s="105"/>
      <c r="S586" s="105"/>
      <c r="T586" s="105"/>
      <c r="U586" s="105"/>
      <c r="V586" s="105"/>
      <c r="W586" s="105"/>
      <c r="X586" s="105"/>
      <c r="Y586" s="105"/>
      <c r="Z586" s="105"/>
      <c r="AA586" s="105"/>
      <c r="AB586" s="105"/>
      <c r="AC586" s="105"/>
      <c r="AD586" s="107"/>
      <c r="AE586" s="108"/>
      <c r="AF586" s="105"/>
      <c r="AG586" s="105"/>
      <c r="AH586" s="105"/>
      <c r="AI586" s="105"/>
      <c r="AJ586" s="105"/>
      <c r="AK586" s="105"/>
      <c r="AL586" s="105"/>
      <c r="AM586" s="105"/>
      <c r="AN586" s="105"/>
      <c r="AO586" s="105"/>
      <c r="AP586" s="109"/>
      <c r="AQ586" s="110"/>
      <c r="AR586" s="105"/>
      <c r="AS586" s="105"/>
      <c r="AT586" s="105"/>
      <c r="AU586" s="105"/>
      <c r="AV586" s="105"/>
      <c r="AW586" s="105"/>
      <c r="AX586" s="105"/>
      <c r="AY586" s="105"/>
      <c r="AZ586" s="105"/>
      <c r="BA586" s="105"/>
      <c r="BB586" s="105"/>
      <c r="BC586" s="105"/>
      <c r="BD586" s="106"/>
      <c r="BE586" s="197">
        <f t="shared" si="674"/>
        <v>0</v>
      </c>
      <c r="BF586" s="122"/>
      <c r="BG586" s="42"/>
    </row>
    <row r="587" spans="1:62" hidden="1" outlineLevel="2" x14ac:dyDescent="0.2">
      <c r="A587" s="120"/>
      <c r="B587" s="111" t="s">
        <v>202</v>
      </c>
      <c r="C587" s="112"/>
      <c r="D587" s="114"/>
      <c r="E587" s="113"/>
      <c r="F587" s="113"/>
      <c r="G587" s="113"/>
      <c r="H587" s="113"/>
      <c r="I587" s="113"/>
      <c r="J587" s="113"/>
      <c r="K587" s="113"/>
      <c r="L587" s="113"/>
      <c r="M587" s="113"/>
      <c r="N587" s="113"/>
      <c r="O587" s="113"/>
      <c r="P587" s="113"/>
      <c r="Q587" s="114"/>
      <c r="R587" s="113"/>
      <c r="S587" s="113"/>
      <c r="T587" s="113"/>
      <c r="U587" s="113"/>
      <c r="V587" s="113"/>
      <c r="W587" s="113"/>
      <c r="X587" s="113"/>
      <c r="Y587" s="113"/>
      <c r="Z587" s="113"/>
      <c r="AA587" s="113"/>
      <c r="AB587" s="113"/>
      <c r="AC587" s="113"/>
      <c r="AD587" s="115"/>
      <c r="AE587" s="116"/>
      <c r="AF587" s="113"/>
      <c r="AG587" s="113"/>
      <c r="AH587" s="113"/>
      <c r="AI587" s="113"/>
      <c r="AJ587" s="113"/>
      <c r="AK587" s="113"/>
      <c r="AL587" s="113"/>
      <c r="AM587" s="113"/>
      <c r="AN587" s="113"/>
      <c r="AO587" s="113"/>
      <c r="AP587" s="117"/>
      <c r="AQ587" s="118"/>
      <c r="AR587" s="113"/>
      <c r="AS587" s="113"/>
      <c r="AT587" s="113"/>
      <c r="AU587" s="113"/>
      <c r="AV587" s="113"/>
      <c r="AW587" s="113"/>
      <c r="AX587" s="113"/>
      <c r="AY587" s="113"/>
      <c r="AZ587" s="113"/>
      <c r="BA587" s="113"/>
      <c r="BB587" s="113"/>
      <c r="BC587" s="113"/>
      <c r="BD587" s="114"/>
      <c r="BE587" s="198">
        <f t="shared" ref="BE587:BE689" si="791">SUM(D587,BD587,AQ587,AD587,Q587)</f>
        <v>0</v>
      </c>
      <c r="BG587" s="42"/>
    </row>
    <row r="588" spans="1:62" ht="13.15" hidden="1" customHeight="1" outlineLevel="2" x14ac:dyDescent="0.2">
      <c r="A588" s="373">
        <v>1</v>
      </c>
      <c r="B588" s="371" t="s">
        <v>334</v>
      </c>
      <c r="C588" s="44" t="s">
        <v>159</v>
      </c>
      <c r="D588" s="101"/>
      <c r="E588" s="82"/>
      <c r="F588" s="83"/>
      <c r="G588" s="83"/>
      <c r="H588" s="83"/>
      <c r="I588" s="83"/>
      <c r="J588" s="83"/>
      <c r="K588" s="83"/>
      <c r="L588" s="83"/>
      <c r="M588" s="83"/>
      <c r="N588" s="83"/>
      <c r="O588" s="83"/>
      <c r="P588" s="83"/>
      <c r="Q588" s="101">
        <f>SUM(E588:P588)</f>
        <v>0</v>
      </c>
      <c r="R588" s="82"/>
      <c r="S588" s="83"/>
      <c r="T588" s="83"/>
      <c r="U588" s="83"/>
      <c r="V588" s="83"/>
      <c r="W588" s="83"/>
      <c r="X588" s="83"/>
      <c r="Y588" s="83"/>
      <c r="Z588" s="83"/>
      <c r="AA588" s="83"/>
      <c r="AB588" s="83"/>
      <c r="AC588" s="83"/>
      <c r="AD588" s="101">
        <f>SUM(R588:AC588)</f>
        <v>0</v>
      </c>
      <c r="AE588" s="82"/>
      <c r="AF588" s="83"/>
      <c r="AG588" s="83"/>
      <c r="AH588" s="83"/>
      <c r="AI588" s="83"/>
      <c r="AJ588" s="83"/>
      <c r="AK588" s="83"/>
      <c r="AL588" s="83"/>
      <c r="AM588" s="83"/>
      <c r="AN588" s="83"/>
      <c r="AO588" s="83"/>
      <c r="AP588" s="83"/>
      <c r="AQ588" s="101">
        <f>SUM(AE588:AP588)</f>
        <v>0</v>
      </c>
      <c r="AR588" s="82"/>
      <c r="AS588" s="83"/>
      <c r="AT588" s="83"/>
      <c r="AU588" s="83"/>
      <c r="AV588" s="83"/>
      <c r="AW588" s="83"/>
      <c r="AX588" s="83"/>
      <c r="AY588" s="83"/>
      <c r="AZ588" s="83"/>
      <c r="BA588" s="83"/>
      <c r="BB588" s="83"/>
      <c r="BC588" s="83"/>
      <c r="BD588" s="101">
        <f>SUM(AR588:BC588)</f>
        <v>0</v>
      </c>
      <c r="BE588" s="101">
        <f t="shared" si="791"/>
        <v>0</v>
      </c>
      <c r="BG588" s="138"/>
      <c r="BH588" s="140"/>
      <c r="BI588" s="140"/>
    </row>
    <row r="589" spans="1:62" ht="13.15" hidden="1" customHeight="1" outlineLevel="2" x14ac:dyDescent="0.2">
      <c r="A589" s="374"/>
      <c r="B589" s="372"/>
      <c r="C589" s="46" t="s">
        <v>164</v>
      </c>
      <c r="D589" s="92"/>
      <c r="E589" s="56"/>
      <c r="F589" s="57"/>
      <c r="G589" s="57"/>
      <c r="H589" s="57"/>
      <c r="I589" s="57"/>
      <c r="J589" s="57"/>
      <c r="K589" s="57"/>
      <c r="L589" s="57"/>
      <c r="M589" s="57"/>
      <c r="N589" s="57"/>
      <c r="O589" s="57"/>
      <c r="P589" s="57"/>
      <c r="Q589" s="92">
        <f>SUM(E589:P589)</f>
        <v>0</v>
      </c>
      <c r="R589" s="56"/>
      <c r="S589" s="57"/>
      <c r="T589" s="57"/>
      <c r="U589" s="57"/>
      <c r="V589" s="57"/>
      <c r="W589" s="57"/>
      <c r="X589" s="57"/>
      <c r="Y589" s="57"/>
      <c r="Z589" s="57"/>
      <c r="AA589" s="57"/>
      <c r="AB589" s="57"/>
      <c r="AC589" s="57"/>
      <c r="AD589" s="92">
        <f>SUM(R589:AC589)</f>
        <v>0</v>
      </c>
      <c r="AE589" s="56"/>
      <c r="AF589" s="57"/>
      <c r="AG589" s="57"/>
      <c r="AH589" s="57"/>
      <c r="AI589" s="57"/>
      <c r="AJ589" s="57"/>
      <c r="AK589" s="57"/>
      <c r="AL589" s="57"/>
      <c r="AM589" s="57"/>
      <c r="AN589" s="57"/>
      <c r="AO589" s="57"/>
      <c r="AP589" s="57"/>
      <c r="AQ589" s="92">
        <f>SUM(AE589:AP589)</f>
        <v>0</v>
      </c>
      <c r="AR589" s="56"/>
      <c r="AS589" s="57"/>
      <c r="AT589" s="57"/>
      <c r="AU589" s="57"/>
      <c r="AV589" s="57"/>
      <c r="AW589" s="57"/>
      <c r="AX589" s="57"/>
      <c r="AY589" s="57"/>
      <c r="AZ589" s="57"/>
      <c r="BA589" s="57"/>
      <c r="BB589" s="57"/>
      <c r="BC589" s="57"/>
      <c r="BD589" s="92">
        <f>SUM(AR589:BC589)</f>
        <v>0</v>
      </c>
      <c r="BE589" s="92">
        <f t="shared" si="791"/>
        <v>0</v>
      </c>
      <c r="BG589" s="136"/>
      <c r="BH589" s="4"/>
      <c r="BI589" s="4"/>
    </row>
    <row r="590" spans="1:62" ht="13.15" hidden="1" customHeight="1" outlineLevel="2" x14ac:dyDescent="0.2">
      <c r="A590" s="373">
        <v>2</v>
      </c>
      <c r="B590" s="371" t="s">
        <v>217</v>
      </c>
      <c r="C590" s="44" t="s">
        <v>159</v>
      </c>
      <c r="D590" s="101"/>
      <c r="E590" s="82"/>
      <c r="F590" s="83"/>
      <c r="G590" s="83"/>
      <c r="H590" s="83"/>
      <c r="I590" s="83"/>
      <c r="J590" s="83"/>
      <c r="K590" s="83"/>
      <c r="L590" s="83"/>
      <c r="M590" s="83"/>
      <c r="N590" s="83"/>
      <c r="O590" s="83"/>
      <c r="P590" s="83"/>
      <c r="Q590" s="101">
        <f t="shared" ref="Q590:Q605" si="792">SUM(E590:P590)</f>
        <v>0</v>
      </c>
      <c r="R590" s="82"/>
      <c r="S590" s="83"/>
      <c r="T590" s="83"/>
      <c r="U590" s="83"/>
      <c r="V590" s="83"/>
      <c r="W590" s="83"/>
      <c r="X590" s="83"/>
      <c r="Y590" s="83"/>
      <c r="Z590" s="83"/>
      <c r="AA590" s="83"/>
      <c r="AB590" s="83"/>
      <c r="AC590" s="83"/>
      <c r="AD590" s="101">
        <f t="shared" ref="AD590:AD605" si="793">SUM(R590:AC590)</f>
        <v>0</v>
      </c>
      <c r="AE590" s="82"/>
      <c r="AF590" s="83"/>
      <c r="AG590" s="83"/>
      <c r="AH590" s="83"/>
      <c r="AI590" s="83"/>
      <c r="AJ590" s="83"/>
      <c r="AK590" s="83"/>
      <c r="AL590" s="83"/>
      <c r="AM590" s="83"/>
      <c r="AN590" s="83"/>
      <c r="AO590" s="83"/>
      <c r="AP590" s="83"/>
      <c r="AQ590" s="101">
        <f t="shared" ref="AQ590:AQ605" si="794">SUM(AE590:AP590)</f>
        <v>0</v>
      </c>
      <c r="AR590" s="82"/>
      <c r="AS590" s="83"/>
      <c r="AT590" s="83"/>
      <c r="AU590" s="83"/>
      <c r="AV590" s="83"/>
      <c r="AW590" s="83"/>
      <c r="AX590" s="83"/>
      <c r="AY590" s="83"/>
      <c r="AZ590" s="83"/>
      <c r="BA590" s="83"/>
      <c r="BB590" s="83"/>
      <c r="BC590" s="83"/>
      <c r="BD590" s="101">
        <f t="shared" ref="BD590:BD605" si="795">SUM(AR590:BC590)</f>
        <v>0</v>
      </c>
      <c r="BE590" s="101">
        <f t="shared" si="791"/>
        <v>0</v>
      </c>
      <c r="BG590" s="138" t="s">
        <v>211</v>
      </c>
      <c r="BH590" s="140" t="s">
        <v>212</v>
      </c>
      <c r="BI590" s="140" t="s">
        <v>213</v>
      </c>
    </row>
    <row r="591" spans="1:62" ht="13.15" hidden="1" customHeight="1" outlineLevel="2" x14ac:dyDescent="0.2">
      <c r="A591" s="374"/>
      <c r="B591" s="372"/>
      <c r="C591" s="46" t="s">
        <v>164</v>
      </c>
      <c r="D591" s="92"/>
      <c r="E591" s="56"/>
      <c r="F591" s="57"/>
      <c r="G591" s="57"/>
      <c r="H591" s="57"/>
      <c r="I591" s="57"/>
      <c r="J591" s="57"/>
      <c r="K591" s="57"/>
      <c r="L591" s="57"/>
      <c r="M591" s="57"/>
      <c r="N591" s="57"/>
      <c r="O591" s="57"/>
      <c r="P591" s="57"/>
      <c r="Q591" s="92">
        <f t="shared" si="792"/>
        <v>0</v>
      </c>
      <c r="R591" s="56"/>
      <c r="S591" s="57"/>
      <c r="T591" s="57"/>
      <c r="U591" s="57"/>
      <c r="V591" s="57"/>
      <c r="W591" s="57"/>
      <c r="X591" s="57"/>
      <c r="Y591" s="57"/>
      <c r="Z591" s="57"/>
      <c r="AA591" s="57"/>
      <c r="AB591" s="57"/>
      <c r="AC591" s="57"/>
      <c r="AD591" s="92">
        <f t="shared" si="793"/>
        <v>0</v>
      </c>
      <c r="AE591" s="56"/>
      <c r="AF591" s="57"/>
      <c r="AG591" s="57"/>
      <c r="AH591" s="57"/>
      <c r="AI591" s="57"/>
      <c r="AJ591" s="57"/>
      <c r="AK591" s="57"/>
      <c r="AL591" s="57"/>
      <c r="AM591" s="57"/>
      <c r="AN591" s="57"/>
      <c r="AO591" s="57"/>
      <c r="AP591" s="57"/>
      <c r="AQ591" s="92">
        <f t="shared" si="794"/>
        <v>0</v>
      </c>
      <c r="AR591" s="56"/>
      <c r="AS591" s="57"/>
      <c r="AT591" s="57"/>
      <c r="AU591" s="57"/>
      <c r="AV591" s="57"/>
      <c r="AW591" s="57"/>
      <c r="AX591" s="57"/>
      <c r="AY591" s="57"/>
      <c r="AZ591" s="57"/>
      <c r="BA591" s="57"/>
      <c r="BB591" s="57"/>
      <c r="BC591" s="57"/>
      <c r="BD591" s="92">
        <f t="shared" si="795"/>
        <v>0</v>
      </c>
      <c r="BE591" s="92">
        <f t="shared" si="791"/>
        <v>0</v>
      </c>
      <c r="BG591" s="136" t="s">
        <v>199</v>
      </c>
      <c r="BH591" s="4"/>
      <c r="BI591" s="4"/>
    </row>
    <row r="592" spans="1:62" ht="13.15" hidden="1" customHeight="1" outlineLevel="2" x14ac:dyDescent="0.2">
      <c r="A592" s="366">
        <v>3</v>
      </c>
      <c r="B592" s="376" t="s">
        <v>345</v>
      </c>
      <c r="C592" s="47" t="s">
        <v>159</v>
      </c>
      <c r="D592" s="91"/>
      <c r="E592" s="52"/>
      <c r="F592" s="53"/>
      <c r="G592" s="53"/>
      <c r="H592" s="53"/>
      <c r="I592" s="53"/>
      <c r="J592" s="53"/>
      <c r="K592" s="53"/>
      <c r="L592" s="53"/>
      <c r="M592" s="53"/>
      <c r="N592" s="53"/>
      <c r="O592" s="53"/>
      <c r="P592" s="53"/>
      <c r="Q592" s="91">
        <f t="shared" si="792"/>
        <v>0</v>
      </c>
      <c r="R592" s="52"/>
      <c r="S592" s="53"/>
      <c r="T592" s="53"/>
      <c r="U592" s="53"/>
      <c r="V592" s="53"/>
      <c r="W592" s="53"/>
      <c r="X592" s="53"/>
      <c r="Y592" s="53"/>
      <c r="Z592" s="53"/>
      <c r="AA592" s="53"/>
      <c r="AB592" s="53"/>
      <c r="AC592" s="53"/>
      <c r="AD592" s="91">
        <f t="shared" si="793"/>
        <v>0</v>
      </c>
      <c r="AE592" s="52"/>
      <c r="AF592" s="53"/>
      <c r="AG592" s="53"/>
      <c r="AH592" s="53"/>
      <c r="AI592" s="53"/>
      <c r="AJ592" s="53"/>
      <c r="AK592" s="53"/>
      <c r="AL592" s="53"/>
      <c r="AM592" s="53"/>
      <c r="AN592" s="53"/>
      <c r="AO592" s="53"/>
      <c r="AP592" s="53"/>
      <c r="AQ592" s="91">
        <f t="shared" si="794"/>
        <v>0</v>
      </c>
      <c r="AR592" s="52"/>
      <c r="AS592" s="53"/>
      <c r="AT592" s="53"/>
      <c r="AU592" s="53"/>
      <c r="AV592" s="53"/>
      <c r="AW592" s="53"/>
      <c r="AX592" s="53"/>
      <c r="AY592" s="53"/>
      <c r="AZ592" s="53"/>
      <c r="BA592" s="53"/>
      <c r="BB592" s="53"/>
      <c r="BC592" s="53"/>
      <c r="BD592" s="91">
        <f t="shared" si="795"/>
        <v>0</v>
      </c>
      <c r="BE592" s="91">
        <f t="shared" si="791"/>
        <v>0</v>
      </c>
      <c r="BG592" s="136" t="s">
        <v>218</v>
      </c>
      <c r="BH592" s="4"/>
      <c r="BI592" s="4"/>
    </row>
    <row r="593" spans="1:61" ht="13.15" hidden="1" customHeight="1" outlineLevel="2" x14ac:dyDescent="0.2">
      <c r="A593" s="367"/>
      <c r="B593" s="381"/>
      <c r="C593" s="48" t="s">
        <v>164</v>
      </c>
      <c r="D593" s="93"/>
      <c r="E593" s="62"/>
      <c r="F593" s="63"/>
      <c r="G593" s="63"/>
      <c r="H593" s="63"/>
      <c r="I593" s="63"/>
      <c r="J593" s="63"/>
      <c r="K593" s="63"/>
      <c r="L593" s="63"/>
      <c r="M593" s="63"/>
      <c r="N593" s="63"/>
      <c r="O593" s="63"/>
      <c r="P593" s="63"/>
      <c r="Q593" s="93">
        <f t="shared" si="792"/>
        <v>0</v>
      </c>
      <c r="R593" s="62"/>
      <c r="S593" s="63"/>
      <c r="T593" s="63"/>
      <c r="U593" s="63"/>
      <c r="V593" s="63"/>
      <c r="W593" s="63"/>
      <c r="X593" s="63"/>
      <c r="Y593" s="63"/>
      <c r="Z593" s="63"/>
      <c r="AA593" s="63"/>
      <c r="AB593" s="63"/>
      <c r="AC593" s="63"/>
      <c r="AD593" s="93">
        <f t="shared" si="793"/>
        <v>0</v>
      </c>
      <c r="AE593" s="62"/>
      <c r="AF593" s="63"/>
      <c r="AG593" s="63"/>
      <c r="AH593" s="63"/>
      <c r="AI593" s="63"/>
      <c r="AJ593" s="63"/>
      <c r="AK593" s="63"/>
      <c r="AL593" s="63"/>
      <c r="AM593" s="63"/>
      <c r="AN593" s="63"/>
      <c r="AO593" s="63"/>
      <c r="AP593" s="63"/>
      <c r="AQ593" s="93">
        <f t="shared" si="794"/>
        <v>0</v>
      </c>
      <c r="AR593" s="62"/>
      <c r="AS593" s="63"/>
      <c r="AT593" s="63"/>
      <c r="AU593" s="63"/>
      <c r="AV593" s="63"/>
      <c r="AW593" s="63"/>
      <c r="AX593" s="63"/>
      <c r="AY593" s="63"/>
      <c r="AZ593" s="63"/>
      <c r="BA593" s="63"/>
      <c r="BB593" s="63"/>
      <c r="BC593" s="63"/>
      <c r="BD593" s="93">
        <f t="shared" si="795"/>
        <v>0</v>
      </c>
      <c r="BE593" s="93">
        <f t="shared" si="791"/>
        <v>0</v>
      </c>
      <c r="BG593" s="136" t="s">
        <v>222</v>
      </c>
      <c r="BH593" s="4"/>
      <c r="BI593" s="4"/>
    </row>
    <row r="594" spans="1:61" ht="13.15" hidden="1" customHeight="1" outlineLevel="2" x14ac:dyDescent="0.2">
      <c r="A594" s="380">
        <v>4</v>
      </c>
      <c r="B594" s="382" t="s">
        <v>204</v>
      </c>
      <c r="C594" s="49" t="s">
        <v>159</v>
      </c>
      <c r="D594" s="95"/>
      <c r="E594" s="68"/>
      <c r="F594" s="69"/>
      <c r="G594" s="69"/>
      <c r="H594" s="69"/>
      <c r="I594" s="69"/>
      <c r="J594" s="69"/>
      <c r="K594" s="69"/>
      <c r="L594" s="69"/>
      <c r="M594" s="69"/>
      <c r="N594" s="69"/>
      <c r="O594" s="69"/>
      <c r="P594" s="69"/>
      <c r="Q594" s="94">
        <f t="shared" si="792"/>
        <v>0</v>
      </c>
      <c r="R594" s="68"/>
      <c r="S594" s="69"/>
      <c r="T594" s="69"/>
      <c r="U594" s="69"/>
      <c r="V594" s="69"/>
      <c r="W594" s="69"/>
      <c r="X594" s="69"/>
      <c r="Y594" s="69"/>
      <c r="Z594" s="69"/>
      <c r="AA594" s="69"/>
      <c r="AB594" s="69"/>
      <c r="AC594" s="69"/>
      <c r="AD594" s="94">
        <f t="shared" si="793"/>
        <v>0</v>
      </c>
      <c r="AE594" s="68"/>
      <c r="AF594" s="69"/>
      <c r="AG594" s="69"/>
      <c r="AH594" s="69"/>
      <c r="AI594" s="69"/>
      <c r="AJ594" s="69"/>
      <c r="AK594" s="69"/>
      <c r="AL594" s="69"/>
      <c r="AM594" s="69"/>
      <c r="AN594" s="69"/>
      <c r="AO594" s="69"/>
      <c r="AP594" s="69"/>
      <c r="AQ594" s="94">
        <f t="shared" si="794"/>
        <v>0</v>
      </c>
      <c r="AR594" s="68"/>
      <c r="AS594" s="69"/>
      <c r="AT594" s="69"/>
      <c r="AU594" s="69"/>
      <c r="AV594" s="69"/>
      <c r="AW594" s="69"/>
      <c r="AX594" s="69"/>
      <c r="AY594" s="69"/>
      <c r="AZ594" s="69"/>
      <c r="BA594" s="69"/>
      <c r="BB594" s="69"/>
      <c r="BC594" s="69"/>
      <c r="BD594" s="94">
        <f t="shared" si="795"/>
        <v>0</v>
      </c>
      <c r="BE594" s="95">
        <f t="shared" si="791"/>
        <v>0</v>
      </c>
      <c r="BG594" s="136" t="s">
        <v>214</v>
      </c>
      <c r="BH594" s="4"/>
      <c r="BI594" s="4"/>
    </row>
    <row r="595" spans="1:61" ht="13.15" hidden="1" customHeight="1" outlineLevel="2" x14ac:dyDescent="0.2">
      <c r="A595" s="384"/>
      <c r="B595" s="383"/>
      <c r="C595" s="45" t="s">
        <v>164</v>
      </c>
      <c r="D595" s="97"/>
      <c r="E595" s="74"/>
      <c r="F595" s="75"/>
      <c r="G595" s="75"/>
      <c r="H595" s="75"/>
      <c r="I595" s="75"/>
      <c r="J595" s="75"/>
      <c r="K595" s="75"/>
      <c r="L595" s="75"/>
      <c r="M595" s="75"/>
      <c r="N595" s="75"/>
      <c r="O595" s="75"/>
      <c r="P595" s="75"/>
      <c r="Q595" s="96">
        <f t="shared" si="792"/>
        <v>0</v>
      </c>
      <c r="R595" s="74"/>
      <c r="S595" s="75"/>
      <c r="T595" s="75"/>
      <c r="U595" s="75"/>
      <c r="V595" s="75"/>
      <c r="W595" s="75"/>
      <c r="X595" s="75"/>
      <c r="Y595" s="75"/>
      <c r="Z595" s="75"/>
      <c r="AA595" s="75"/>
      <c r="AB595" s="75"/>
      <c r="AC595" s="75"/>
      <c r="AD595" s="96">
        <f t="shared" si="793"/>
        <v>0</v>
      </c>
      <c r="AE595" s="74"/>
      <c r="AF595" s="75"/>
      <c r="AG595" s="75"/>
      <c r="AH595" s="75"/>
      <c r="AI595" s="75"/>
      <c r="AJ595" s="75"/>
      <c r="AK595" s="75"/>
      <c r="AL595" s="75"/>
      <c r="AM595" s="75"/>
      <c r="AN595" s="75"/>
      <c r="AO595" s="75"/>
      <c r="AP595" s="75"/>
      <c r="AQ595" s="96">
        <f t="shared" si="794"/>
        <v>0</v>
      </c>
      <c r="AR595" s="74"/>
      <c r="AS595" s="75"/>
      <c r="AT595" s="75"/>
      <c r="AU595" s="75"/>
      <c r="AV595" s="75"/>
      <c r="AW595" s="75"/>
      <c r="AX595" s="75"/>
      <c r="AY595" s="75"/>
      <c r="AZ595" s="75"/>
      <c r="BA595" s="75"/>
      <c r="BB595" s="75"/>
      <c r="BC595" s="75"/>
      <c r="BD595" s="96">
        <f t="shared" si="795"/>
        <v>0</v>
      </c>
      <c r="BE595" s="97">
        <f t="shared" si="791"/>
        <v>0</v>
      </c>
      <c r="BG595" s="136" t="s">
        <v>223</v>
      </c>
      <c r="BH595" s="4"/>
      <c r="BI595" s="4"/>
    </row>
    <row r="596" spans="1:61" ht="13.15" hidden="1" customHeight="1" outlineLevel="2" x14ac:dyDescent="0.2">
      <c r="A596" s="380">
        <v>5</v>
      </c>
      <c r="B596" s="382" t="s">
        <v>221</v>
      </c>
      <c r="C596" s="49" t="s">
        <v>159</v>
      </c>
      <c r="D596" s="95"/>
      <c r="E596" s="68"/>
      <c r="F596" s="69"/>
      <c r="G596" s="69"/>
      <c r="H596" s="69"/>
      <c r="I596" s="69"/>
      <c r="J596" s="69"/>
      <c r="K596" s="69"/>
      <c r="L596" s="69"/>
      <c r="M596" s="69"/>
      <c r="N596" s="69"/>
      <c r="O596" s="69"/>
      <c r="P596" s="69"/>
      <c r="Q596" s="94">
        <f t="shared" si="792"/>
        <v>0</v>
      </c>
      <c r="R596" s="68"/>
      <c r="S596" s="69"/>
      <c r="T596" s="69"/>
      <c r="U596" s="69"/>
      <c r="V596" s="69"/>
      <c r="W596" s="69"/>
      <c r="X596" s="69"/>
      <c r="Y596" s="69"/>
      <c r="Z596" s="69"/>
      <c r="AA596" s="69"/>
      <c r="AB596" s="69"/>
      <c r="AC596" s="69"/>
      <c r="AD596" s="94">
        <f t="shared" si="793"/>
        <v>0</v>
      </c>
      <c r="AE596" s="68"/>
      <c r="AF596" s="69"/>
      <c r="AG596" s="69"/>
      <c r="AH596" s="69"/>
      <c r="AI596" s="69"/>
      <c r="AJ596" s="69"/>
      <c r="AK596" s="69"/>
      <c r="AL596" s="69"/>
      <c r="AM596" s="69"/>
      <c r="AN596" s="69"/>
      <c r="AO596" s="69"/>
      <c r="AP596" s="69"/>
      <c r="AQ596" s="94">
        <f t="shared" si="794"/>
        <v>0</v>
      </c>
      <c r="AR596" s="68"/>
      <c r="AS596" s="69"/>
      <c r="AT596" s="69"/>
      <c r="AU596" s="69"/>
      <c r="AV596" s="69"/>
      <c r="AW596" s="69"/>
      <c r="AX596" s="69"/>
      <c r="AY596" s="69"/>
      <c r="AZ596" s="69"/>
      <c r="BA596" s="69"/>
      <c r="BB596" s="69"/>
      <c r="BC596" s="69"/>
      <c r="BD596" s="94">
        <f t="shared" si="795"/>
        <v>0</v>
      </c>
      <c r="BE596" s="95">
        <f t="shared" si="791"/>
        <v>0</v>
      </c>
      <c r="BG596" t="s">
        <v>224</v>
      </c>
      <c r="BH596" s="4"/>
      <c r="BI596" s="4"/>
    </row>
    <row r="597" spans="1:61" ht="13.15" hidden="1" customHeight="1" outlineLevel="2" x14ac:dyDescent="0.2">
      <c r="A597" s="384"/>
      <c r="B597" s="383"/>
      <c r="C597" s="45" t="s">
        <v>164</v>
      </c>
      <c r="D597" s="97"/>
      <c r="E597" s="74"/>
      <c r="F597" s="75"/>
      <c r="G597" s="75"/>
      <c r="H597" s="75"/>
      <c r="I597" s="75"/>
      <c r="J597" s="75"/>
      <c r="K597" s="75"/>
      <c r="L597" s="75"/>
      <c r="M597" s="75"/>
      <c r="N597" s="75"/>
      <c r="O597" s="75"/>
      <c r="P597" s="75"/>
      <c r="Q597" s="96">
        <f t="shared" si="792"/>
        <v>0</v>
      </c>
      <c r="R597" s="74"/>
      <c r="S597" s="75"/>
      <c r="T597" s="75"/>
      <c r="U597" s="75"/>
      <c r="V597" s="75"/>
      <c r="W597" s="75"/>
      <c r="X597" s="75"/>
      <c r="Y597" s="75"/>
      <c r="Z597" s="75"/>
      <c r="AA597" s="75"/>
      <c r="AB597" s="75"/>
      <c r="AC597" s="75"/>
      <c r="AD597" s="96">
        <f t="shared" si="793"/>
        <v>0</v>
      </c>
      <c r="AE597" s="74"/>
      <c r="AF597" s="75"/>
      <c r="AG597" s="75"/>
      <c r="AH597" s="75"/>
      <c r="AI597" s="75"/>
      <c r="AJ597" s="75"/>
      <c r="AK597" s="75"/>
      <c r="AL597" s="75"/>
      <c r="AM597" s="75"/>
      <c r="AN597" s="75"/>
      <c r="AO597" s="75"/>
      <c r="AP597" s="75"/>
      <c r="AQ597" s="96">
        <f t="shared" si="794"/>
        <v>0</v>
      </c>
      <c r="AR597" s="74"/>
      <c r="AS597" s="75"/>
      <c r="AT597" s="75"/>
      <c r="AU597" s="75"/>
      <c r="AV597" s="75"/>
      <c r="AW597" s="75"/>
      <c r="AX597" s="75"/>
      <c r="AY597" s="75"/>
      <c r="AZ597" s="75"/>
      <c r="BA597" s="75"/>
      <c r="BB597" s="75"/>
      <c r="BC597" s="75"/>
      <c r="BD597" s="96">
        <f t="shared" si="795"/>
        <v>0</v>
      </c>
      <c r="BE597" s="97">
        <f t="shared" si="791"/>
        <v>0</v>
      </c>
      <c r="BG597" t="s">
        <v>210</v>
      </c>
      <c r="BH597" s="4"/>
      <c r="BI597" s="4"/>
    </row>
    <row r="598" spans="1:61" ht="13.15" hidden="1" customHeight="1" outlineLevel="2" x14ac:dyDescent="0.2">
      <c r="A598" s="373">
        <v>6</v>
      </c>
      <c r="B598" s="364" t="s">
        <v>209</v>
      </c>
      <c r="C598" s="49" t="s">
        <v>159</v>
      </c>
      <c r="D598" s="95"/>
      <c r="E598" s="68"/>
      <c r="F598" s="69"/>
      <c r="G598" s="69"/>
      <c r="H598" s="69"/>
      <c r="I598" s="69"/>
      <c r="J598" s="69"/>
      <c r="K598" s="69"/>
      <c r="L598" s="69"/>
      <c r="M598" s="69"/>
      <c r="N598" s="69"/>
      <c r="O598" s="69"/>
      <c r="P598" s="69"/>
      <c r="Q598" s="94">
        <f t="shared" si="792"/>
        <v>0</v>
      </c>
      <c r="R598" s="68"/>
      <c r="S598" s="69"/>
      <c r="T598" s="69"/>
      <c r="U598" s="69"/>
      <c r="V598" s="69"/>
      <c r="W598" s="69"/>
      <c r="X598" s="69"/>
      <c r="Y598" s="69"/>
      <c r="Z598" s="69"/>
      <c r="AA598" s="69"/>
      <c r="AB598" s="69"/>
      <c r="AC598" s="69"/>
      <c r="AD598" s="94">
        <f t="shared" si="793"/>
        <v>0</v>
      </c>
      <c r="AE598" s="68"/>
      <c r="AF598" s="69"/>
      <c r="AG598" s="69"/>
      <c r="AH598" s="69"/>
      <c r="AI598" s="69"/>
      <c r="AJ598" s="69"/>
      <c r="AK598" s="69"/>
      <c r="AL598" s="69"/>
      <c r="AM598" s="69"/>
      <c r="AN598" s="69"/>
      <c r="AO598" s="69"/>
      <c r="AP598" s="69"/>
      <c r="AQ598" s="94">
        <f t="shared" si="794"/>
        <v>0</v>
      </c>
      <c r="AR598" s="68"/>
      <c r="AS598" s="69"/>
      <c r="AT598" s="69"/>
      <c r="AU598" s="69"/>
      <c r="AV598" s="69"/>
      <c r="AW598" s="69"/>
      <c r="AX598" s="69"/>
      <c r="AY598" s="69"/>
      <c r="AZ598" s="69"/>
      <c r="BA598" s="69"/>
      <c r="BB598" s="69"/>
      <c r="BC598" s="69"/>
      <c r="BD598" s="94">
        <f t="shared" si="795"/>
        <v>0</v>
      </c>
      <c r="BE598" s="95">
        <f t="shared" si="791"/>
        <v>0</v>
      </c>
      <c r="BG598" s="136" t="s">
        <v>215</v>
      </c>
      <c r="BH598" s="4"/>
      <c r="BI598" s="4"/>
    </row>
    <row r="599" spans="1:61" ht="13.15" hidden="1" customHeight="1" outlineLevel="2" x14ac:dyDescent="0.2">
      <c r="A599" s="374"/>
      <c r="B599" s="365"/>
      <c r="C599" s="48" t="s">
        <v>164</v>
      </c>
      <c r="D599" s="98"/>
      <c r="E599" s="62"/>
      <c r="F599" s="63"/>
      <c r="G599" s="63"/>
      <c r="H599" s="63"/>
      <c r="I599" s="63"/>
      <c r="J599" s="63"/>
      <c r="K599" s="63"/>
      <c r="L599" s="63"/>
      <c r="M599" s="63"/>
      <c r="N599" s="63"/>
      <c r="O599" s="63"/>
      <c r="P599" s="63"/>
      <c r="Q599" s="93">
        <f t="shared" si="792"/>
        <v>0</v>
      </c>
      <c r="R599" s="62"/>
      <c r="S599" s="63"/>
      <c r="T599" s="63"/>
      <c r="U599" s="63"/>
      <c r="V599" s="63"/>
      <c r="W599" s="63"/>
      <c r="X599" s="63"/>
      <c r="Y599" s="63"/>
      <c r="Z599" s="63"/>
      <c r="AA599" s="63"/>
      <c r="AB599" s="63"/>
      <c r="AC599" s="63"/>
      <c r="AD599" s="93">
        <f t="shared" si="793"/>
        <v>0</v>
      </c>
      <c r="AE599" s="62"/>
      <c r="AF599" s="63"/>
      <c r="AG599" s="63"/>
      <c r="AH599" s="63"/>
      <c r="AI599" s="63"/>
      <c r="AJ599" s="63"/>
      <c r="AK599" s="63"/>
      <c r="AL599" s="63"/>
      <c r="AM599" s="63"/>
      <c r="AN599" s="63"/>
      <c r="AO599" s="63"/>
      <c r="AP599" s="63"/>
      <c r="AQ599" s="93">
        <f t="shared" si="794"/>
        <v>0</v>
      </c>
      <c r="AR599" s="62"/>
      <c r="AS599" s="63"/>
      <c r="AT599" s="63"/>
      <c r="AU599" s="63"/>
      <c r="AV599" s="63"/>
      <c r="AW599" s="63"/>
      <c r="AX599" s="63"/>
      <c r="AY599" s="63"/>
      <c r="AZ599" s="63"/>
      <c r="BA599" s="63"/>
      <c r="BB599" s="63"/>
      <c r="BC599" s="63"/>
      <c r="BD599" s="93">
        <f t="shared" si="795"/>
        <v>0</v>
      </c>
      <c r="BE599" s="98">
        <f t="shared" si="791"/>
        <v>0</v>
      </c>
      <c r="BF599" s="122"/>
      <c r="BG599" s="138" t="s">
        <v>216</v>
      </c>
      <c r="BH599" s="139">
        <f>SUM(BH591:BH598)</f>
        <v>0</v>
      </c>
      <c r="BI599" s="139">
        <f>SUM(BI591:BI598)</f>
        <v>0</v>
      </c>
    </row>
    <row r="600" spans="1:61" ht="13.15" hidden="1" customHeight="1" outlineLevel="2" x14ac:dyDescent="0.2">
      <c r="A600" s="366">
        <v>7</v>
      </c>
      <c r="B600" s="364" t="s">
        <v>6</v>
      </c>
      <c r="C600" s="49" t="s">
        <v>159</v>
      </c>
      <c r="D600" s="95"/>
      <c r="E600" s="68"/>
      <c r="F600" s="69"/>
      <c r="G600" s="69"/>
      <c r="H600" s="69"/>
      <c r="I600" s="69"/>
      <c r="J600" s="69"/>
      <c r="K600" s="69"/>
      <c r="L600" s="69"/>
      <c r="M600" s="69"/>
      <c r="N600" s="69"/>
      <c r="O600" s="69"/>
      <c r="P600" s="69"/>
      <c r="Q600" s="94">
        <f t="shared" si="792"/>
        <v>0</v>
      </c>
      <c r="R600" s="68"/>
      <c r="S600" s="69"/>
      <c r="T600" s="69"/>
      <c r="U600" s="69"/>
      <c r="V600" s="69"/>
      <c r="W600" s="69"/>
      <c r="X600" s="69"/>
      <c r="Y600" s="69"/>
      <c r="Z600" s="69"/>
      <c r="AA600" s="69"/>
      <c r="AB600" s="69"/>
      <c r="AC600" s="69"/>
      <c r="AD600" s="94">
        <f t="shared" si="793"/>
        <v>0</v>
      </c>
      <c r="AE600" s="68"/>
      <c r="AF600" s="69"/>
      <c r="AG600" s="69"/>
      <c r="AH600" s="69"/>
      <c r="AI600" s="69"/>
      <c r="AJ600" s="69"/>
      <c r="AK600" s="69"/>
      <c r="AL600" s="69"/>
      <c r="AM600" s="69"/>
      <c r="AN600" s="69"/>
      <c r="AO600" s="69"/>
      <c r="AP600" s="69"/>
      <c r="AQ600" s="94">
        <f t="shared" si="794"/>
        <v>0</v>
      </c>
      <c r="AR600" s="68"/>
      <c r="AS600" s="69"/>
      <c r="AT600" s="69"/>
      <c r="AU600" s="69"/>
      <c r="AV600" s="69"/>
      <c r="AW600" s="69"/>
      <c r="AX600" s="69"/>
      <c r="AY600" s="69"/>
      <c r="AZ600" s="69"/>
      <c r="BA600" s="69"/>
      <c r="BB600" s="69"/>
      <c r="BC600" s="69"/>
      <c r="BD600" s="94">
        <f t="shared" si="795"/>
        <v>0</v>
      </c>
      <c r="BE600" s="95">
        <f t="shared" si="791"/>
        <v>0</v>
      </c>
      <c r="BH600" s="4"/>
      <c r="BI600" s="4"/>
    </row>
    <row r="601" spans="1:61" ht="13.15" hidden="1" customHeight="1" outlineLevel="2" x14ac:dyDescent="0.2">
      <c r="A601" s="367"/>
      <c r="B601" s="368"/>
      <c r="C601" s="48" t="s">
        <v>164</v>
      </c>
      <c r="D601" s="98"/>
      <c r="E601" s="66"/>
      <c r="F601" s="63"/>
      <c r="G601" s="63"/>
      <c r="H601" s="63"/>
      <c r="I601" s="63"/>
      <c r="J601" s="63"/>
      <c r="K601" s="63"/>
      <c r="L601" s="63"/>
      <c r="M601" s="63"/>
      <c r="N601" s="63"/>
      <c r="O601" s="63"/>
      <c r="P601" s="63"/>
      <c r="Q601" s="93">
        <f t="shared" si="792"/>
        <v>0</v>
      </c>
      <c r="R601" s="66"/>
      <c r="S601" s="63"/>
      <c r="T601" s="63"/>
      <c r="U601" s="63"/>
      <c r="V601" s="63"/>
      <c r="W601" s="63"/>
      <c r="X601" s="63"/>
      <c r="Y601" s="63"/>
      <c r="Z601" s="63"/>
      <c r="AA601" s="63"/>
      <c r="AB601" s="63"/>
      <c r="AC601" s="63"/>
      <c r="AD601" s="93">
        <f t="shared" si="793"/>
        <v>0</v>
      </c>
      <c r="AE601" s="66"/>
      <c r="AF601" s="63"/>
      <c r="AG601" s="63"/>
      <c r="AH601" s="63"/>
      <c r="AI601" s="63"/>
      <c r="AJ601" s="63"/>
      <c r="AK601" s="63"/>
      <c r="AL601" s="63"/>
      <c r="AM601" s="63"/>
      <c r="AN601" s="63"/>
      <c r="AO601" s="63"/>
      <c r="AP601" s="63"/>
      <c r="AQ601" s="93">
        <f t="shared" si="794"/>
        <v>0</v>
      </c>
      <c r="AR601" s="66"/>
      <c r="AS601" s="63"/>
      <c r="AT601" s="63"/>
      <c r="AU601" s="63"/>
      <c r="AV601" s="63"/>
      <c r="AW601" s="63"/>
      <c r="AX601" s="63"/>
      <c r="AY601" s="63"/>
      <c r="AZ601" s="63"/>
      <c r="BA601" s="63"/>
      <c r="BB601" s="63"/>
      <c r="BC601" s="63"/>
      <c r="BD601" s="93">
        <f t="shared" si="795"/>
        <v>0</v>
      </c>
      <c r="BE601" s="98">
        <f t="shared" si="791"/>
        <v>0</v>
      </c>
      <c r="BG601" s="138"/>
      <c r="BH601" s="139"/>
      <c r="BI601" s="139"/>
    </row>
    <row r="602" spans="1:61" ht="13.15" hidden="1" customHeight="1" outlineLevel="2" x14ac:dyDescent="0.2">
      <c r="A602" s="380">
        <v>8</v>
      </c>
      <c r="B602" s="364" t="s">
        <v>335</v>
      </c>
      <c r="C602" s="49" t="s">
        <v>159</v>
      </c>
      <c r="D602" s="95"/>
      <c r="E602" s="68"/>
      <c r="F602" s="69"/>
      <c r="G602" s="69"/>
      <c r="H602" s="69"/>
      <c r="I602" s="69"/>
      <c r="J602" s="69"/>
      <c r="K602" s="69"/>
      <c r="L602" s="69"/>
      <c r="M602" s="69"/>
      <c r="N602" s="69"/>
      <c r="O602" s="69"/>
      <c r="P602" s="69"/>
      <c r="Q602" s="94">
        <f t="shared" si="792"/>
        <v>0</v>
      </c>
      <c r="R602" s="68"/>
      <c r="S602" s="69"/>
      <c r="T602" s="69"/>
      <c r="U602" s="69"/>
      <c r="V602" s="69"/>
      <c r="W602" s="69"/>
      <c r="X602" s="69"/>
      <c r="Y602" s="69"/>
      <c r="Z602" s="69"/>
      <c r="AA602" s="69"/>
      <c r="AB602" s="69"/>
      <c r="AC602" s="69"/>
      <c r="AD602" s="94">
        <f t="shared" si="793"/>
        <v>0</v>
      </c>
      <c r="AE602" s="68"/>
      <c r="AF602" s="69"/>
      <c r="AG602" s="69"/>
      <c r="AH602" s="69"/>
      <c r="AI602" s="69"/>
      <c r="AJ602" s="69"/>
      <c r="AK602" s="69"/>
      <c r="AL602" s="69"/>
      <c r="AM602" s="69"/>
      <c r="AN602" s="69"/>
      <c r="AO602" s="69"/>
      <c r="AP602" s="69"/>
      <c r="AQ602" s="94">
        <f t="shared" si="794"/>
        <v>0</v>
      </c>
      <c r="AR602" s="68"/>
      <c r="AS602" s="69"/>
      <c r="AT602" s="69"/>
      <c r="AU602" s="69"/>
      <c r="AV602" s="69"/>
      <c r="AW602" s="69"/>
      <c r="AX602" s="69"/>
      <c r="AY602" s="69"/>
      <c r="AZ602" s="69"/>
      <c r="BA602" s="69"/>
      <c r="BB602" s="69"/>
      <c r="BC602" s="69"/>
      <c r="BD602" s="94">
        <f t="shared" si="795"/>
        <v>0</v>
      </c>
      <c r="BE602" s="95">
        <f t="shared" si="791"/>
        <v>0</v>
      </c>
      <c r="BH602" s="4"/>
      <c r="BI602" s="4"/>
    </row>
    <row r="603" spans="1:61" ht="13.15" hidden="1" customHeight="1" outlineLevel="2" thickBot="1" x14ac:dyDescent="0.25">
      <c r="A603" s="377"/>
      <c r="B603" s="379"/>
      <c r="C603" s="128" t="s">
        <v>164</v>
      </c>
      <c r="D603" s="133"/>
      <c r="E603" s="132"/>
      <c r="F603" s="130"/>
      <c r="G603" s="130"/>
      <c r="H603" s="130"/>
      <c r="I603" s="130"/>
      <c r="J603" s="130"/>
      <c r="K603" s="130"/>
      <c r="L603" s="130"/>
      <c r="M603" s="130"/>
      <c r="N603" s="130"/>
      <c r="O603" s="130"/>
      <c r="P603" s="130"/>
      <c r="Q603" s="131">
        <f t="shared" si="792"/>
        <v>0</v>
      </c>
      <c r="R603" s="132"/>
      <c r="S603" s="130"/>
      <c r="T603" s="130"/>
      <c r="U603" s="130"/>
      <c r="V603" s="130"/>
      <c r="W603" s="130"/>
      <c r="X603" s="130"/>
      <c r="Y603" s="130"/>
      <c r="Z603" s="130"/>
      <c r="AA603" s="130"/>
      <c r="AB603" s="130"/>
      <c r="AC603" s="130"/>
      <c r="AD603" s="131">
        <f t="shared" si="793"/>
        <v>0</v>
      </c>
      <c r="AE603" s="132"/>
      <c r="AF603" s="130"/>
      <c r="AG603" s="130"/>
      <c r="AH603" s="130"/>
      <c r="AI603" s="130"/>
      <c r="AJ603" s="130"/>
      <c r="AK603" s="130"/>
      <c r="AL603" s="130"/>
      <c r="AM603" s="130"/>
      <c r="AN603" s="130"/>
      <c r="AO603" s="130"/>
      <c r="AP603" s="130"/>
      <c r="AQ603" s="131">
        <f t="shared" si="794"/>
        <v>0</v>
      </c>
      <c r="AR603" s="132"/>
      <c r="AS603" s="130"/>
      <c r="AT603" s="130"/>
      <c r="AU603" s="130"/>
      <c r="AV603" s="130"/>
      <c r="AW603" s="130"/>
      <c r="AX603" s="130"/>
      <c r="AY603" s="130"/>
      <c r="AZ603" s="130"/>
      <c r="BA603" s="130"/>
      <c r="BB603" s="130"/>
      <c r="BC603" s="130"/>
      <c r="BD603" s="131">
        <f t="shared" si="795"/>
        <v>0</v>
      </c>
      <c r="BE603" s="133">
        <f t="shared" si="791"/>
        <v>0</v>
      </c>
      <c r="BG603" s="138"/>
      <c r="BH603" s="139"/>
      <c r="BI603" s="139"/>
    </row>
    <row r="604" spans="1:61" outlineLevel="1" collapsed="1" x14ac:dyDescent="0.2">
      <c r="A604" s="369"/>
      <c r="B604" s="362" t="s">
        <v>198</v>
      </c>
      <c r="C604" s="50" t="s">
        <v>159</v>
      </c>
      <c r="D604" s="127">
        <f>SUM(D588,D590,D592,D594,D596,D598,D600,D602)</f>
        <v>0</v>
      </c>
      <c r="E604" s="124">
        <f t="shared" ref="E604:P604" si="796">SUM(E588,E590,E592,E594,E596,E598,E600,E602)</f>
        <v>0</v>
      </c>
      <c r="F604" s="125">
        <f t="shared" si="796"/>
        <v>0</v>
      </c>
      <c r="G604" s="125">
        <f t="shared" si="796"/>
        <v>0</v>
      </c>
      <c r="H604" s="125">
        <f t="shared" si="796"/>
        <v>0</v>
      </c>
      <c r="I604" s="125">
        <f t="shared" si="796"/>
        <v>0</v>
      </c>
      <c r="J604" s="125">
        <f t="shared" si="796"/>
        <v>0</v>
      </c>
      <c r="K604" s="125">
        <f t="shared" si="796"/>
        <v>0</v>
      </c>
      <c r="L604" s="125">
        <f t="shared" si="796"/>
        <v>0</v>
      </c>
      <c r="M604" s="125">
        <f t="shared" si="796"/>
        <v>0</v>
      </c>
      <c r="N604" s="125">
        <f t="shared" si="796"/>
        <v>0</v>
      </c>
      <c r="O604" s="125">
        <f t="shared" si="796"/>
        <v>0</v>
      </c>
      <c r="P604" s="125">
        <f t="shared" si="796"/>
        <v>0</v>
      </c>
      <c r="Q604" s="126">
        <f t="shared" si="792"/>
        <v>0</v>
      </c>
      <c r="R604" s="124">
        <f t="shared" ref="R604:AC604" si="797">SUM(R588,R590,R592,R594,R596,R598,R600,R602)</f>
        <v>0</v>
      </c>
      <c r="S604" s="125">
        <f t="shared" si="797"/>
        <v>0</v>
      </c>
      <c r="T604" s="125">
        <f t="shared" si="797"/>
        <v>0</v>
      </c>
      <c r="U604" s="125">
        <f t="shared" si="797"/>
        <v>0</v>
      </c>
      <c r="V604" s="125">
        <f t="shared" si="797"/>
        <v>0</v>
      </c>
      <c r="W604" s="125">
        <f t="shared" si="797"/>
        <v>0</v>
      </c>
      <c r="X604" s="125">
        <f t="shared" si="797"/>
        <v>0</v>
      </c>
      <c r="Y604" s="125">
        <f t="shared" si="797"/>
        <v>0</v>
      </c>
      <c r="Z604" s="125">
        <f t="shared" si="797"/>
        <v>0</v>
      </c>
      <c r="AA604" s="125">
        <f t="shared" si="797"/>
        <v>0</v>
      </c>
      <c r="AB604" s="125">
        <f t="shared" si="797"/>
        <v>0</v>
      </c>
      <c r="AC604" s="125">
        <f t="shared" si="797"/>
        <v>0</v>
      </c>
      <c r="AD604" s="126">
        <f t="shared" si="793"/>
        <v>0</v>
      </c>
      <c r="AE604" s="124">
        <f t="shared" ref="AE604:AP604" si="798">SUM(AE588,AE590,AE592,AE594,AE596,AE598,AE600,AE602)</f>
        <v>0</v>
      </c>
      <c r="AF604" s="125">
        <f t="shared" si="798"/>
        <v>0</v>
      </c>
      <c r="AG604" s="125">
        <f t="shared" si="798"/>
        <v>0</v>
      </c>
      <c r="AH604" s="125">
        <f t="shared" si="798"/>
        <v>0</v>
      </c>
      <c r="AI604" s="125">
        <f t="shared" si="798"/>
        <v>0</v>
      </c>
      <c r="AJ604" s="125">
        <f t="shared" si="798"/>
        <v>0</v>
      </c>
      <c r="AK604" s="125">
        <f t="shared" si="798"/>
        <v>0</v>
      </c>
      <c r="AL604" s="125">
        <f t="shared" si="798"/>
        <v>0</v>
      </c>
      <c r="AM604" s="125">
        <f t="shared" si="798"/>
        <v>0</v>
      </c>
      <c r="AN604" s="125">
        <f t="shared" si="798"/>
        <v>0</v>
      </c>
      <c r="AO604" s="125">
        <f t="shared" si="798"/>
        <v>0</v>
      </c>
      <c r="AP604" s="125">
        <f t="shared" si="798"/>
        <v>0</v>
      </c>
      <c r="AQ604" s="126">
        <f t="shared" si="794"/>
        <v>0</v>
      </c>
      <c r="AR604" s="124">
        <f t="shared" ref="AR604:BC604" si="799">SUM(AR588,AR590,AR592,AR594,AR596,AR598,AR600,AR602)</f>
        <v>0</v>
      </c>
      <c r="AS604" s="125">
        <f t="shared" si="799"/>
        <v>0</v>
      </c>
      <c r="AT604" s="125">
        <f t="shared" si="799"/>
        <v>0</v>
      </c>
      <c r="AU604" s="125">
        <f t="shared" si="799"/>
        <v>0</v>
      </c>
      <c r="AV604" s="125">
        <f t="shared" si="799"/>
        <v>0</v>
      </c>
      <c r="AW604" s="125">
        <f t="shared" si="799"/>
        <v>0</v>
      </c>
      <c r="AX604" s="125">
        <f t="shared" si="799"/>
        <v>0</v>
      </c>
      <c r="AY604" s="125">
        <f t="shared" si="799"/>
        <v>0</v>
      </c>
      <c r="AZ604" s="125">
        <f t="shared" si="799"/>
        <v>0</v>
      </c>
      <c r="BA604" s="125">
        <f t="shared" si="799"/>
        <v>0</v>
      </c>
      <c r="BB604" s="125">
        <f t="shared" si="799"/>
        <v>0</v>
      </c>
      <c r="BC604" s="125">
        <f t="shared" si="799"/>
        <v>0</v>
      </c>
      <c r="BD604" s="126">
        <f t="shared" si="795"/>
        <v>0</v>
      </c>
      <c r="BE604" s="127">
        <f t="shared" si="791"/>
        <v>0</v>
      </c>
    </row>
    <row r="605" spans="1:61" outlineLevel="1" x14ac:dyDescent="0.2">
      <c r="A605" s="370"/>
      <c r="B605" s="363"/>
      <c r="C605" s="51" t="s">
        <v>164</v>
      </c>
      <c r="D605" s="100">
        <f t="shared" ref="D605:P605" si="800">SUM(D589,D591,D593,D595,D597,D599,D601,D603)</f>
        <v>0</v>
      </c>
      <c r="E605" s="80">
        <f t="shared" si="800"/>
        <v>0</v>
      </c>
      <c r="F605" s="81">
        <f t="shared" si="800"/>
        <v>0</v>
      </c>
      <c r="G605" s="81">
        <f t="shared" si="800"/>
        <v>0</v>
      </c>
      <c r="H605" s="81">
        <f t="shared" si="800"/>
        <v>0</v>
      </c>
      <c r="I605" s="81">
        <f t="shared" si="800"/>
        <v>0</v>
      </c>
      <c r="J605" s="81">
        <f t="shared" si="800"/>
        <v>0</v>
      </c>
      <c r="K605" s="81">
        <f t="shared" si="800"/>
        <v>0</v>
      </c>
      <c r="L605" s="81">
        <f t="shared" si="800"/>
        <v>0</v>
      </c>
      <c r="M605" s="81">
        <f t="shared" si="800"/>
        <v>0</v>
      </c>
      <c r="N605" s="81">
        <f t="shared" si="800"/>
        <v>0</v>
      </c>
      <c r="O605" s="81">
        <f t="shared" si="800"/>
        <v>0</v>
      </c>
      <c r="P605" s="81">
        <f t="shared" si="800"/>
        <v>0</v>
      </c>
      <c r="Q605" s="99">
        <f t="shared" si="792"/>
        <v>0</v>
      </c>
      <c r="R605" s="80">
        <f t="shared" ref="R605:AC605" si="801">SUM(R589,R591,R593,R595,R597,R599,R601,R603)</f>
        <v>0</v>
      </c>
      <c r="S605" s="81">
        <f t="shared" si="801"/>
        <v>0</v>
      </c>
      <c r="T605" s="81">
        <f t="shared" si="801"/>
        <v>0</v>
      </c>
      <c r="U605" s="81">
        <f t="shared" si="801"/>
        <v>0</v>
      </c>
      <c r="V605" s="81">
        <f t="shared" si="801"/>
        <v>0</v>
      </c>
      <c r="W605" s="81">
        <f t="shared" si="801"/>
        <v>0</v>
      </c>
      <c r="X605" s="81">
        <f t="shared" si="801"/>
        <v>0</v>
      </c>
      <c r="Y605" s="81">
        <f t="shared" si="801"/>
        <v>0</v>
      </c>
      <c r="Z605" s="81">
        <f t="shared" si="801"/>
        <v>0</v>
      </c>
      <c r="AA605" s="81">
        <f t="shared" si="801"/>
        <v>0</v>
      </c>
      <c r="AB605" s="81">
        <f t="shared" si="801"/>
        <v>0</v>
      </c>
      <c r="AC605" s="81">
        <f t="shared" si="801"/>
        <v>0</v>
      </c>
      <c r="AD605" s="99">
        <f t="shared" si="793"/>
        <v>0</v>
      </c>
      <c r="AE605" s="80">
        <f t="shared" ref="AE605:AP605" si="802">SUM(AE589,AE591,AE593,AE595,AE597,AE599,AE601,AE603)</f>
        <v>0</v>
      </c>
      <c r="AF605" s="81">
        <f t="shared" si="802"/>
        <v>0</v>
      </c>
      <c r="AG605" s="81">
        <f t="shared" si="802"/>
        <v>0</v>
      </c>
      <c r="AH605" s="81">
        <f t="shared" si="802"/>
        <v>0</v>
      </c>
      <c r="AI605" s="81">
        <f t="shared" si="802"/>
        <v>0</v>
      </c>
      <c r="AJ605" s="81">
        <f t="shared" si="802"/>
        <v>0</v>
      </c>
      <c r="AK605" s="81">
        <f t="shared" si="802"/>
        <v>0</v>
      </c>
      <c r="AL605" s="81">
        <f t="shared" si="802"/>
        <v>0</v>
      </c>
      <c r="AM605" s="81">
        <f t="shared" si="802"/>
        <v>0</v>
      </c>
      <c r="AN605" s="81">
        <f t="shared" si="802"/>
        <v>0</v>
      </c>
      <c r="AO605" s="81">
        <f t="shared" si="802"/>
        <v>0</v>
      </c>
      <c r="AP605" s="81">
        <f t="shared" si="802"/>
        <v>0</v>
      </c>
      <c r="AQ605" s="99">
        <f t="shared" si="794"/>
        <v>0</v>
      </c>
      <c r="AR605" s="80">
        <f t="shared" ref="AR605:BC605" si="803">SUM(AR589,AR591,AR593,AR595,AR597,AR599,AR601,AR603)</f>
        <v>0</v>
      </c>
      <c r="AS605" s="81">
        <f t="shared" si="803"/>
        <v>0</v>
      </c>
      <c r="AT605" s="81">
        <f t="shared" si="803"/>
        <v>0</v>
      </c>
      <c r="AU605" s="81">
        <f t="shared" si="803"/>
        <v>0</v>
      </c>
      <c r="AV605" s="81">
        <f t="shared" si="803"/>
        <v>0</v>
      </c>
      <c r="AW605" s="81">
        <f t="shared" si="803"/>
        <v>0</v>
      </c>
      <c r="AX605" s="81">
        <f t="shared" si="803"/>
        <v>0</v>
      </c>
      <c r="AY605" s="81">
        <f t="shared" si="803"/>
        <v>0</v>
      </c>
      <c r="AZ605" s="81">
        <f t="shared" si="803"/>
        <v>0</v>
      </c>
      <c r="BA605" s="81">
        <f t="shared" si="803"/>
        <v>0</v>
      </c>
      <c r="BB605" s="81">
        <f t="shared" si="803"/>
        <v>0</v>
      </c>
      <c r="BC605" s="81">
        <f t="shared" si="803"/>
        <v>0</v>
      </c>
      <c r="BD605" s="99">
        <f t="shared" si="795"/>
        <v>0</v>
      </c>
      <c r="BE605" s="100">
        <f t="shared" si="791"/>
        <v>0</v>
      </c>
    </row>
    <row r="606" spans="1:61" hidden="1" outlineLevel="2" x14ac:dyDescent="0.2">
      <c r="A606" s="120"/>
      <c r="B606" s="111" t="s">
        <v>203</v>
      </c>
      <c r="C606" s="112"/>
      <c r="D606" s="114"/>
      <c r="E606" s="113"/>
      <c r="F606" s="113"/>
      <c r="G606" s="113"/>
      <c r="H606" s="113"/>
      <c r="I606" s="113"/>
      <c r="J606" s="113"/>
      <c r="K606" s="113"/>
      <c r="L606" s="113"/>
      <c r="M606" s="113"/>
      <c r="N606" s="113"/>
      <c r="O606" s="113"/>
      <c r="P606" s="113"/>
      <c r="Q606" s="114"/>
      <c r="R606" s="113"/>
      <c r="S606" s="113"/>
      <c r="T606" s="113"/>
      <c r="U606" s="113"/>
      <c r="V606" s="113"/>
      <c r="W606" s="113"/>
      <c r="X606" s="113"/>
      <c r="Y606" s="113"/>
      <c r="Z606" s="113"/>
      <c r="AA606" s="113"/>
      <c r="AB606" s="113"/>
      <c r="AC606" s="113"/>
      <c r="AD606" s="114"/>
      <c r="AE606" s="113"/>
      <c r="AF606" s="113"/>
      <c r="AG606" s="113"/>
      <c r="AH606" s="113"/>
      <c r="AI606" s="113"/>
      <c r="AJ606" s="113"/>
      <c r="AK606" s="113"/>
      <c r="AL606" s="113"/>
      <c r="AM606" s="113"/>
      <c r="AN606" s="113"/>
      <c r="AO606" s="113"/>
      <c r="AP606" s="113"/>
      <c r="AQ606" s="114"/>
      <c r="AR606" s="113"/>
      <c r="AS606" s="113"/>
      <c r="AT606" s="113"/>
      <c r="AU606" s="113"/>
      <c r="AV606" s="113"/>
      <c r="AW606" s="113"/>
      <c r="AX606" s="113"/>
      <c r="AY606" s="113"/>
      <c r="AZ606" s="113"/>
      <c r="BA606" s="113"/>
      <c r="BB606" s="113"/>
      <c r="BC606" s="113"/>
      <c r="BD606" s="114"/>
      <c r="BE606" s="198">
        <f t="shared" si="791"/>
        <v>0</v>
      </c>
      <c r="BG606" s="42"/>
    </row>
    <row r="607" spans="1:61" hidden="1" outlineLevel="2" x14ac:dyDescent="0.2">
      <c r="A607" s="375">
        <v>1</v>
      </c>
      <c r="B607" s="376" t="s">
        <v>208</v>
      </c>
      <c r="C607" s="47" t="s">
        <v>159</v>
      </c>
      <c r="D607" s="91">
        <f>D604-D609</f>
        <v>0</v>
      </c>
      <c r="E607" s="52">
        <f>E604-E609</f>
        <v>0</v>
      </c>
      <c r="F607" s="53">
        <f t="shared" ref="F607:P607" si="804">F604-F609</f>
        <v>0</v>
      </c>
      <c r="G607" s="53">
        <f t="shared" si="804"/>
        <v>0</v>
      </c>
      <c r="H607" s="53">
        <f t="shared" si="804"/>
        <v>0</v>
      </c>
      <c r="I607" s="53">
        <f t="shared" si="804"/>
        <v>0</v>
      </c>
      <c r="J607" s="53">
        <f t="shared" si="804"/>
        <v>0</v>
      </c>
      <c r="K607" s="53">
        <f t="shared" si="804"/>
        <v>0</v>
      </c>
      <c r="L607" s="53">
        <f t="shared" si="804"/>
        <v>0</v>
      </c>
      <c r="M607" s="53">
        <f t="shared" si="804"/>
        <v>0</v>
      </c>
      <c r="N607" s="53">
        <f t="shared" si="804"/>
        <v>0</v>
      </c>
      <c r="O607" s="53">
        <f t="shared" si="804"/>
        <v>0</v>
      </c>
      <c r="P607" s="53">
        <f t="shared" si="804"/>
        <v>0</v>
      </c>
      <c r="Q607" s="91">
        <f t="shared" ref="Q607:Q612" si="805">SUM(E607:P607)</f>
        <v>0</v>
      </c>
      <c r="R607" s="52">
        <f>R604-R609</f>
        <v>0</v>
      </c>
      <c r="S607" s="53">
        <f t="shared" ref="S607:AC607" si="806">S604-S609</f>
        <v>0</v>
      </c>
      <c r="T607" s="53">
        <f t="shared" si="806"/>
        <v>0</v>
      </c>
      <c r="U607" s="53">
        <f t="shared" si="806"/>
        <v>0</v>
      </c>
      <c r="V607" s="53">
        <f t="shared" si="806"/>
        <v>0</v>
      </c>
      <c r="W607" s="53">
        <f t="shared" si="806"/>
        <v>0</v>
      </c>
      <c r="X607" s="53">
        <f t="shared" si="806"/>
        <v>0</v>
      </c>
      <c r="Y607" s="53">
        <f t="shared" si="806"/>
        <v>0</v>
      </c>
      <c r="Z607" s="53">
        <f t="shared" si="806"/>
        <v>0</v>
      </c>
      <c r="AA607" s="53">
        <f t="shared" si="806"/>
        <v>0</v>
      </c>
      <c r="AB607" s="53">
        <f t="shared" si="806"/>
        <v>0</v>
      </c>
      <c r="AC607" s="53">
        <f t="shared" si="806"/>
        <v>0</v>
      </c>
      <c r="AD607" s="91">
        <f t="shared" ref="AD607:AD612" si="807">SUM(R607:AC607)</f>
        <v>0</v>
      </c>
      <c r="AE607" s="52">
        <f>AE604-AE609</f>
        <v>0</v>
      </c>
      <c r="AF607" s="53">
        <f t="shared" ref="AF607:AP607" si="808">AF604-AF609</f>
        <v>0</v>
      </c>
      <c r="AG607" s="53">
        <f t="shared" si="808"/>
        <v>0</v>
      </c>
      <c r="AH607" s="53">
        <f t="shared" si="808"/>
        <v>0</v>
      </c>
      <c r="AI607" s="53">
        <f t="shared" si="808"/>
        <v>0</v>
      </c>
      <c r="AJ607" s="53">
        <f t="shared" si="808"/>
        <v>0</v>
      </c>
      <c r="AK607" s="53">
        <f t="shared" si="808"/>
        <v>0</v>
      </c>
      <c r="AL607" s="53">
        <f t="shared" si="808"/>
        <v>0</v>
      </c>
      <c r="AM607" s="53">
        <f t="shared" si="808"/>
        <v>0</v>
      </c>
      <c r="AN607" s="53">
        <f t="shared" si="808"/>
        <v>0</v>
      </c>
      <c r="AO607" s="53">
        <f t="shared" si="808"/>
        <v>0</v>
      </c>
      <c r="AP607" s="53">
        <f t="shared" si="808"/>
        <v>0</v>
      </c>
      <c r="AQ607" s="91">
        <f t="shared" ref="AQ607:AQ612" si="809">SUM(AE607:AP607)</f>
        <v>0</v>
      </c>
      <c r="AR607" s="52">
        <f>AR604-AR609</f>
        <v>0</v>
      </c>
      <c r="AS607" s="53">
        <f t="shared" ref="AS607:BC607" si="810">AS604-AS609</f>
        <v>0</v>
      </c>
      <c r="AT607" s="53">
        <f t="shared" si="810"/>
        <v>0</v>
      </c>
      <c r="AU607" s="53">
        <f t="shared" si="810"/>
        <v>0</v>
      </c>
      <c r="AV607" s="53">
        <f t="shared" si="810"/>
        <v>0</v>
      </c>
      <c r="AW607" s="53">
        <f t="shared" si="810"/>
        <v>0</v>
      </c>
      <c r="AX607" s="53">
        <f t="shared" si="810"/>
        <v>0</v>
      </c>
      <c r="AY607" s="53">
        <f t="shared" si="810"/>
        <v>0</v>
      </c>
      <c r="AZ607" s="53">
        <f t="shared" si="810"/>
        <v>0</v>
      </c>
      <c r="BA607" s="53">
        <f t="shared" si="810"/>
        <v>0</v>
      </c>
      <c r="BB607" s="53">
        <f t="shared" si="810"/>
        <v>0</v>
      </c>
      <c r="BC607" s="53">
        <f t="shared" si="810"/>
        <v>0</v>
      </c>
      <c r="BD607" s="91">
        <f t="shared" ref="BD607:BD612" si="811">SUM(AR607:BC607)</f>
        <v>0</v>
      </c>
      <c r="BE607" s="91">
        <f t="shared" si="791"/>
        <v>0</v>
      </c>
      <c r="BG607" s="42"/>
    </row>
    <row r="608" spans="1:61" hidden="1" outlineLevel="2" x14ac:dyDescent="0.2">
      <c r="A608" s="374"/>
      <c r="B608" s="372"/>
      <c r="C608" s="46" t="s">
        <v>164</v>
      </c>
      <c r="D608" s="92">
        <f t="shared" ref="D608:P608" si="812">D605-D610</f>
        <v>0</v>
      </c>
      <c r="E608" s="56">
        <f t="shared" si="812"/>
        <v>0</v>
      </c>
      <c r="F608" s="57">
        <f t="shared" si="812"/>
        <v>0</v>
      </c>
      <c r="G608" s="57">
        <f t="shared" si="812"/>
        <v>0</v>
      </c>
      <c r="H608" s="57">
        <f t="shared" si="812"/>
        <v>0</v>
      </c>
      <c r="I608" s="57">
        <f t="shared" si="812"/>
        <v>0</v>
      </c>
      <c r="J608" s="57">
        <f t="shared" si="812"/>
        <v>0</v>
      </c>
      <c r="K608" s="57">
        <f t="shared" si="812"/>
        <v>0</v>
      </c>
      <c r="L608" s="57">
        <f t="shared" si="812"/>
        <v>0</v>
      </c>
      <c r="M608" s="57">
        <f t="shared" si="812"/>
        <v>0</v>
      </c>
      <c r="N608" s="57">
        <f t="shared" si="812"/>
        <v>0</v>
      </c>
      <c r="O608" s="57">
        <f t="shared" si="812"/>
        <v>0</v>
      </c>
      <c r="P608" s="57">
        <f t="shared" si="812"/>
        <v>0</v>
      </c>
      <c r="Q608" s="92">
        <f t="shared" si="805"/>
        <v>0</v>
      </c>
      <c r="R608" s="56">
        <f t="shared" ref="R608:AC608" si="813">R605-R610</f>
        <v>0</v>
      </c>
      <c r="S608" s="57">
        <f t="shared" si="813"/>
        <v>0</v>
      </c>
      <c r="T608" s="57">
        <f t="shared" si="813"/>
        <v>0</v>
      </c>
      <c r="U608" s="57">
        <f t="shared" si="813"/>
        <v>0</v>
      </c>
      <c r="V608" s="57">
        <f t="shared" si="813"/>
        <v>0</v>
      </c>
      <c r="W608" s="57">
        <f t="shared" si="813"/>
        <v>0</v>
      </c>
      <c r="X608" s="57">
        <f t="shared" si="813"/>
        <v>0</v>
      </c>
      <c r="Y608" s="57">
        <f t="shared" si="813"/>
        <v>0</v>
      </c>
      <c r="Z608" s="57">
        <f t="shared" si="813"/>
        <v>0</v>
      </c>
      <c r="AA608" s="57">
        <f t="shared" si="813"/>
        <v>0</v>
      </c>
      <c r="AB608" s="57">
        <f t="shared" si="813"/>
        <v>0</v>
      </c>
      <c r="AC608" s="57">
        <f t="shared" si="813"/>
        <v>0</v>
      </c>
      <c r="AD608" s="92">
        <f t="shared" si="807"/>
        <v>0</v>
      </c>
      <c r="AE608" s="56">
        <f t="shared" ref="AE608:AP608" si="814">AE605-AE610</f>
        <v>0</v>
      </c>
      <c r="AF608" s="57">
        <f t="shared" si="814"/>
        <v>0</v>
      </c>
      <c r="AG608" s="57">
        <f t="shared" si="814"/>
        <v>0</v>
      </c>
      <c r="AH608" s="57">
        <f t="shared" si="814"/>
        <v>0</v>
      </c>
      <c r="AI608" s="57">
        <f t="shared" si="814"/>
        <v>0</v>
      </c>
      <c r="AJ608" s="57">
        <f t="shared" si="814"/>
        <v>0</v>
      </c>
      <c r="AK608" s="57">
        <f t="shared" si="814"/>
        <v>0</v>
      </c>
      <c r="AL608" s="57">
        <f t="shared" si="814"/>
        <v>0</v>
      </c>
      <c r="AM608" s="57">
        <f t="shared" si="814"/>
        <v>0</v>
      </c>
      <c r="AN608" s="57">
        <f t="shared" si="814"/>
        <v>0</v>
      </c>
      <c r="AO608" s="57">
        <f t="shared" si="814"/>
        <v>0</v>
      </c>
      <c r="AP608" s="57">
        <f t="shared" si="814"/>
        <v>0</v>
      </c>
      <c r="AQ608" s="92">
        <f t="shared" si="809"/>
        <v>0</v>
      </c>
      <c r="AR608" s="56">
        <f t="shared" ref="AR608:BC608" si="815">AR605-AR610</f>
        <v>0</v>
      </c>
      <c r="AS608" s="57">
        <f t="shared" si="815"/>
        <v>0</v>
      </c>
      <c r="AT608" s="57">
        <f t="shared" si="815"/>
        <v>0</v>
      </c>
      <c r="AU608" s="57">
        <f t="shared" si="815"/>
        <v>0</v>
      </c>
      <c r="AV608" s="57">
        <f t="shared" si="815"/>
        <v>0</v>
      </c>
      <c r="AW608" s="57">
        <f t="shared" si="815"/>
        <v>0</v>
      </c>
      <c r="AX608" s="57">
        <f t="shared" si="815"/>
        <v>0</v>
      </c>
      <c r="AY608" s="57">
        <f t="shared" si="815"/>
        <v>0</v>
      </c>
      <c r="AZ608" s="57">
        <f t="shared" si="815"/>
        <v>0</v>
      </c>
      <c r="BA608" s="57">
        <f t="shared" si="815"/>
        <v>0</v>
      </c>
      <c r="BB608" s="57">
        <f t="shared" si="815"/>
        <v>0</v>
      </c>
      <c r="BC608" s="57">
        <f t="shared" si="815"/>
        <v>0</v>
      </c>
      <c r="BD608" s="92">
        <f t="shared" si="811"/>
        <v>0</v>
      </c>
      <c r="BE608" s="92">
        <f t="shared" si="791"/>
        <v>0</v>
      </c>
      <c r="BF608" s="122"/>
      <c r="BG608" s="42"/>
    </row>
    <row r="609" spans="1:61" hidden="1" outlineLevel="2" x14ac:dyDescent="0.2">
      <c r="A609" s="373">
        <v>2</v>
      </c>
      <c r="B609" s="371" t="s">
        <v>307</v>
      </c>
      <c r="C609" s="44" t="s">
        <v>159</v>
      </c>
      <c r="D609" s="101"/>
      <c r="E609" s="82"/>
      <c r="F609" s="83"/>
      <c r="G609" s="83"/>
      <c r="H609" s="83"/>
      <c r="I609" s="83"/>
      <c r="J609" s="83"/>
      <c r="K609" s="83"/>
      <c r="L609" s="83"/>
      <c r="M609" s="83"/>
      <c r="N609" s="83"/>
      <c r="O609" s="83"/>
      <c r="P609" s="84"/>
      <c r="Q609" s="101">
        <f t="shared" si="805"/>
        <v>0</v>
      </c>
      <c r="R609" s="82"/>
      <c r="S609" s="83"/>
      <c r="T609" s="83"/>
      <c r="U609" s="83"/>
      <c r="V609" s="83"/>
      <c r="W609" s="83"/>
      <c r="X609" s="83"/>
      <c r="Y609" s="83"/>
      <c r="Z609" s="83"/>
      <c r="AA609" s="83"/>
      <c r="AB609" s="83"/>
      <c r="AC609" s="84"/>
      <c r="AD609" s="101">
        <f t="shared" si="807"/>
        <v>0</v>
      </c>
      <c r="AE609" s="82"/>
      <c r="AF609" s="83"/>
      <c r="AG609" s="83"/>
      <c r="AH609" s="83"/>
      <c r="AI609" s="83"/>
      <c r="AJ609" s="83"/>
      <c r="AK609" s="83"/>
      <c r="AL609" s="83"/>
      <c r="AM609" s="83"/>
      <c r="AN609" s="83"/>
      <c r="AO609" s="83"/>
      <c r="AP609" s="84"/>
      <c r="AQ609" s="101">
        <f t="shared" si="809"/>
        <v>0</v>
      </c>
      <c r="AR609" s="82"/>
      <c r="AS609" s="83"/>
      <c r="AT609" s="83"/>
      <c r="AU609" s="83"/>
      <c r="AV609" s="83"/>
      <c r="AW609" s="83"/>
      <c r="AX609" s="83"/>
      <c r="AY609" s="83"/>
      <c r="AZ609" s="83"/>
      <c r="BA609" s="83"/>
      <c r="BB609" s="83"/>
      <c r="BC609" s="84"/>
      <c r="BD609" s="101">
        <f t="shared" si="811"/>
        <v>0</v>
      </c>
      <c r="BE609" s="101">
        <f t="shared" si="791"/>
        <v>0</v>
      </c>
      <c r="BG609" s="42"/>
    </row>
    <row r="610" spans="1:61" ht="13.5" hidden="1" outlineLevel="2" thickBot="1" x14ac:dyDescent="0.25">
      <c r="A610" s="377"/>
      <c r="B610" s="378"/>
      <c r="C610" s="128" t="s">
        <v>164</v>
      </c>
      <c r="D610" s="131"/>
      <c r="E610" s="129"/>
      <c r="F610" s="130"/>
      <c r="G610" s="130"/>
      <c r="H610" s="130"/>
      <c r="I610" s="130"/>
      <c r="J610" s="130"/>
      <c r="K610" s="130"/>
      <c r="L610" s="130"/>
      <c r="M610" s="130"/>
      <c r="N610" s="130"/>
      <c r="O610" s="130"/>
      <c r="P610" s="130"/>
      <c r="Q610" s="131">
        <f t="shared" si="805"/>
        <v>0</v>
      </c>
      <c r="R610" s="129"/>
      <c r="S610" s="130"/>
      <c r="T610" s="130"/>
      <c r="U610" s="130"/>
      <c r="V610" s="130"/>
      <c r="W610" s="130"/>
      <c r="X610" s="130"/>
      <c r="Y610" s="130"/>
      <c r="Z610" s="130"/>
      <c r="AA610" s="130"/>
      <c r="AB610" s="130"/>
      <c r="AC610" s="130"/>
      <c r="AD610" s="131">
        <f t="shared" si="807"/>
        <v>0</v>
      </c>
      <c r="AE610" s="129"/>
      <c r="AF610" s="130"/>
      <c r="AG610" s="130"/>
      <c r="AH610" s="130"/>
      <c r="AI610" s="130"/>
      <c r="AJ610" s="130"/>
      <c r="AK610" s="130"/>
      <c r="AL610" s="130"/>
      <c r="AM610" s="130"/>
      <c r="AN610" s="130"/>
      <c r="AO610" s="130"/>
      <c r="AP610" s="130"/>
      <c r="AQ610" s="131">
        <f t="shared" si="809"/>
        <v>0</v>
      </c>
      <c r="AR610" s="129"/>
      <c r="AS610" s="130"/>
      <c r="AT610" s="130"/>
      <c r="AU610" s="130"/>
      <c r="AV610" s="130"/>
      <c r="AW610" s="130"/>
      <c r="AX610" s="130"/>
      <c r="AY610" s="130"/>
      <c r="AZ610" s="130"/>
      <c r="BA610" s="130"/>
      <c r="BB610" s="130"/>
      <c r="BC610" s="130"/>
      <c r="BD610" s="131">
        <f t="shared" si="811"/>
        <v>0</v>
      </c>
      <c r="BE610" s="131">
        <f t="shared" si="791"/>
        <v>0</v>
      </c>
      <c r="BG610" s="42"/>
    </row>
    <row r="611" spans="1:61" hidden="1" outlineLevel="2" x14ac:dyDescent="0.2">
      <c r="A611" s="369"/>
      <c r="B611" s="362" t="s">
        <v>198</v>
      </c>
      <c r="C611" s="50" t="s">
        <v>159</v>
      </c>
      <c r="D611" s="127">
        <f>SUM(D607,D609)</f>
        <v>0</v>
      </c>
      <c r="E611" s="124">
        <f>SUM(E607,E609)</f>
        <v>0</v>
      </c>
      <c r="F611" s="125">
        <f t="shared" ref="F611:P611" si="816">SUM(F607,F609)</f>
        <v>0</v>
      </c>
      <c r="G611" s="125">
        <f t="shared" si="816"/>
        <v>0</v>
      </c>
      <c r="H611" s="125">
        <f t="shared" si="816"/>
        <v>0</v>
      </c>
      <c r="I611" s="125">
        <f t="shared" si="816"/>
        <v>0</v>
      </c>
      <c r="J611" s="125">
        <f t="shared" si="816"/>
        <v>0</v>
      </c>
      <c r="K611" s="125">
        <f t="shared" si="816"/>
        <v>0</v>
      </c>
      <c r="L611" s="125">
        <f t="shared" si="816"/>
        <v>0</v>
      </c>
      <c r="M611" s="125">
        <f t="shared" si="816"/>
        <v>0</v>
      </c>
      <c r="N611" s="125">
        <f t="shared" si="816"/>
        <v>0</v>
      </c>
      <c r="O611" s="125">
        <f t="shared" si="816"/>
        <v>0</v>
      </c>
      <c r="P611" s="125">
        <f t="shared" si="816"/>
        <v>0</v>
      </c>
      <c r="Q611" s="126">
        <f t="shared" si="805"/>
        <v>0</v>
      </c>
      <c r="R611" s="124">
        <f>SUM(R607,R609)</f>
        <v>0</v>
      </c>
      <c r="S611" s="125">
        <f t="shared" ref="S611:AC611" si="817">SUM(S607,S609)</f>
        <v>0</v>
      </c>
      <c r="T611" s="125">
        <f t="shared" si="817"/>
        <v>0</v>
      </c>
      <c r="U611" s="125">
        <f t="shared" si="817"/>
        <v>0</v>
      </c>
      <c r="V611" s="125">
        <f t="shared" si="817"/>
        <v>0</v>
      </c>
      <c r="W611" s="125">
        <f t="shared" si="817"/>
        <v>0</v>
      </c>
      <c r="X611" s="125">
        <f t="shared" si="817"/>
        <v>0</v>
      </c>
      <c r="Y611" s="125">
        <f t="shared" si="817"/>
        <v>0</v>
      </c>
      <c r="Z611" s="125">
        <f t="shared" si="817"/>
        <v>0</v>
      </c>
      <c r="AA611" s="125">
        <f t="shared" si="817"/>
        <v>0</v>
      </c>
      <c r="AB611" s="125">
        <f t="shared" si="817"/>
        <v>0</v>
      </c>
      <c r="AC611" s="125">
        <f t="shared" si="817"/>
        <v>0</v>
      </c>
      <c r="AD611" s="126">
        <f t="shared" si="807"/>
        <v>0</v>
      </c>
      <c r="AE611" s="124">
        <f>SUM(AE607,AE609)</f>
        <v>0</v>
      </c>
      <c r="AF611" s="125">
        <f t="shared" ref="AF611:AP611" si="818">SUM(AF607,AF609)</f>
        <v>0</v>
      </c>
      <c r="AG611" s="125">
        <f t="shared" si="818"/>
        <v>0</v>
      </c>
      <c r="AH611" s="125">
        <f t="shared" si="818"/>
        <v>0</v>
      </c>
      <c r="AI611" s="125">
        <f t="shared" si="818"/>
        <v>0</v>
      </c>
      <c r="AJ611" s="125">
        <f t="shared" si="818"/>
        <v>0</v>
      </c>
      <c r="AK611" s="125">
        <f t="shared" si="818"/>
        <v>0</v>
      </c>
      <c r="AL611" s="125">
        <f t="shared" si="818"/>
        <v>0</v>
      </c>
      <c r="AM611" s="125">
        <f t="shared" si="818"/>
        <v>0</v>
      </c>
      <c r="AN611" s="125">
        <f t="shared" si="818"/>
        <v>0</v>
      </c>
      <c r="AO611" s="125">
        <f t="shared" si="818"/>
        <v>0</v>
      </c>
      <c r="AP611" s="125">
        <f t="shared" si="818"/>
        <v>0</v>
      </c>
      <c r="AQ611" s="126">
        <f t="shared" si="809"/>
        <v>0</v>
      </c>
      <c r="AR611" s="124">
        <f>SUM(AR607,AR609)</f>
        <v>0</v>
      </c>
      <c r="AS611" s="125">
        <f t="shared" ref="AS611:BC611" si="819">SUM(AS607,AS609)</f>
        <v>0</v>
      </c>
      <c r="AT611" s="125">
        <f t="shared" si="819"/>
        <v>0</v>
      </c>
      <c r="AU611" s="125">
        <f t="shared" si="819"/>
        <v>0</v>
      </c>
      <c r="AV611" s="125">
        <f t="shared" si="819"/>
        <v>0</v>
      </c>
      <c r="AW611" s="125">
        <f t="shared" si="819"/>
        <v>0</v>
      </c>
      <c r="AX611" s="125">
        <f t="shared" si="819"/>
        <v>0</v>
      </c>
      <c r="AY611" s="125">
        <f t="shared" si="819"/>
        <v>0</v>
      </c>
      <c r="AZ611" s="125">
        <f t="shared" si="819"/>
        <v>0</v>
      </c>
      <c r="BA611" s="125">
        <f t="shared" si="819"/>
        <v>0</v>
      </c>
      <c r="BB611" s="125">
        <f t="shared" si="819"/>
        <v>0</v>
      </c>
      <c r="BC611" s="125">
        <f t="shared" si="819"/>
        <v>0</v>
      </c>
      <c r="BD611" s="126">
        <f t="shared" si="811"/>
        <v>0</v>
      </c>
      <c r="BE611" s="127">
        <f t="shared" si="791"/>
        <v>0</v>
      </c>
      <c r="BG611" s="42"/>
    </row>
    <row r="612" spans="1:61" hidden="1" outlineLevel="2" x14ac:dyDescent="0.2">
      <c r="A612" s="370"/>
      <c r="B612" s="363"/>
      <c r="C612" s="51" t="s">
        <v>164</v>
      </c>
      <c r="D612" s="100">
        <f t="shared" ref="D612:P612" si="820">SUM(D608,D610)</f>
        <v>0</v>
      </c>
      <c r="E612" s="80">
        <f t="shared" si="820"/>
        <v>0</v>
      </c>
      <c r="F612" s="81">
        <f t="shared" si="820"/>
        <v>0</v>
      </c>
      <c r="G612" s="81">
        <f t="shared" si="820"/>
        <v>0</v>
      </c>
      <c r="H612" s="81">
        <f t="shared" si="820"/>
        <v>0</v>
      </c>
      <c r="I612" s="81">
        <f t="shared" si="820"/>
        <v>0</v>
      </c>
      <c r="J612" s="81">
        <f t="shared" si="820"/>
        <v>0</v>
      </c>
      <c r="K612" s="81">
        <f t="shared" si="820"/>
        <v>0</v>
      </c>
      <c r="L612" s="81">
        <f t="shared" si="820"/>
        <v>0</v>
      </c>
      <c r="M612" s="81">
        <f t="shared" si="820"/>
        <v>0</v>
      </c>
      <c r="N612" s="81">
        <f t="shared" si="820"/>
        <v>0</v>
      </c>
      <c r="O612" s="81">
        <f t="shared" si="820"/>
        <v>0</v>
      </c>
      <c r="P612" s="81">
        <f t="shared" si="820"/>
        <v>0</v>
      </c>
      <c r="Q612" s="99">
        <f t="shared" si="805"/>
        <v>0</v>
      </c>
      <c r="R612" s="80">
        <f t="shared" ref="R612:AC612" si="821">SUM(R608,R610)</f>
        <v>0</v>
      </c>
      <c r="S612" s="81">
        <f t="shared" si="821"/>
        <v>0</v>
      </c>
      <c r="T612" s="81">
        <f t="shared" si="821"/>
        <v>0</v>
      </c>
      <c r="U612" s="81">
        <f t="shared" si="821"/>
        <v>0</v>
      </c>
      <c r="V612" s="81">
        <f t="shared" si="821"/>
        <v>0</v>
      </c>
      <c r="W612" s="81">
        <f t="shared" si="821"/>
        <v>0</v>
      </c>
      <c r="X612" s="81">
        <f t="shared" si="821"/>
        <v>0</v>
      </c>
      <c r="Y612" s="81">
        <f t="shared" si="821"/>
        <v>0</v>
      </c>
      <c r="Z612" s="81">
        <f t="shared" si="821"/>
        <v>0</v>
      </c>
      <c r="AA612" s="81">
        <f t="shared" si="821"/>
        <v>0</v>
      </c>
      <c r="AB612" s="81">
        <f t="shared" si="821"/>
        <v>0</v>
      </c>
      <c r="AC612" s="81">
        <f t="shared" si="821"/>
        <v>0</v>
      </c>
      <c r="AD612" s="99">
        <f t="shared" si="807"/>
        <v>0</v>
      </c>
      <c r="AE612" s="80">
        <f t="shared" ref="AE612:AP612" si="822">SUM(AE608,AE610)</f>
        <v>0</v>
      </c>
      <c r="AF612" s="81">
        <f t="shared" si="822"/>
        <v>0</v>
      </c>
      <c r="AG612" s="81">
        <f t="shared" si="822"/>
        <v>0</v>
      </c>
      <c r="AH612" s="81">
        <f t="shared" si="822"/>
        <v>0</v>
      </c>
      <c r="AI612" s="81">
        <f t="shared" si="822"/>
        <v>0</v>
      </c>
      <c r="AJ612" s="81">
        <f t="shared" si="822"/>
        <v>0</v>
      </c>
      <c r="AK612" s="81">
        <f t="shared" si="822"/>
        <v>0</v>
      </c>
      <c r="AL612" s="81">
        <f t="shared" si="822"/>
        <v>0</v>
      </c>
      <c r="AM612" s="81">
        <f t="shared" si="822"/>
        <v>0</v>
      </c>
      <c r="AN612" s="81">
        <f t="shared" si="822"/>
        <v>0</v>
      </c>
      <c r="AO612" s="81">
        <f t="shared" si="822"/>
        <v>0</v>
      </c>
      <c r="AP612" s="81">
        <f t="shared" si="822"/>
        <v>0</v>
      </c>
      <c r="AQ612" s="99">
        <f t="shared" si="809"/>
        <v>0</v>
      </c>
      <c r="AR612" s="80">
        <f t="shared" ref="AR612:BC612" si="823">SUM(AR608,AR610)</f>
        <v>0</v>
      </c>
      <c r="AS612" s="81">
        <f t="shared" si="823"/>
        <v>0</v>
      </c>
      <c r="AT612" s="81">
        <f t="shared" si="823"/>
        <v>0</v>
      </c>
      <c r="AU612" s="81">
        <f t="shared" si="823"/>
        <v>0</v>
      </c>
      <c r="AV612" s="81">
        <f t="shared" si="823"/>
        <v>0</v>
      </c>
      <c r="AW612" s="81">
        <f t="shared" si="823"/>
        <v>0</v>
      </c>
      <c r="AX612" s="81">
        <f t="shared" si="823"/>
        <v>0</v>
      </c>
      <c r="AY612" s="81">
        <f t="shared" si="823"/>
        <v>0</v>
      </c>
      <c r="AZ612" s="81">
        <f t="shared" si="823"/>
        <v>0</v>
      </c>
      <c r="BA612" s="81">
        <f t="shared" si="823"/>
        <v>0</v>
      </c>
      <c r="BB612" s="81">
        <f t="shared" si="823"/>
        <v>0</v>
      </c>
      <c r="BC612" s="81">
        <f t="shared" si="823"/>
        <v>0</v>
      </c>
      <c r="BD612" s="99">
        <f t="shared" si="811"/>
        <v>0</v>
      </c>
      <c r="BE612" s="100">
        <f t="shared" si="791"/>
        <v>0</v>
      </c>
      <c r="BG612" s="42"/>
    </row>
    <row r="613" spans="1:61" outlineLevel="1" collapsed="1" x14ac:dyDescent="0.2">
      <c r="A613" s="119"/>
      <c r="B613" s="103" t="s">
        <v>259</v>
      </c>
      <c r="C613" s="104"/>
      <c r="D613" s="106"/>
      <c r="E613" s="105"/>
      <c r="F613" s="105"/>
      <c r="G613" s="105"/>
      <c r="H613" s="105"/>
      <c r="I613" s="105"/>
      <c r="J613" s="105"/>
      <c r="K613" s="105"/>
      <c r="L613" s="105"/>
      <c r="M613" s="105"/>
      <c r="N613" s="105"/>
      <c r="O613" s="105"/>
      <c r="P613" s="105"/>
      <c r="Q613" s="106"/>
      <c r="R613" s="105"/>
      <c r="S613" s="105"/>
      <c r="T613" s="105"/>
      <c r="U613" s="105"/>
      <c r="V613" s="105"/>
      <c r="W613" s="105"/>
      <c r="X613" s="105"/>
      <c r="Y613" s="105"/>
      <c r="Z613" s="105"/>
      <c r="AA613" s="105"/>
      <c r="AB613" s="105"/>
      <c r="AC613" s="105"/>
      <c r="AD613" s="107"/>
      <c r="AE613" s="108"/>
      <c r="AF613" s="105"/>
      <c r="AG613" s="105"/>
      <c r="AH613" s="105"/>
      <c r="AI613" s="105"/>
      <c r="AJ613" s="105"/>
      <c r="AK613" s="105"/>
      <c r="AL613" s="105"/>
      <c r="AM613" s="105"/>
      <c r="AN613" s="105"/>
      <c r="AO613" s="105"/>
      <c r="AP613" s="109"/>
      <c r="AQ613" s="110"/>
      <c r="AR613" s="105"/>
      <c r="AS613" s="105"/>
      <c r="AT613" s="105"/>
      <c r="AU613" s="105"/>
      <c r="AV613" s="105"/>
      <c r="AW613" s="105"/>
      <c r="AX613" s="105"/>
      <c r="AY613" s="105"/>
      <c r="AZ613" s="105"/>
      <c r="BA613" s="105"/>
      <c r="BB613" s="105"/>
      <c r="BC613" s="105"/>
      <c r="BD613" s="106"/>
      <c r="BE613" s="197">
        <f t="shared" si="791"/>
        <v>0</v>
      </c>
      <c r="BF613" s="122"/>
      <c r="BG613" s="42"/>
    </row>
    <row r="614" spans="1:61" hidden="1" outlineLevel="2" x14ac:dyDescent="0.2">
      <c r="A614" s="120"/>
      <c r="B614" s="111" t="s">
        <v>202</v>
      </c>
      <c r="C614" s="112"/>
      <c r="D614" s="114"/>
      <c r="E614" s="113"/>
      <c r="F614" s="113"/>
      <c r="G614" s="113"/>
      <c r="H614" s="113"/>
      <c r="I614" s="113"/>
      <c r="J614" s="113"/>
      <c r="K614" s="113"/>
      <c r="L614" s="113"/>
      <c r="M614" s="113"/>
      <c r="N614" s="113"/>
      <c r="O614" s="113"/>
      <c r="P614" s="113"/>
      <c r="Q614" s="114"/>
      <c r="R614" s="113"/>
      <c r="S614" s="113"/>
      <c r="T614" s="113"/>
      <c r="U614" s="113"/>
      <c r="V614" s="113"/>
      <c r="W614" s="113"/>
      <c r="X614" s="113"/>
      <c r="Y614" s="113"/>
      <c r="Z614" s="113"/>
      <c r="AA614" s="113"/>
      <c r="AB614" s="113"/>
      <c r="AC614" s="113"/>
      <c r="AD614" s="115"/>
      <c r="AE614" s="116"/>
      <c r="AF614" s="113"/>
      <c r="AG614" s="113"/>
      <c r="AH614" s="113"/>
      <c r="AI614" s="113"/>
      <c r="AJ614" s="113"/>
      <c r="AK614" s="113"/>
      <c r="AL614" s="113"/>
      <c r="AM614" s="113"/>
      <c r="AN614" s="113"/>
      <c r="AO614" s="113"/>
      <c r="AP614" s="117"/>
      <c r="AQ614" s="118"/>
      <c r="AR614" s="113"/>
      <c r="AS614" s="113"/>
      <c r="AT614" s="113"/>
      <c r="AU614" s="113"/>
      <c r="AV614" s="113"/>
      <c r="AW614" s="113"/>
      <c r="AX614" s="113"/>
      <c r="AY614" s="113"/>
      <c r="AZ614" s="113"/>
      <c r="BA614" s="113"/>
      <c r="BB614" s="113"/>
      <c r="BC614" s="113"/>
      <c r="BD614" s="114"/>
      <c r="BE614" s="198">
        <f t="shared" si="791"/>
        <v>0</v>
      </c>
      <c r="BG614" s="42"/>
    </row>
    <row r="615" spans="1:61" ht="13.15" hidden="1" customHeight="1" outlineLevel="2" x14ac:dyDescent="0.2">
      <c r="A615" s="373">
        <v>1</v>
      </c>
      <c r="B615" s="371" t="s">
        <v>334</v>
      </c>
      <c r="C615" s="44" t="s">
        <v>159</v>
      </c>
      <c r="D615" s="101"/>
      <c r="E615" s="82"/>
      <c r="F615" s="83"/>
      <c r="G615" s="83"/>
      <c r="H615" s="83"/>
      <c r="I615" s="83"/>
      <c r="J615" s="83"/>
      <c r="K615" s="83"/>
      <c r="L615" s="83"/>
      <c r="M615" s="83"/>
      <c r="N615" s="83"/>
      <c r="O615" s="83"/>
      <c r="P615" s="83"/>
      <c r="Q615" s="101">
        <f>SUM(E615:P615)</f>
        <v>0</v>
      </c>
      <c r="R615" s="82"/>
      <c r="S615" s="83"/>
      <c r="T615" s="83"/>
      <c r="U615" s="83"/>
      <c r="V615" s="83"/>
      <c r="W615" s="83"/>
      <c r="X615" s="83"/>
      <c r="Y615" s="83"/>
      <c r="Z615" s="83"/>
      <c r="AA615" s="83"/>
      <c r="AB615" s="83"/>
      <c r="AC615" s="83"/>
      <c r="AD615" s="101">
        <f>SUM(R615:AC615)</f>
        <v>0</v>
      </c>
      <c r="AE615" s="82"/>
      <c r="AF615" s="83"/>
      <c r="AG615" s="83"/>
      <c r="AH615" s="83"/>
      <c r="AI615" s="83"/>
      <c r="AJ615" s="83"/>
      <c r="AK615" s="83"/>
      <c r="AL615" s="83"/>
      <c r="AM615" s="83"/>
      <c r="AN615" s="83"/>
      <c r="AO615" s="83"/>
      <c r="AP615" s="83"/>
      <c r="AQ615" s="101">
        <f>SUM(AE615:AP615)</f>
        <v>0</v>
      </c>
      <c r="AR615" s="82"/>
      <c r="AS615" s="83"/>
      <c r="AT615" s="83"/>
      <c r="AU615" s="83"/>
      <c r="AV615" s="83"/>
      <c r="AW615" s="83"/>
      <c r="AX615" s="83"/>
      <c r="AY615" s="83"/>
      <c r="AZ615" s="83"/>
      <c r="BA615" s="83"/>
      <c r="BB615" s="83"/>
      <c r="BC615" s="83"/>
      <c r="BD615" s="101">
        <f>SUM(AR615:BC615)</f>
        <v>0</v>
      </c>
      <c r="BE615" s="101">
        <f>SUM(D615,BD615,AQ615,AD615,Q615)</f>
        <v>0</v>
      </c>
      <c r="BG615" s="138"/>
      <c r="BH615" s="140"/>
      <c r="BI615" s="140"/>
    </row>
    <row r="616" spans="1:61" ht="13.15" hidden="1" customHeight="1" outlineLevel="2" x14ac:dyDescent="0.2">
      <c r="A616" s="374"/>
      <c r="B616" s="372"/>
      <c r="C616" s="46" t="s">
        <v>164</v>
      </c>
      <c r="D616" s="92"/>
      <c r="E616" s="56"/>
      <c r="F616" s="57"/>
      <c r="G616" s="57"/>
      <c r="H616" s="57"/>
      <c r="I616" s="57"/>
      <c r="J616" s="57"/>
      <c r="K616" s="57"/>
      <c r="L616" s="57"/>
      <c r="M616" s="57"/>
      <c r="N616" s="57"/>
      <c r="O616" s="57"/>
      <c r="P616" s="57"/>
      <c r="Q616" s="92">
        <f>SUM(E616:P616)</f>
        <v>0</v>
      </c>
      <c r="R616" s="56"/>
      <c r="S616" s="57"/>
      <c r="T616" s="57"/>
      <c r="U616" s="57"/>
      <c r="V616" s="57"/>
      <c r="W616" s="57"/>
      <c r="X616" s="57"/>
      <c r="Y616" s="57"/>
      <c r="Z616" s="57"/>
      <c r="AA616" s="57"/>
      <c r="AB616" s="57"/>
      <c r="AC616" s="57"/>
      <c r="AD616" s="92">
        <f>SUM(R616:AC616)</f>
        <v>0</v>
      </c>
      <c r="AE616" s="56"/>
      <c r="AF616" s="57"/>
      <c r="AG616" s="57"/>
      <c r="AH616" s="57"/>
      <c r="AI616" s="57"/>
      <c r="AJ616" s="57"/>
      <c r="AK616" s="57"/>
      <c r="AL616" s="57"/>
      <c r="AM616" s="57"/>
      <c r="AN616" s="57"/>
      <c r="AO616" s="57"/>
      <c r="AP616" s="57"/>
      <c r="AQ616" s="92">
        <f>SUM(AE616:AP616)</f>
        <v>0</v>
      </c>
      <c r="AR616" s="56"/>
      <c r="AS616" s="57"/>
      <c r="AT616" s="57"/>
      <c r="AU616" s="57"/>
      <c r="AV616" s="57"/>
      <c r="AW616" s="57"/>
      <c r="AX616" s="57"/>
      <c r="AY616" s="57"/>
      <c r="AZ616" s="57"/>
      <c r="BA616" s="57"/>
      <c r="BB616" s="57"/>
      <c r="BC616" s="57"/>
      <c r="BD616" s="92">
        <f>SUM(AR616:BC616)</f>
        <v>0</v>
      </c>
      <c r="BE616" s="92">
        <f>SUM(D616,BD616,AQ616,AD616,Q616)</f>
        <v>0</v>
      </c>
      <c r="BG616" s="136"/>
      <c r="BH616" s="4"/>
      <c r="BI616" s="4"/>
    </row>
    <row r="617" spans="1:61" ht="13.15" hidden="1" customHeight="1" outlineLevel="2" x14ac:dyDescent="0.2">
      <c r="A617" s="373">
        <v>2</v>
      </c>
      <c r="B617" s="371" t="s">
        <v>217</v>
      </c>
      <c r="C617" s="44" t="s">
        <v>159</v>
      </c>
      <c r="D617" s="101"/>
      <c r="E617" s="82"/>
      <c r="F617" s="83"/>
      <c r="G617" s="83"/>
      <c r="H617" s="83"/>
      <c r="I617" s="83"/>
      <c r="J617" s="83"/>
      <c r="K617" s="83"/>
      <c r="L617" s="83"/>
      <c r="M617" s="83"/>
      <c r="N617" s="83"/>
      <c r="O617" s="83"/>
      <c r="P617" s="83">
        <v>65</v>
      </c>
      <c r="Q617" s="101">
        <f t="shared" ref="Q617:Q628" si="824">SUM(E617:P617)</f>
        <v>65</v>
      </c>
      <c r="R617" s="82"/>
      <c r="S617" s="83"/>
      <c r="T617" s="83"/>
      <c r="U617" s="83"/>
      <c r="V617" s="83"/>
      <c r="W617" s="83"/>
      <c r="X617" s="83"/>
      <c r="Y617" s="83"/>
      <c r="Z617" s="83"/>
      <c r="AA617" s="83"/>
      <c r="AB617" s="83"/>
      <c r="AC617" s="83"/>
      <c r="AD617" s="101">
        <f t="shared" ref="AD617:AD632" si="825">SUM(R617:AC617)</f>
        <v>0</v>
      </c>
      <c r="AE617" s="82"/>
      <c r="AF617" s="83"/>
      <c r="AG617" s="83"/>
      <c r="AH617" s="83"/>
      <c r="AI617" s="83"/>
      <c r="AJ617" s="83"/>
      <c r="AK617" s="83"/>
      <c r="AL617" s="83"/>
      <c r="AM617" s="83"/>
      <c r="AN617" s="83"/>
      <c r="AO617" s="83"/>
      <c r="AP617" s="83"/>
      <c r="AQ617" s="101">
        <f t="shared" ref="AQ617:AQ632" si="826">SUM(AE617:AP617)</f>
        <v>0</v>
      </c>
      <c r="AR617" s="82"/>
      <c r="AS617" s="83"/>
      <c r="AT617" s="83"/>
      <c r="AU617" s="83"/>
      <c r="AV617" s="83"/>
      <c r="AW617" s="83"/>
      <c r="AX617" s="83"/>
      <c r="AY617" s="83"/>
      <c r="AZ617" s="83"/>
      <c r="BA617" s="83"/>
      <c r="BB617" s="83"/>
      <c r="BC617" s="83"/>
      <c r="BD617" s="101">
        <f t="shared" ref="BD617:BD632" si="827">SUM(AR617:BC617)</f>
        <v>0</v>
      </c>
      <c r="BE617" s="101">
        <f t="shared" si="791"/>
        <v>65</v>
      </c>
      <c r="BG617" s="138" t="s">
        <v>211</v>
      </c>
      <c r="BH617" s="140" t="s">
        <v>212</v>
      </c>
      <c r="BI617" s="140" t="s">
        <v>213</v>
      </c>
    </row>
    <row r="618" spans="1:61" ht="13.15" hidden="1" customHeight="1" outlineLevel="2" x14ac:dyDescent="0.2">
      <c r="A618" s="374"/>
      <c r="B618" s="372"/>
      <c r="C618" s="46" t="s">
        <v>164</v>
      </c>
      <c r="D618" s="92"/>
      <c r="E618" s="56"/>
      <c r="F618" s="57"/>
      <c r="G618" s="57"/>
      <c r="H618" s="57"/>
      <c r="I618" s="57"/>
      <c r="J618" s="57"/>
      <c r="K618" s="57"/>
      <c r="L618" s="57"/>
      <c r="M618" s="57">
        <v>0</v>
      </c>
      <c r="N618" s="57"/>
      <c r="O618" s="57"/>
      <c r="P618" s="57"/>
      <c r="Q618" s="92">
        <f t="shared" si="824"/>
        <v>0</v>
      </c>
      <c r="R618" s="56"/>
      <c r="S618" s="57"/>
      <c r="T618" s="57"/>
      <c r="U618" s="57"/>
      <c r="V618" s="57"/>
      <c r="W618" s="57"/>
      <c r="X618" s="57"/>
      <c r="Y618" s="57"/>
      <c r="Z618" s="57"/>
      <c r="AA618" s="57"/>
      <c r="AB618" s="57"/>
      <c r="AC618" s="57"/>
      <c r="AD618" s="92">
        <f t="shared" si="825"/>
        <v>0</v>
      </c>
      <c r="AE618" s="56"/>
      <c r="AF618" s="57"/>
      <c r="AG618" s="57"/>
      <c r="AH618" s="57"/>
      <c r="AI618" s="57"/>
      <c r="AJ618" s="57"/>
      <c r="AK618" s="57"/>
      <c r="AL618" s="57"/>
      <c r="AM618" s="57"/>
      <c r="AN618" s="57"/>
      <c r="AO618" s="57"/>
      <c r="AP618" s="57"/>
      <c r="AQ618" s="92">
        <f t="shared" si="826"/>
        <v>0</v>
      </c>
      <c r="AR618" s="56"/>
      <c r="AS618" s="57"/>
      <c r="AT618" s="57"/>
      <c r="AU618" s="57"/>
      <c r="AV618" s="57"/>
      <c r="AW618" s="57"/>
      <c r="AX618" s="57"/>
      <c r="AY618" s="57"/>
      <c r="AZ618" s="57"/>
      <c r="BA618" s="57"/>
      <c r="BB618" s="57"/>
      <c r="BC618" s="57"/>
      <c r="BD618" s="92">
        <f t="shared" si="827"/>
        <v>0</v>
      </c>
      <c r="BE618" s="92">
        <f t="shared" si="791"/>
        <v>0</v>
      </c>
      <c r="BG618" s="136" t="s">
        <v>199</v>
      </c>
      <c r="BH618" s="4"/>
      <c r="BI618" s="4"/>
    </row>
    <row r="619" spans="1:61" ht="13.15" hidden="1" customHeight="1" outlineLevel="2" x14ac:dyDescent="0.2">
      <c r="A619" s="366">
        <v>3</v>
      </c>
      <c r="B619" s="376" t="s">
        <v>345</v>
      </c>
      <c r="C619" s="47" t="s">
        <v>159</v>
      </c>
      <c r="D619" s="91"/>
      <c r="E619" s="52"/>
      <c r="F619" s="53"/>
      <c r="G619" s="53"/>
      <c r="H619" s="53"/>
      <c r="I619" s="53"/>
      <c r="J619" s="53"/>
      <c r="K619" s="53"/>
      <c r="L619" s="53"/>
      <c r="M619" s="53"/>
      <c r="N619" s="53"/>
      <c r="O619" s="53"/>
      <c r="P619" s="53"/>
      <c r="Q619" s="91">
        <f t="shared" si="824"/>
        <v>0</v>
      </c>
      <c r="R619" s="52"/>
      <c r="S619" s="53"/>
      <c r="T619" s="53"/>
      <c r="U619" s="53"/>
      <c r="V619" s="53"/>
      <c r="W619" s="53"/>
      <c r="X619" s="53"/>
      <c r="Y619" s="53"/>
      <c r="Z619" s="53"/>
      <c r="AA619" s="53"/>
      <c r="AB619" s="53"/>
      <c r="AC619" s="53"/>
      <c r="AD619" s="91">
        <f t="shared" si="825"/>
        <v>0</v>
      </c>
      <c r="AE619" s="52"/>
      <c r="AF619" s="53"/>
      <c r="AG619" s="53"/>
      <c r="AH619" s="53"/>
      <c r="AI619" s="53"/>
      <c r="AJ619" s="53"/>
      <c r="AK619" s="53"/>
      <c r="AL619" s="53"/>
      <c r="AM619" s="53"/>
      <c r="AN619" s="53"/>
      <c r="AO619" s="53"/>
      <c r="AP619" s="53"/>
      <c r="AQ619" s="91">
        <f t="shared" si="826"/>
        <v>0</v>
      </c>
      <c r="AR619" s="52"/>
      <c r="AS619" s="53"/>
      <c r="AT619" s="53"/>
      <c r="AU619" s="53"/>
      <c r="AV619" s="53"/>
      <c r="AW619" s="53"/>
      <c r="AX619" s="53"/>
      <c r="AY619" s="53"/>
      <c r="AZ619" s="53"/>
      <c r="BA619" s="53"/>
      <c r="BB619" s="53"/>
      <c r="BC619" s="53"/>
      <c r="BD619" s="91">
        <f t="shared" si="827"/>
        <v>0</v>
      </c>
      <c r="BE619" s="91">
        <f t="shared" si="791"/>
        <v>0</v>
      </c>
      <c r="BG619" s="136" t="s">
        <v>218</v>
      </c>
      <c r="BH619" s="4"/>
      <c r="BI619" s="4"/>
    </row>
    <row r="620" spans="1:61" ht="13.15" hidden="1" customHeight="1" outlineLevel="2" x14ac:dyDescent="0.2">
      <c r="A620" s="367"/>
      <c r="B620" s="381"/>
      <c r="C620" s="48" t="s">
        <v>164</v>
      </c>
      <c r="D620" s="93"/>
      <c r="E620" s="62"/>
      <c r="F620" s="63"/>
      <c r="G620" s="63"/>
      <c r="H620" s="63"/>
      <c r="I620" s="63"/>
      <c r="J620" s="63"/>
      <c r="K620" s="63"/>
      <c r="L620" s="63"/>
      <c r="M620" s="63"/>
      <c r="N620" s="63"/>
      <c r="O620" s="63"/>
      <c r="P620" s="63"/>
      <c r="Q620" s="93">
        <f t="shared" si="824"/>
        <v>0</v>
      </c>
      <c r="R620" s="62"/>
      <c r="S620" s="63"/>
      <c r="T620" s="63"/>
      <c r="U620" s="63"/>
      <c r="V620" s="63"/>
      <c r="W620" s="63"/>
      <c r="X620" s="63"/>
      <c r="Y620" s="63"/>
      <c r="Z620" s="63"/>
      <c r="AA620" s="63"/>
      <c r="AB620" s="63"/>
      <c r="AC620" s="63"/>
      <c r="AD620" s="93">
        <f t="shared" si="825"/>
        <v>0</v>
      </c>
      <c r="AE620" s="62"/>
      <c r="AF620" s="63"/>
      <c r="AG620" s="63"/>
      <c r="AH620" s="63"/>
      <c r="AI620" s="63"/>
      <c r="AJ620" s="63"/>
      <c r="AK620" s="63"/>
      <c r="AL620" s="63"/>
      <c r="AM620" s="63"/>
      <c r="AN620" s="63"/>
      <c r="AO620" s="63"/>
      <c r="AP620" s="63"/>
      <c r="AQ620" s="93">
        <f t="shared" si="826"/>
        <v>0</v>
      </c>
      <c r="AR620" s="62"/>
      <c r="AS620" s="63"/>
      <c r="AT620" s="63"/>
      <c r="AU620" s="63"/>
      <c r="AV620" s="63"/>
      <c r="AW620" s="63"/>
      <c r="AX620" s="63"/>
      <c r="AY620" s="63"/>
      <c r="AZ620" s="63"/>
      <c r="BA620" s="63"/>
      <c r="BB620" s="63"/>
      <c r="BC620" s="63"/>
      <c r="BD620" s="93">
        <f t="shared" si="827"/>
        <v>0</v>
      </c>
      <c r="BE620" s="93">
        <f t="shared" si="791"/>
        <v>0</v>
      </c>
      <c r="BG620" s="136" t="s">
        <v>222</v>
      </c>
      <c r="BH620" s="4"/>
      <c r="BI620" s="4"/>
    </row>
    <row r="621" spans="1:61" ht="13.15" hidden="1" customHeight="1" outlineLevel="2" x14ac:dyDescent="0.2">
      <c r="A621" s="380">
        <v>4</v>
      </c>
      <c r="B621" s="382" t="s">
        <v>204</v>
      </c>
      <c r="C621" s="49" t="s">
        <v>159</v>
      </c>
      <c r="D621" s="95"/>
      <c r="E621" s="68"/>
      <c r="F621" s="69"/>
      <c r="G621" s="69"/>
      <c r="H621" s="69"/>
      <c r="I621" s="69"/>
      <c r="J621" s="69"/>
      <c r="K621" s="69"/>
      <c r="L621" s="69"/>
      <c r="M621" s="69"/>
      <c r="N621" s="69"/>
      <c r="O621" s="69"/>
      <c r="P621" s="69"/>
      <c r="Q621" s="94">
        <f t="shared" si="824"/>
        <v>0</v>
      </c>
      <c r="R621" s="68"/>
      <c r="S621" s="69"/>
      <c r="T621" s="69"/>
      <c r="U621" s="69"/>
      <c r="V621" s="69"/>
      <c r="W621" s="69"/>
      <c r="X621" s="69"/>
      <c r="Y621" s="69"/>
      <c r="Z621" s="69"/>
      <c r="AA621" s="69"/>
      <c r="AB621" s="69"/>
      <c r="AC621" s="69"/>
      <c r="AD621" s="94">
        <f t="shared" si="825"/>
        <v>0</v>
      </c>
      <c r="AE621" s="68"/>
      <c r="AF621" s="69"/>
      <c r="AG621" s="69"/>
      <c r="AH621" s="69"/>
      <c r="AI621" s="69"/>
      <c r="AJ621" s="69"/>
      <c r="AK621" s="69"/>
      <c r="AL621" s="69"/>
      <c r="AM621" s="69"/>
      <c r="AN621" s="69"/>
      <c r="AO621" s="69"/>
      <c r="AP621" s="69"/>
      <c r="AQ621" s="94">
        <f t="shared" si="826"/>
        <v>0</v>
      </c>
      <c r="AR621" s="68"/>
      <c r="AS621" s="69"/>
      <c r="AT621" s="69"/>
      <c r="AU621" s="69"/>
      <c r="AV621" s="69"/>
      <c r="AW621" s="69"/>
      <c r="AX621" s="69"/>
      <c r="AY621" s="69"/>
      <c r="AZ621" s="69"/>
      <c r="BA621" s="69"/>
      <c r="BB621" s="69"/>
      <c r="BC621" s="69"/>
      <c r="BD621" s="94">
        <f t="shared" si="827"/>
        <v>0</v>
      </c>
      <c r="BE621" s="95">
        <f t="shared" si="791"/>
        <v>0</v>
      </c>
      <c r="BG621" s="136" t="s">
        <v>214</v>
      </c>
      <c r="BH621" s="4"/>
      <c r="BI621" s="4"/>
    </row>
    <row r="622" spans="1:61" ht="13.15" hidden="1" customHeight="1" outlineLevel="2" x14ac:dyDescent="0.2">
      <c r="A622" s="384"/>
      <c r="B622" s="383"/>
      <c r="C622" s="45" t="s">
        <v>164</v>
      </c>
      <c r="D622" s="97"/>
      <c r="E622" s="74"/>
      <c r="F622" s="75"/>
      <c r="G622" s="75"/>
      <c r="H622" s="75"/>
      <c r="I622" s="75"/>
      <c r="J622" s="75"/>
      <c r="K622" s="75"/>
      <c r="L622" s="75"/>
      <c r="M622" s="75"/>
      <c r="N622" s="75"/>
      <c r="O622" s="75"/>
      <c r="P622" s="75"/>
      <c r="Q622" s="96">
        <f t="shared" si="824"/>
        <v>0</v>
      </c>
      <c r="R622" s="74"/>
      <c r="S622" s="75"/>
      <c r="T622" s="75"/>
      <c r="U622" s="75"/>
      <c r="V622" s="75"/>
      <c r="W622" s="75"/>
      <c r="X622" s="75"/>
      <c r="Y622" s="75"/>
      <c r="Z622" s="75"/>
      <c r="AA622" s="75"/>
      <c r="AB622" s="75"/>
      <c r="AC622" s="75"/>
      <c r="AD622" s="96">
        <f t="shared" si="825"/>
        <v>0</v>
      </c>
      <c r="AE622" s="74"/>
      <c r="AF622" s="75"/>
      <c r="AG622" s="75"/>
      <c r="AH622" s="75"/>
      <c r="AI622" s="75"/>
      <c r="AJ622" s="75"/>
      <c r="AK622" s="75"/>
      <c r="AL622" s="75"/>
      <c r="AM622" s="75"/>
      <c r="AN622" s="75"/>
      <c r="AO622" s="75"/>
      <c r="AP622" s="75"/>
      <c r="AQ622" s="96">
        <f t="shared" si="826"/>
        <v>0</v>
      </c>
      <c r="AR622" s="74"/>
      <c r="AS622" s="75"/>
      <c r="AT622" s="75"/>
      <c r="AU622" s="75"/>
      <c r="AV622" s="75"/>
      <c r="AW622" s="75"/>
      <c r="AX622" s="75"/>
      <c r="AY622" s="75"/>
      <c r="AZ622" s="75"/>
      <c r="BA622" s="75"/>
      <c r="BB622" s="75"/>
      <c r="BC622" s="75"/>
      <c r="BD622" s="96">
        <f t="shared" si="827"/>
        <v>0</v>
      </c>
      <c r="BE622" s="97">
        <f t="shared" si="791"/>
        <v>0</v>
      </c>
      <c r="BG622" s="136" t="s">
        <v>223</v>
      </c>
      <c r="BH622" s="4"/>
      <c r="BI622" s="4"/>
    </row>
    <row r="623" spans="1:61" ht="13.15" hidden="1" customHeight="1" outlineLevel="2" x14ac:dyDescent="0.2">
      <c r="A623" s="380">
        <v>5</v>
      </c>
      <c r="B623" s="382" t="s">
        <v>221</v>
      </c>
      <c r="C623" s="49" t="s">
        <v>159</v>
      </c>
      <c r="D623" s="95"/>
      <c r="E623" s="68"/>
      <c r="F623" s="69"/>
      <c r="G623" s="69"/>
      <c r="H623" s="69"/>
      <c r="I623" s="69"/>
      <c r="J623" s="69"/>
      <c r="K623" s="69"/>
      <c r="L623" s="69"/>
      <c r="M623" s="69"/>
      <c r="N623" s="69"/>
      <c r="O623" s="69"/>
      <c r="P623" s="69"/>
      <c r="Q623" s="94">
        <f t="shared" si="824"/>
        <v>0</v>
      </c>
      <c r="R623" s="68"/>
      <c r="S623" s="69"/>
      <c r="T623" s="69"/>
      <c r="U623" s="69"/>
      <c r="V623" s="69"/>
      <c r="W623" s="69"/>
      <c r="X623" s="69"/>
      <c r="Y623" s="69"/>
      <c r="Z623" s="69"/>
      <c r="AA623" s="69"/>
      <c r="AB623" s="69"/>
      <c r="AC623" s="69"/>
      <c r="AD623" s="94">
        <f t="shared" si="825"/>
        <v>0</v>
      </c>
      <c r="AE623" s="68"/>
      <c r="AF623" s="69"/>
      <c r="AG623" s="69"/>
      <c r="AH623" s="69"/>
      <c r="AI623" s="69"/>
      <c r="AJ623" s="69"/>
      <c r="AK623" s="69"/>
      <c r="AL623" s="69"/>
      <c r="AM623" s="69"/>
      <c r="AN623" s="69"/>
      <c r="AO623" s="69"/>
      <c r="AP623" s="69"/>
      <c r="AQ623" s="94">
        <f t="shared" si="826"/>
        <v>0</v>
      </c>
      <c r="AR623" s="68"/>
      <c r="AS623" s="69"/>
      <c r="AT623" s="69"/>
      <c r="AU623" s="69"/>
      <c r="AV623" s="69"/>
      <c r="AW623" s="69"/>
      <c r="AX623" s="69"/>
      <c r="AY623" s="69"/>
      <c r="AZ623" s="69"/>
      <c r="BA623" s="69"/>
      <c r="BB623" s="69"/>
      <c r="BC623" s="69"/>
      <c r="BD623" s="94">
        <f t="shared" si="827"/>
        <v>0</v>
      </c>
      <c r="BE623" s="95">
        <f t="shared" si="791"/>
        <v>0</v>
      </c>
      <c r="BG623" t="s">
        <v>224</v>
      </c>
      <c r="BH623" s="4"/>
      <c r="BI623" s="4"/>
    </row>
    <row r="624" spans="1:61" ht="13.15" hidden="1" customHeight="1" outlineLevel="2" x14ac:dyDescent="0.2">
      <c r="A624" s="384"/>
      <c r="B624" s="383"/>
      <c r="C624" s="45" t="s">
        <v>164</v>
      </c>
      <c r="D624" s="97"/>
      <c r="E624" s="74"/>
      <c r="F624" s="75"/>
      <c r="G624" s="75"/>
      <c r="H624" s="75"/>
      <c r="I624" s="75"/>
      <c r="J624" s="75"/>
      <c r="K624" s="75"/>
      <c r="L624" s="75"/>
      <c r="M624" s="75"/>
      <c r="N624" s="75"/>
      <c r="O624" s="75"/>
      <c r="P624" s="75"/>
      <c r="Q624" s="96">
        <f t="shared" si="824"/>
        <v>0</v>
      </c>
      <c r="R624" s="74"/>
      <c r="S624" s="75"/>
      <c r="T624" s="75"/>
      <c r="U624" s="75"/>
      <c r="V624" s="75"/>
      <c r="W624" s="75"/>
      <c r="X624" s="75"/>
      <c r="Y624" s="75"/>
      <c r="Z624" s="75"/>
      <c r="AA624" s="75"/>
      <c r="AB624" s="75"/>
      <c r="AC624" s="75"/>
      <c r="AD624" s="96">
        <f t="shared" si="825"/>
        <v>0</v>
      </c>
      <c r="AE624" s="74"/>
      <c r="AF624" s="75"/>
      <c r="AG624" s="75"/>
      <c r="AH624" s="75"/>
      <c r="AI624" s="75"/>
      <c r="AJ624" s="75"/>
      <c r="AK624" s="75"/>
      <c r="AL624" s="75"/>
      <c r="AM624" s="75"/>
      <c r="AN624" s="75"/>
      <c r="AO624" s="75"/>
      <c r="AP624" s="75"/>
      <c r="AQ624" s="96">
        <f t="shared" si="826"/>
        <v>0</v>
      </c>
      <c r="AR624" s="74"/>
      <c r="AS624" s="75"/>
      <c r="AT624" s="75"/>
      <c r="AU624" s="75"/>
      <c r="AV624" s="75"/>
      <c r="AW624" s="75"/>
      <c r="AX624" s="75"/>
      <c r="AY624" s="75"/>
      <c r="AZ624" s="75"/>
      <c r="BA624" s="75"/>
      <c r="BB624" s="75"/>
      <c r="BC624" s="75"/>
      <c r="BD624" s="96">
        <f t="shared" si="827"/>
        <v>0</v>
      </c>
      <c r="BE624" s="97">
        <f t="shared" si="791"/>
        <v>0</v>
      </c>
      <c r="BG624" t="s">
        <v>210</v>
      </c>
      <c r="BH624" s="4"/>
      <c r="BI624" s="4"/>
    </row>
    <row r="625" spans="1:61" ht="13.15" hidden="1" customHeight="1" outlineLevel="2" x14ac:dyDescent="0.2">
      <c r="A625" s="373">
        <v>6</v>
      </c>
      <c r="B625" s="364" t="s">
        <v>209</v>
      </c>
      <c r="C625" s="49" t="s">
        <v>159</v>
      </c>
      <c r="D625" s="95"/>
      <c r="E625" s="68"/>
      <c r="F625" s="69"/>
      <c r="G625" s="69"/>
      <c r="H625" s="69"/>
      <c r="I625" s="69"/>
      <c r="J625" s="69"/>
      <c r="K625" s="69"/>
      <c r="L625" s="69"/>
      <c r="M625" s="69"/>
      <c r="N625" s="69"/>
      <c r="O625" s="69"/>
      <c r="P625" s="69"/>
      <c r="Q625" s="94">
        <f t="shared" si="824"/>
        <v>0</v>
      </c>
      <c r="R625" s="68"/>
      <c r="S625" s="69"/>
      <c r="T625" s="69"/>
      <c r="U625" s="69"/>
      <c r="V625" s="69"/>
      <c r="W625" s="69"/>
      <c r="X625" s="69"/>
      <c r="Y625" s="69"/>
      <c r="Z625" s="69"/>
      <c r="AA625" s="69"/>
      <c r="AB625" s="69"/>
      <c r="AC625" s="69"/>
      <c r="AD625" s="94">
        <f t="shared" si="825"/>
        <v>0</v>
      </c>
      <c r="AE625" s="68"/>
      <c r="AF625" s="69"/>
      <c r="AG625" s="69"/>
      <c r="AH625" s="69"/>
      <c r="AI625" s="69"/>
      <c r="AJ625" s="69"/>
      <c r="AK625" s="69"/>
      <c r="AL625" s="69"/>
      <c r="AM625" s="69"/>
      <c r="AN625" s="69"/>
      <c r="AO625" s="69"/>
      <c r="AP625" s="69"/>
      <c r="AQ625" s="94">
        <f t="shared" si="826"/>
        <v>0</v>
      </c>
      <c r="AR625" s="68"/>
      <c r="AS625" s="69"/>
      <c r="AT625" s="69"/>
      <c r="AU625" s="69"/>
      <c r="AV625" s="69"/>
      <c r="AW625" s="69"/>
      <c r="AX625" s="69"/>
      <c r="AY625" s="69"/>
      <c r="AZ625" s="69"/>
      <c r="BA625" s="69"/>
      <c r="BB625" s="69"/>
      <c r="BC625" s="69"/>
      <c r="BD625" s="94">
        <f t="shared" si="827"/>
        <v>0</v>
      </c>
      <c r="BE625" s="95">
        <f t="shared" si="791"/>
        <v>0</v>
      </c>
      <c r="BG625" s="136" t="s">
        <v>215</v>
      </c>
      <c r="BH625" s="4"/>
      <c r="BI625" s="4"/>
    </row>
    <row r="626" spans="1:61" ht="13.15" hidden="1" customHeight="1" outlineLevel="2" x14ac:dyDescent="0.2">
      <c r="A626" s="374"/>
      <c r="B626" s="365"/>
      <c r="C626" s="48" t="s">
        <v>164</v>
      </c>
      <c r="D626" s="98"/>
      <c r="E626" s="62"/>
      <c r="F626" s="63"/>
      <c r="G626" s="63"/>
      <c r="H626" s="63"/>
      <c r="I626" s="63"/>
      <c r="J626" s="63"/>
      <c r="K626" s="63"/>
      <c r="L626" s="63"/>
      <c r="M626" s="63"/>
      <c r="N626" s="63"/>
      <c r="O626" s="63"/>
      <c r="P626" s="63"/>
      <c r="Q626" s="93">
        <f t="shared" si="824"/>
        <v>0</v>
      </c>
      <c r="R626" s="62"/>
      <c r="S626" s="63"/>
      <c r="T626" s="63"/>
      <c r="U626" s="63"/>
      <c r="V626" s="63"/>
      <c r="W626" s="63"/>
      <c r="X626" s="63"/>
      <c r="Y626" s="63"/>
      <c r="Z626" s="63"/>
      <c r="AA626" s="63"/>
      <c r="AB626" s="63"/>
      <c r="AC626" s="63"/>
      <c r="AD626" s="93">
        <f t="shared" si="825"/>
        <v>0</v>
      </c>
      <c r="AE626" s="62"/>
      <c r="AF626" s="63"/>
      <c r="AG626" s="63"/>
      <c r="AH626" s="63"/>
      <c r="AI626" s="63"/>
      <c r="AJ626" s="63"/>
      <c r="AK626" s="63"/>
      <c r="AL626" s="63"/>
      <c r="AM626" s="63"/>
      <c r="AN626" s="63"/>
      <c r="AO626" s="63"/>
      <c r="AP626" s="63"/>
      <c r="AQ626" s="93">
        <f t="shared" si="826"/>
        <v>0</v>
      </c>
      <c r="AR626" s="62"/>
      <c r="AS626" s="63"/>
      <c r="AT626" s="63"/>
      <c r="AU626" s="63"/>
      <c r="AV626" s="63"/>
      <c r="AW626" s="63"/>
      <c r="AX626" s="63"/>
      <c r="AY626" s="63"/>
      <c r="AZ626" s="63"/>
      <c r="BA626" s="63"/>
      <c r="BB626" s="63"/>
      <c r="BC626" s="63"/>
      <c r="BD626" s="93">
        <f t="shared" si="827"/>
        <v>0</v>
      </c>
      <c r="BE626" s="98">
        <f t="shared" si="791"/>
        <v>0</v>
      </c>
      <c r="BF626" s="122"/>
      <c r="BG626" s="138" t="s">
        <v>216</v>
      </c>
      <c r="BH626" s="139">
        <f>SUM(BH618:BH625)</f>
        <v>0</v>
      </c>
      <c r="BI626" s="139">
        <f>SUM(BI618:BI625)</f>
        <v>0</v>
      </c>
    </row>
    <row r="627" spans="1:61" ht="13.15" hidden="1" customHeight="1" outlineLevel="2" x14ac:dyDescent="0.2">
      <c r="A627" s="366">
        <v>7</v>
      </c>
      <c r="B627" s="364" t="s">
        <v>6</v>
      </c>
      <c r="C627" s="49" t="s">
        <v>159</v>
      </c>
      <c r="D627" s="95"/>
      <c r="E627" s="68"/>
      <c r="F627" s="69"/>
      <c r="G627" s="69"/>
      <c r="H627" s="69"/>
      <c r="I627" s="69"/>
      <c r="J627" s="69"/>
      <c r="K627" s="69"/>
      <c r="L627" s="69"/>
      <c r="M627" s="69"/>
      <c r="N627" s="69"/>
      <c r="O627" s="69"/>
      <c r="P627" s="69"/>
      <c r="Q627" s="94">
        <f t="shared" si="824"/>
        <v>0</v>
      </c>
      <c r="R627" s="68"/>
      <c r="S627" s="69"/>
      <c r="T627" s="69"/>
      <c r="U627" s="69"/>
      <c r="V627" s="69"/>
      <c r="W627" s="69"/>
      <c r="X627" s="69"/>
      <c r="Y627" s="69"/>
      <c r="Z627" s="69"/>
      <c r="AA627" s="69"/>
      <c r="AB627" s="69"/>
      <c r="AC627" s="69"/>
      <c r="AD627" s="94">
        <f t="shared" si="825"/>
        <v>0</v>
      </c>
      <c r="AE627" s="68"/>
      <c r="AF627" s="69"/>
      <c r="AG627" s="69"/>
      <c r="AH627" s="69"/>
      <c r="AI627" s="69"/>
      <c r="AJ627" s="69"/>
      <c r="AK627" s="69"/>
      <c r="AL627" s="69"/>
      <c r="AM627" s="69"/>
      <c r="AN627" s="69"/>
      <c r="AO627" s="69"/>
      <c r="AP627" s="69"/>
      <c r="AQ627" s="94">
        <f t="shared" si="826"/>
        <v>0</v>
      </c>
      <c r="AR627" s="68"/>
      <c r="AS627" s="69"/>
      <c r="AT627" s="69"/>
      <c r="AU627" s="69"/>
      <c r="AV627" s="69"/>
      <c r="AW627" s="69"/>
      <c r="AX627" s="69"/>
      <c r="AY627" s="69"/>
      <c r="AZ627" s="69"/>
      <c r="BA627" s="69"/>
      <c r="BB627" s="69"/>
      <c r="BC627" s="69"/>
      <c r="BD627" s="94">
        <f t="shared" si="827"/>
        <v>0</v>
      </c>
      <c r="BE627" s="95">
        <f t="shared" si="791"/>
        <v>0</v>
      </c>
      <c r="BH627" s="4"/>
      <c r="BI627" s="4"/>
    </row>
    <row r="628" spans="1:61" ht="13.15" hidden="1" customHeight="1" outlineLevel="2" x14ac:dyDescent="0.2">
      <c r="A628" s="367"/>
      <c r="B628" s="368"/>
      <c r="C628" s="48" t="s">
        <v>164</v>
      </c>
      <c r="D628" s="98"/>
      <c r="E628" s="66"/>
      <c r="F628" s="63"/>
      <c r="G628" s="63"/>
      <c r="H628" s="63"/>
      <c r="I628" s="63"/>
      <c r="J628" s="63"/>
      <c r="K628" s="63"/>
      <c r="L628" s="63"/>
      <c r="M628" s="63"/>
      <c r="N628" s="63"/>
      <c r="O628" s="63"/>
      <c r="P628" s="63"/>
      <c r="Q628" s="93">
        <f t="shared" si="824"/>
        <v>0</v>
      </c>
      <c r="R628" s="66"/>
      <c r="S628" s="63"/>
      <c r="T628" s="63"/>
      <c r="U628" s="63"/>
      <c r="V628" s="63"/>
      <c r="W628" s="63"/>
      <c r="X628" s="63"/>
      <c r="Y628" s="63"/>
      <c r="Z628" s="63"/>
      <c r="AA628" s="63"/>
      <c r="AB628" s="63"/>
      <c r="AC628" s="63"/>
      <c r="AD628" s="93">
        <f t="shared" si="825"/>
        <v>0</v>
      </c>
      <c r="AE628" s="66"/>
      <c r="AF628" s="63"/>
      <c r="AG628" s="63"/>
      <c r="AH628" s="63"/>
      <c r="AI628" s="63"/>
      <c r="AJ628" s="63"/>
      <c r="AK628" s="63"/>
      <c r="AL628" s="63"/>
      <c r="AM628" s="63"/>
      <c r="AN628" s="63"/>
      <c r="AO628" s="63"/>
      <c r="AP628" s="63"/>
      <c r="AQ628" s="93">
        <f t="shared" si="826"/>
        <v>0</v>
      </c>
      <c r="AR628" s="66"/>
      <c r="AS628" s="63"/>
      <c r="AT628" s="63"/>
      <c r="AU628" s="63"/>
      <c r="AV628" s="63"/>
      <c r="AW628" s="63"/>
      <c r="AX628" s="63"/>
      <c r="AY628" s="63"/>
      <c r="AZ628" s="63"/>
      <c r="BA628" s="63"/>
      <c r="BB628" s="63"/>
      <c r="BC628" s="63"/>
      <c r="BD628" s="93">
        <f t="shared" si="827"/>
        <v>0</v>
      </c>
      <c r="BE628" s="98">
        <f t="shared" si="791"/>
        <v>0</v>
      </c>
      <c r="BG628" s="138"/>
      <c r="BH628" s="139"/>
      <c r="BI628" s="139"/>
    </row>
    <row r="629" spans="1:61" ht="13.15" hidden="1" customHeight="1" outlineLevel="2" x14ac:dyDescent="0.2">
      <c r="A629" s="380">
        <v>8</v>
      </c>
      <c r="B629" s="364" t="s">
        <v>335</v>
      </c>
      <c r="C629" s="49" t="s">
        <v>159</v>
      </c>
      <c r="D629" s="95"/>
      <c r="E629" s="68"/>
      <c r="F629" s="69"/>
      <c r="G629" s="69"/>
      <c r="H629" s="69"/>
      <c r="I629" s="69"/>
      <c r="J629" s="69"/>
      <c r="K629" s="69"/>
      <c r="L629" s="69"/>
      <c r="M629" s="69"/>
      <c r="N629" s="69"/>
      <c r="O629" s="69"/>
      <c r="P629" s="69"/>
      <c r="Q629" s="94">
        <f>SUM(E629:P629)</f>
        <v>0</v>
      </c>
      <c r="R629" s="68"/>
      <c r="S629" s="69"/>
      <c r="T629" s="69"/>
      <c r="U629" s="69"/>
      <c r="V629" s="69"/>
      <c r="W629" s="69"/>
      <c r="X629" s="69"/>
      <c r="Y629" s="69"/>
      <c r="Z629" s="69"/>
      <c r="AA629" s="69"/>
      <c r="AB629" s="69"/>
      <c r="AC629" s="69"/>
      <c r="AD629" s="94">
        <f t="shared" si="825"/>
        <v>0</v>
      </c>
      <c r="AE629" s="68"/>
      <c r="AF629" s="69"/>
      <c r="AG629" s="69"/>
      <c r="AH629" s="69"/>
      <c r="AI629" s="69"/>
      <c r="AJ629" s="69"/>
      <c r="AK629" s="69"/>
      <c r="AL629" s="69"/>
      <c r="AM629" s="69"/>
      <c r="AN629" s="69"/>
      <c r="AO629" s="69"/>
      <c r="AP629" s="69"/>
      <c r="AQ629" s="94">
        <f t="shared" si="826"/>
        <v>0</v>
      </c>
      <c r="AR629" s="68"/>
      <c r="AS629" s="69"/>
      <c r="AT629" s="69"/>
      <c r="AU629" s="69"/>
      <c r="AV629" s="69"/>
      <c r="AW629" s="69"/>
      <c r="AX629" s="69"/>
      <c r="AY629" s="69"/>
      <c r="AZ629" s="69"/>
      <c r="BA629" s="69"/>
      <c r="BB629" s="69"/>
      <c r="BC629" s="69"/>
      <c r="BD629" s="94">
        <f t="shared" si="827"/>
        <v>0</v>
      </c>
      <c r="BE629" s="95">
        <f t="shared" ref="BE629:BE639" si="828">SUM(D629,BD629,AQ629,AD629,Q629)</f>
        <v>0</v>
      </c>
      <c r="BH629" s="4"/>
      <c r="BI629" s="4"/>
    </row>
    <row r="630" spans="1:61" ht="13.15" hidden="1" customHeight="1" outlineLevel="2" thickBot="1" x14ac:dyDescent="0.25">
      <c r="A630" s="377"/>
      <c r="B630" s="379"/>
      <c r="C630" s="128" t="s">
        <v>164</v>
      </c>
      <c r="D630" s="133"/>
      <c r="E630" s="132"/>
      <c r="F630" s="130"/>
      <c r="G630" s="130"/>
      <c r="H630" s="130"/>
      <c r="I630" s="130"/>
      <c r="J630" s="130"/>
      <c r="K630" s="130"/>
      <c r="L630" s="130"/>
      <c r="M630" s="130"/>
      <c r="N630" s="130"/>
      <c r="O630" s="130"/>
      <c r="P630" s="130"/>
      <c r="Q630" s="131">
        <f>SUM(E630:P630)</f>
        <v>0</v>
      </c>
      <c r="R630" s="132"/>
      <c r="S630" s="130"/>
      <c r="T630" s="130"/>
      <c r="U630" s="130"/>
      <c r="V630" s="130"/>
      <c r="W630" s="130"/>
      <c r="X630" s="130"/>
      <c r="Y630" s="130"/>
      <c r="Z630" s="130"/>
      <c r="AA630" s="130"/>
      <c r="AB630" s="130"/>
      <c r="AC630" s="130"/>
      <c r="AD630" s="131">
        <f t="shared" si="825"/>
        <v>0</v>
      </c>
      <c r="AE630" s="132"/>
      <c r="AF630" s="130"/>
      <c r="AG630" s="130"/>
      <c r="AH630" s="130"/>
      <c r="AI630" s="130"/>
      <c r="AJ630" s="130"/>
      <c r="AK630" s="130"/>
      <c r="AL630" s="130"/>
      <c r="AM630" s="130"/>
      <c r="AN630" s="130"/>
      <c r="AO630" s="130"/>
      <c r="AP630" s="130"/>
      <c r="AQ630" s="131">
        <f t="shared" si="826"/>
        <v>0</v>
      </c>
      <c r="AR630" s="132"/>
      <c r="AS630" s="130"/>
      <c r="AT630" s="130"/>
      <c r="AU630" s="130"/>
      <c r="AV630" s="130"/>
      <c r="AW630" s="130"/>
      <c r="AX630" s="130"/>
      <c r="AY630" s="130"/>
      <c r="AZ630" s="130"/>
      <c r="BA630" s="130"/>
      <c r="BB630" s="130"/>
      <c r="BC630" s="130"/>
      <c r="BD630" s="131">
        <f t="shared" si="827"/>
        <v>0</v>
      </c>
      <c r="BE630" s="133">
        <f t="shared" si="828"/>
        <v>0</v>
      </c>
      <c r="BG630" s="138"/>
      <c r="BH630" s="139"/>
      <c r="BI630" s="139"/>
    </row>
    <row r="631" spans="1:61" outlineLevel="1" collapsed="1" x14ac:dyDescent="0.2">
      <c r="A631" s="369"/>
      <c r="B631" s="362" t="s">
        <v>198</v>
      </c>
      <c r="C631" s="50" t="s">
        <v>159</v>
      </c>
      <c r="D631" s="127">
        <f>SUM(D615,D617,D619,D621,D623,D625,D627,D629)</f>
        <v>0</v>
      </c>
      <c r="E631" s="124">
        <f t="shared" ref="E631:P631" si="829">SUM(E615,E617,E619,E621,E623,E625,E627,E629)</f>
        <v>0</v>
      </c>
      <c r="F631" s="125">
        <f t="shared" si="829"/>
        <v>0</v>
      </c>
      <c r="G631" s="125">
        <f t="shared" si="829"/>
        <v>0</v>
      </c>
      <c r="H631" s="125">
        <f t="shared" si="829"/>
        <v>0</v>
      </c>
      <c r="I631" s="125">
        <f t="shared" si="829"/>
        <v>0</v>
      </c>
      <c r="J631" s="125">
        <f t="shared" si="829"/>
        <v>0</v>
      </c>
      <c r="K631" s="125">
        <f t="shared" si="829"/>
        <v>0</v>
      </c>
      <c r="L631" s="125">
        <f t="shared" si="829"/>
        <v>0</v>
      </c>
      <c r="M631" s="125">
        <f t="shared" si="829"/>
        <v>0</v>
      </c>
      <c r="N631" s="125">
        <f t="shared" si="829"/>
        <v>0</v>
      </c>
      <c r="O631" s="125">
        <f t="shared" si="829"/>
        <v>0</v>
      </c>
      <c r="P631" s="125">
        <f t="shared" si="829"/>
        <v>65</v>
      </c>
      <c r="Q631" s="126">
        <f>SUM(E631:P631)</f>
        <v>65</v>
      </c>
      <c r="R631" s="124">
        <f t="shared" ref="R631:AC631" si="830">SUM(R615,R617,R619,R621,R623,R625,R627,R629)</f>
        <v>0</v>
      </c>
      <c r="S631" s="125">
        <f t="shared" si="830"/>
        <v>0</v>
      </c>
      <c r="T631" s="125">
        <f t="shared" si="830"/>
        <v>0</v>
      </c>
      <c r="U631" s="125">
        <f t="shared" si="830"/>
        <v>0</v>
      </c>
      <c r="V631" s="125">
        <f t="shared" si="830"/>
        <v>0</v>
      </c>
      <c r="W631" s="125">
        <f t="shared" si="830"/>
        <v>0</v>
      </c>
      <c r="X631" s="125">
        <f t="shared" si="830"/>
        <v>0</v>
      </c>
      <c r="Y631" s="125">
        <f t="shared" si="830"/>
        <v>0</v>
      </c>
      <c r="Z631" s="125">
        <f t="shared" si="830"/>
        <v>0</v>
      </c>
      <c r="AA631" s="125">
        <f t="shared" si="830"/>
        <v>0</v>
      </c>
      <c r="AB631" s="125">
        <f t="shared" si="830"/>
        <v>0</v>
      </c>
      <c r="AC631" s="125">
        <f t="shared" si="830"/>
        <v>0</v>
      </c>
      <c r="AD631" s="126">
        <f t="shared" si="825"/>
        <v>0</v>
      </c>
      <c r="AE631" s="124">
        <f t="shared" ref="AE631:AP631" si="831">SUM(AE615,AE617,AE619,AE621,AE623,AE625,AE627,AE629)</f>
        <v>0</v>
      </c>
      <c r="AF631" s="125">
        <f t="shared" si="831"/>
        <v>0</v>
      </c>
      <c r="AG631" s="125">
        <f t="shared" si="831"/>
        <v>0</v>
      </c>
      <c r="AH631" s="125">
        <f t="shared" si="831"/>
        <v>0</v>
      </c>
      <c r="AI631" s="125">
        <f t="shared" si="831"/>
        <v>0</v>
      </c>
      <c r="AJ631" s="125">
        <f t="shared" si="831"/>
        <v>0</v>
      </c>
      <c r="AK631" s="125">
        <f t="shared" si="831"/>
        <v>0</v>
      </c>
      <c r="AL631" s="125">
        <f t="shared" si="831"/>
        <v>0</v>
      </c>
      <c r="AM631" s="125">
        <f t="shared" si="831"/>
        <v>0</v>
      </c>
      <c r="AN631" s="125">
        <f t="shared" si="831"/>
        <v>0</v>
      </c>
      <c r="AO631" s="125">
        <f t="shared" si="831"/>
        <v>0</v>
      </c>
      <c r="AP631" s="125">
        <f t="shared" si="831"/>
        <v>0</v>
      </c>
      <c r="AQ631" s="126">
        <f t="shared" si="826"/>
        <v>0</v>
      </c>
      <c r="AR631" s="124">
        <f t="shared" ref="AR631:BC631" si="832">SUM(AR615,AR617,AR619,AR621,AR623,AR625,AR627,AR629)</f>
        <v>0</v>
      </c>
      <c r="AS631" s="125">
        <f t="shared" si="832"/>
        <v>0</v>
      </c>
      <c r="AT631" s="125">
        <f t="shared" si="832"/>
        <v>0</v>
      </c>
      <c r="AU631" s="125">
        <f t="shared" si="832"/>
        <v>0</v>
      </c>
      <c r="AV631" s="125">
        <f t="shared" si="832"/>
        <v>0</v>
      </c>
      <c r="AW631" s="125">
        <f t="shared" si="832"/>
        <v>0</v>
      </c>
      <c r="AX631" s="125">
        <f t="shared" si="832"/>
        <v>0</v>
      </c>
      <c r="AY631" s="125">
        <f t="shared" si="832"/>
        <v>0</v>
      </c>
      <c r="AZ631" s="125">
        <f t="shared" si="832"/>
        <v>0</v>
      </c>
      <c r="BA631" s="125">
        <f t="shared" si="832"/>
        <v>0</v>
      </c>
      <c r="BB631" s="125">
        <f t="shared" si="832"/>
        <v>0</v>
      </c>
      <c r="BC631" s="125">
        <f t="shared" si="832"/>
        <v>0</v>
      </c>
      <c r="BD631" s="126">
        <f t="shared" si="827"/>
        <v>0</v>
      </c>
      <c r="BE631" s="127">
        <f t="shared" si="828"/>
        <v>65</v>
      </c>
    </row>
    <row r="632" spans="1:61" outlineLevel="1" x14ac:dyDescent="0.2">
      <c r="A632" s="370"/>
      <c r="B632" s="363"/>
      <c r="C632" s="51" t="s">
        <v>164</v>
      </c>
      <c r="D632" s="100">
        <f t="shared" ref="D632:P632" si="833">SUM(D616,D618,D620,D622,D624,D626,D628,D630)</f>
        <v>0</v>
      </c>
      <c r="E632" s="80">
        <f t="shared" si="833"/>
        <v>0</v>
      </c>
      <c r="F632" s="81">
        <f t="shared" si="833"/>
        <v>0</v>
      </c>
      <c r="G632" s="81">
        <f t="shared" si="833"/>
        <v>0</v>
      </c>
      <c r="H632" s="81">
        <f t="shared" si="833"/>
        <v>0</v>
      </c>
      <c r="I632" s="81">
        <f t="shared" si="833"/>
        <v>0</v>
      </c>
      <c r="J632" s="81">
        <f t="shared" si="833"/>
        <v>0</v>
      </c>
      <c r="K632" s="81">
        <f t="shared" si="833"/>
        <v>0</v>
      </c>
      <c r="L632" s="81">
        <f t="shared" si="833"/>
        <v>0</v>
      </c>
      <c r="M632" s="81">
        <f t="shared" si="833"/>
        <v>0</v>
      </c>
      <c r="N632" s="81">
        <f t="shared" si="833"/>
        <v>0</v>
      </c>
      <c r="O632" s="81">
        <f t="shared" si="833"/>
        <v>0</v>
      </c>
      <c r="P632" s="81">
        <f t="shared" si="833"/>
        <v>0</v>
      </c>
      <c r="Q632" s="99">
        <f>SUM(E632:P632)</f>
        <v>0</v>
      </c>
      <c r="R632" s="80">
        <f t="shared" ref="R632:AC632" si="834">SUM(R616,R618,R620,R622,R624,R626,R628,R630)</f>
        <v>0</v>
      </c>
      <c r="S632" s="81">
        <f t="shared" si="834"/>
        <v>0</v>
      </c>
      <c r="T632" s="81">
        <f t="shared" si="834"/>
        <v>0</v>
      </c>
      <c r="U632" s="81">
        <f t="shared" si="834"/>
        <v>0</v>
      </c>
      <c r="V632" s="81">
        <f t="shared" si="834"/>
        <v>0</v>
      </c>
      <c r="W632" s="81">
        <f t="shared" si="834"/>
        <v>0</v>
      </c>
      <c r="X632" s="81">
        <f t="shared" si="834"/>
        <v>0</v>
      </c>
      <c r="Y632" s="81">
        <f t="shared" si="834"/>
        <v>0</v>
      </c>
      <c r="Z632" s="81">
        <f t="shared" si="834"/>
        <v>0</v>
      </c>
      <c r="AA632" s="81">
        <f t="shared" si="834"/>
        <v>0</v>
      </c>
      <c r="AB632" s="81">
        <f t="shared" si="834"/>
        <v>0</v>
      </c>
      <c r="AC632" s="81">
        <f t="shared" si="834"/>
        <v>0</v>
      </c>
      <c r="AD632" s="99">
        <f t="shared" si="825"/>
        <v>0</v>
      </c>
      <c r="AE632" s="80">
        <f t="shared" ref="AE632:AP632" si="835">SUM(AE616,AE618,AE620,AE622,AE624,AE626,AE628,AE630)</f>
        <v>0</v>
      </c>
      <c r="AF632" s="81">
        <f t="shared" si="835"/>
        <v>0</v>
      </c>
      <c r="AG632" s="81">
        <f t="shared" si="835"/>
        <v>0</v>
      </c>
      <c r="AH632" s="81">
        <f t="shared" si="835"/>
        <v>0</v>
      </c>
      <c r="AI632" s="81">
        <f t="shared" si="835"/>
        <v>0</v>
      </c>
      <c r="AJ632" s="81">
        <f t="shared" si="835"/>
        <v>0</v>
      </c>
      <c r="AK632" s="81">
        <f t="shared" si="835"/>
        <v>0</v>
      </c>
      <c r="AL632" s="81">
        <f t="shared" si="835"/>
        <v>0</v>
      </c>
      <c r="AM632" s="81">
        <f t="shared" si="835"/>
        <v>0</v>
      </c>
      <c r="AN632" s="81">
        <f t="shared" si="835"/>
        <v>0</v>
      </c>
      <c r="AO632" s="81">
        <f t="shared" si="835"/>
        <v>0</v>
      </c>
      <c r="AP632" s="81">
        <f t="shared" si="835"/>
        <v>0</v>
      </c>
      <c r="AQ632" s="99">
        <f t="shared" si="826"/>
        <v>0</v>
      </c>
      <c r="AR632" s="80">
        <f t="shared" ref="AR632:BC632" si="836">SUM(AR616,AR618,AR620,AR622,AR624,AR626,AR628,AR630)</f>
        <v>0</v>
      </c>
      <c r="AS632" s="81">
        <f t="shared" si="836"/>
        <v>0</v>
      </c>
      <c r="AT632" s="81">
        <f t="shared" si="836"/>
        <v>0</v>
      </c>
      <c r="AU632" s="81">
        <f t="shared" si="836"/>
        <v>0</v>
      </c>
      <c r="AV632" s="81">
        <f t="shared" si="836"/>
        <v>0</v>
      </c>
      <c r="AW632" s="81">
        <f t="shared" si="836"/>
        <v>0</v>
      </c>
      <c r="AX632" s="81">
        <f t="shared" si="836"/>
        <v>0</v>
      </c>
      <c r="AY632" s="81">
        <f t="shared" si="836"/>
        <v>0</v>
      </c>
      <c r="AZ632" s="81">
        <f t="shared" si="836"/>
        <v>0</v>
      </c>
      <c r="BA632" s="81">
        <f t="shared" si="836"/>
        <v>0</v>
      </c>
      <c r="BB632" s="81">
        <f t="shared" si="836"/>
        <v>0</v>
      </c>
      <c r="BC632" s="81">
        <f t="shared" si="836"/>
        <v>0</v>
      </c>
      <c r="BD632" s="99">
        <f t="shared" si="827"/>
        <v>0</v>
      </c>
      <c r="BE632" s="100">
        <f t="shared" si="828"/>
        <v>0</v>
      </c>
    </row>
    <row r="633" spans="1:61" hidden="1" outlineLevel="2" x14ac:dyDescent="0.2">
      <c r="A633" s="120"/>
      <c r="B633" s="111" t="s">
        <v>203</v>
      </c>
      <c r="C633" s="112"/>
      <c r="D633" s="114"/>
      <c r="E633" s="113"/>
      <c r="F633" s="113"/>
      <c r="G633" s="113"/>
      <c r="H633" s="113"/>
      <c r="I633" s="113"/>
      <c r="J633" s="113"/>
      <c r="K633" s="113"/>
      <c r="L633" s="113"/>
      <c r="M633" s="113"/>
      <c r="N633" s="113"/>
      <c r="O633" s="113"/>
      <c r="P633" s="113"/>
      <c r="Q633" s="114"/>
      <c r="R633" s="113"/>
      <c r="S633" s="113"/>
      <c r="T633" s="113"/>
      <c r="U633" s="113"/>
      <c r="V633" s="113"/>
      <c r="W633" s="113"/>
      <c r="X633" s="113"/>
      <c r="Y633" s="113"/>
      <c r="Z633" s="113"/>
      <c r="AA633" s="113"/>
      <c r="AB633" s="113"/>
      <c r="AC633" s="113"/>
      <c r="AD633" s="114"/>
      <c r="AE633" s="113"/>
      <c r="AF633" s="113"/>
      <c r="AG633" s="113"/>
      <c r="AH633" s="113"/>
      <c r="AI633" s="113"/>
      <c r="AJ633" s="113"/>
      <c r="AK633" s="113"/>
      <c r="AL633" s="113"/>
      <c r="AM633" s="113"/>
      <c r="AN633" s="113"/>
      <c r="AO633" s="113"/>
      <c r="AP633" s="113"/>
      <c r="AQ633" s="114"/>
      <c r="AR633" s="113"/>
      <c r="AS633" s="113"/>
      <c r="AT633" s="113"/>
      <c r="AU633" s="113"/>
      <c r="AV633" s="113"/>
      <c r="AW633" s="113"/>
      <c r="AX633" s="113"/>
      <c r="AY633" s="113"/>
      <c r="AZ633" s="113"/>
      <c r="BA633" s="113"/>
      <c r="BB633" s="113"/>
      <c r="BC633" s="113"/>
      <c r="BD633" s="114"/>
      <c r="BE633" s="198">
        <f t="shared" si="828"/>
        <v>0</v>
      </c>
      <c r="BG633" s="42"/>
    </row>
    <row r="634" spans="1:61" hidden="1" outlineLevel="2" x14ac:dyDescent="0.2">
      <c r="A634" s="375">
        <v>1</v>
      </c>
      <c r="B634" s="376" t="s">
        <v>208</v>
      </c>
      <c r="C634" s="47" t="s">
        <v>159</v>
      </c>
      <c r="D634" s="91">
        <f>D631-D636</f>
        <v>0</v>
      </c>
      <c r="E634" s="52">
        <f>E631-E636</f>
        <v>0</v>
      </c>
      <c r="F634" s="53">
        <f t="shared" ref="F634:P634" si="837">F631-F636</f>
        <v>0</v>
      </c>
      <c r="G634" s="53">
        <f t="shared" si="837"/>
        <v>0</v>
      </c>
      <c r="H634" s="53">
        <f t="shared" si="837"/>
        <v>0</v>
      </c>
      <c r="I634" s="53">
        <f t="shared" si="837"/>
        <v>0</v>
      </c>
      <c r="J634" s="53">
        <f t="shared" si="837"/>
        <v>0</v>
      </c>
      <c r="K634" s="53">
        <f t="shared" si="837"/>
        <v>0</v>
      </c>
      <c r="L634" s="53">
        <f t="shared" si="837"/>
        <v>0</v>
      </c>
      <c r="M634" s="53">
        <f t="shared" si="837"/>
        <v>0</v>
      </c>
      <c r="N634" s="53">
        <f t="shared" si="837"/>
        <v>0</v>
      </c>
      <c r="O634" s="53">
        <f t="shared" si="837"/>
        <v>0</v>
      </c>
      <c r="P634" s="53">
        <f t="shared" si="837"/>
        <v>65</v>
      </c>
      <c r="Q634" s="91">
        <f t="shared" ref="Q634:Q639" si="838">SUM(E634:P634)</f>
        <v>65</v>
      </c>
      <c r="R634" s="52">
        <f>R631-R636</f>
        <v>0</v>
      </c>
      <c r="S634" s="53">
        <f t="shared" ref="S634:AC634" si="839">S631-S636</f>
        <v>0</v>
      </c>
      <c r="T634" s="53">
        <f t="shared" si="839"/>
        <v>0</v>
      </c>
      <c r="U634" s="53">
        <f t="shared" si="839"/>
        <v>0</v>
      </c>
      <c r="V634" s="53">
        <f t="shared" si="839"/>
        <v>0</v>
      </c>
      <c r="W634" s="53">
        <f t="shared" si="839"/>
        <v>0</v>
      </c>
      <c r="X634" s="53">
        <f t="shared" si="839"/>
        <v>0</v>
      </c>
      <c r="Y634" s="53">
        <f t="shared" si="839"/>
        <v>0</v>
      </c>
      <c r="Z634" s="53">
        <f t="shared" si="839"/>
        <v>0</v>
      </c>
      <c r="AA634" s="53">
        <f t="shared" si="839"/>
        <v>0</v>
      </c>
      <c r="AB634" s="53">
        <f t="shared" si="839"/>
        <v>0</v>
      </c>
      <c r="AC634" s="53">
        <f t="shared" si="839"/>
        <v>0</v>
      </c>
      <c r="AD634" s="91">
        <f t="shared" ref="AD634:AD639" si="840">SUM(R634:AC634)</f>
        <v>0</v>
      </c>
      <c r="AE634" s="52">
        <f>AE631-AE636</f>
        <v>0</v>
      </c>
      <c r="AF634" s="53">
        <f t="shared" ref="AF634:AP634" si="841">AF631-AF636</f>
        <v>0</v>
      </c>
      <c r="AG634" s="53">
        <f t="shared" si="841"/>
        <v>0</v>
      </c>
      <c r="AH634" s="53">
        <f t="shared" si="841"/>
        <v>0</v>
      </c>
      <c r="AI634" s="53">
        <f t="shared" si="841"/>
        <v>0</v>
      </c>
      <c r="AJ634" s="53">
        <f t="shared" si="841"/>
        <v>0</v>
      </c>
      <c r="AK634" s="53">
        <f t="shared" si="841"/>
        <v>0</v>
      </c>
      <c r="AL634" s="53">
        <f t="shared" si="841"/>
        <v>0</v>
      </c>
      <c r="AM634" s="53">
        <f t="shared" si="841"/>
        <v>0</v>
      </c>
      <c r="AN634" s="53">
        <f t="shared" si="841"/>
        <v>0</v>
      </c>
      <c r="AO634" s="53">
        <f t="shared" si="841"/>
        <v>0</v>
      </c>
      <c r="AP634" s="53">
        <f t="shared" si="841"/>
        <v>0</v>
      </c>
      <c r="AQ634" s="91">
        <f t="shared" ref="AQ634:AQ639" si="842">SUM(AE634:AP634)</f>
        <v>0</v>
      </c>
      <c r="AR634" s="52">
        <f>AR631-AR636</f>
        <v>0</v>
      </c>
      <c r="AS634" s="53">
        <f t="shared" ref="AS634:BC634" si="843">AS631-AS636</f>
        <v>0</v>
      </c>
      <c r="AT634" s="53">
        <f t="shared" si="843"/>
        <v>0</v>
      </c>
      <c r="AU634" s="53">
        <f t="shared" si="843"/>
        <v>0</v>
      </c>
      <c r="AV634" s="53">
        <f t="shared" si="843"/>
        <v>0</v>
      </c>
      <c r="AW634" s="53">
        <f t="shared" si="843"/>
        <v>0</v>
      </c>
      <c r="AX634" s="53">
        <f t="shared" si="843"/>
        <v>0</v>
      </c>
      <c r="AY634" s="53">
        <f t="shared" si="843"/>
        <v>0</v>
      </c>
      <c r="AZ634" s="53">
        <f t="shared" si="843"/>
        <v>0</v>
      </c>
      <c r="BA634" s="53">
        <f t="shared" si="843"/>
        <v>0</v>
      </c>
      <c r="BB634" s="53">
        <f t="shared" si="843"/>
        <v>0</v>
      </c>
      <c r="BC634" s="53">
        <f t="shared" si="843"/>
        <v>0</v>
      </c>
      <c r="BD634" s="91">
        <f t="shared" ref="BD634:BD639" si="844">SUM(AR634:BC634)</f>
        <v>0</v>
      </c>
      <c r="BE634" s="91">
        <f t="shared" si="828"/>
        <v>65</v>
      </c>
      <c r="BG634" s="42"/>
    </row>
    <row r="635" spans="1:61" hidden="1" outlineLevel="2" x14ac:dyDescent="0.2">
      <c r="A635" s="374"/>
      <c r="B635" s="372"/>
      <c r="C635" s="46" t="s">
        <v>164</v>
      </c>
      <c r="D635" s="92">
        <f t="shared" ref="D635:P635" si="845">D632-D637</f>
        <v>0</v>
      </c>
      <c r="E635" s="56">
        <f t="shared" si="845"/>
        <v>0</v>
      </c>
      <c r="F635" s="57">
        <f t="shared" si="845"/>
        <v>0</v>
      </c>
      <c r="G635" s="57">
        <f t="shared" si="845"/>
        <v>0</v>
      </c>
      <c r="H635" s="57">
        <f t="shared" si="845"/>
        <v>0</v>
      </c>
      <c r="I635" s="57">
        <f t="shared" si="845"/>
        <v>0</v>
      </c>
      <c r="J635" s="57">
        <f t="shared" si="845"/>
        <v>0</v>
      </c>
      <c r="K635" s="57">
        <f t="shared" si="845"/>
        <v>0</v>
      </c>
      <c r="L635" s="57">
        <f t="shared" si="845"/>
        <v>0</v>
      </c>
      <c r="M635" s="57">
        <f t="shared" si="845"/>
        <v>0</v>
      </c>
      <c r="N635" s="57">
        <f t="shared" si="845"/>
        <v>0</v>
      </c>
      <c r="O635" s="57">
        <f t="shared" si="845"/>
        <v>0</v>
      </c>
      <c r="P635" s="57">
        <f t="shared" si="845"/>
        <v>0</v>
      </c>
      <c r="Q635" s="92">
        <f t="shared" si="838"/>
        <v>0</v>
      </c>
      <c r="R635" s="56">
        <f t="shared" ref="R635:AC635" si="846">R632-R637</f>
        <v>0</v>
      </c>
      <c r="S635" s="57">
        <f t="shared" si="846"/>
        <v>0</v>
      </c>
      <c r="T635" s="57">
        <f t="shared" si="846"/>
        <v>0</v>
      </c>
      <c r="U635" s="57">
        <f t="shared" si="846"/>
        <v>0</v>
      </c>
      <c r="V635" s="57">
        <f t="shared" si="846"/>
        <v>0</v>
      </c>
      <c r="W635" s="57">
        <f t="shared" si="846"/>
        <v>0</v>
      </c>
      <c r="X635" s="57">
        <f t="shared" si="846"/>
        <v>0</v>
      </c>
      <c r="Y635" s="57">
        <f t="shared" si="846"/>
        <v>0</v>
      </c>
      <c r="Z635" s="57">
        <f t="shared" si="846"/>
        <v>0</v>
      </c>
      <c r="AA635" s="57">
        <f t="shared" si="846"/>
        <v>0</v>
      </c>
      <c r="AB635" s="57">
        <f t="shared" si="846"/>
        <v>0</v>
      </c>
      <c r="AC635" s="57">
        <f t="shared" si="846"/>
        <v>0</v>
      </c>
      <c r="AD635" s="92">
        <f t="shared" si="840"/>
        <v>0</v>
      </c>
      <c r="AE635" s="56">
        <f t="shared" ref="AE635:AP635" si="847">AE632-AE637</f>
        <v>0</v>
      </c>
      <c r="AF635" s="57">
        <f t="shared" si="847"/>
        <v>0</v>
      </c>
      <c r="AG635" s="57">
        <f t="shared" si="847"/>
        <v>0</v>
      </c>
      <c r="AH635" s="57">
        <f t="shared" si="847"/>
        <v>0</v>
      </c>
      <c r="AI635" s="57">
        <f t="shared" si="847"/>
        <v>0</v>
      </c>
      <c r="AJ635" s="57">
        <f t="shared" si="847"/>
        <v>0</v>
      </c>
      <c r="AK635" s="57">
        <f t="shared" si="847"/>
        <v>0</v>
      </c>
      <c r="AL635" s="57">
        <f t="shared" si="847"/>
        <v>0</v>
      </c>
      <c r="AM635" s="57">
        <f t="shared" si="847"/>
        <v>0</v>
      </c>
      <c r="AN635" s="57">
        <f t="shared" si="847"/>
        <v>0</v>
      </c>
      <c r="AO635" s="57">
        <f t="shared" si="847"/>
        <v>0</v>
      </c>
      <c r="AP635" s="57">
        <f t="shared" si="847"/>
        <v>0</v>
      </c>
      <c r="AQ635" s="92">
        <f t="shared" si="842"/>
        <v>0</v>
      </c>
      <c r="AR635" s="56">
        <f t="shared" ref="AR635:BC635" si="848">AR632-AR637</f>
        <v>0</v>
      </c>
      <c r="AS635" s="57">
        <f t="shared" si="848"/>
        <v>0</v>
      </c>
      <c r="AT635" s="57">
        <f t="shared" si="848"/>
        <v>0</v>
      </c>
      <c r="AU635" s="57">
        <f t="shared" si="848"/>
        <v>0</v>
      </c>
      <c r="AV635" s="57">
        <f t="shared" si="848"/>
        <v>0</v>
      </c>
      <c r="AW635" s="57">
        <f t="shared" si="848"/>
        <v>0</v>
      </c>
      <c r="AX635" s="57">
        <f t="shared" si="848"/>
        <v>0</v>
      </c>
      <c r="AY635" s="57">
        <f t="shared" si="848"/>
        <v>0</v>
      </c>
      <c r="AZ635" s="57">
        <f t="shared" si="848"/>
        <v>0</v>
      </c>
      <c r="BA635" s="57">
        <f t="shared" si="848"/>
        <v>0</v>
      </c>
      <c r="BB635" s="57">
        <f t="shared" si="848"/>
        <v>0</v>
      </c>
      <c r="BC635" s="57">
        <f t="shared" si="848"/>
        <v>0</v>
      </c>
      <c r="BD635" s="92">
        <f t="shared" si="844"/>
        <v>0</v>
      </c>
      <c r="BE635" s="92">
        <f t="shared" si="828"/>
        <v>0</v>
      </c>
      <c r="BF635" s="122"/>
      <c r="BG635" s="42"/>
    </row>
    <row r="636" spans="1:61" hidden="1" outlineLevel="2" x14ac:dyDescent="0.2">
      <c r="A636" s="373">
        <v>2</v>
      </c>
      <c r="B636" s="371" t="s">
        <v>307</v>
      </c>
      <c r="C636" s="44" t="s">
        <v>159</v>
      </c>
      <c r="D636" s="101"/>
      <c r="E636" s="82"/>
      <c r="F636" s="83"/>
      <c r="G636" s="83"/>
      <c r="H636" s="83"/>
      <c r="I636" s="83"/>
      <c r="J636" s="83"/>
      <c r="K636" s="83"/>
      <c r="L636" s="83"/>
      <c r="M636" s="83"/>
      <c r="N636" s="83"/>
      <c r="O636" s="83"/>
      <c r="P636" s="84"/>
      <c r="Q636" s="101">
        <f t="shared" si="838"/>
        <v>0</v>
      </c>
      <c r="R636" s="82"/>
      <c r="S636" s="83"/>
      <c r="T636" s="83"/>
      <c r="U636" s="83"/>
      <c r="V636" s="83"/>
      <c r="W636" s="83"/>
      <c r="X636" s="83"/>
      <c r="Y636" s="83"/>
      <c r="Z636" s="83"/>
      <c r="AA636" s="83"/>
      <c r="AB636" s="83"/>
      <c r="AC636" s="84"/>
      <c r="AD636" s="101">
        <f t="shared" si="840"/>
        <v>0</v>
      </c>
      <c r="AE636" s="82"/>
      <c r="AF636" s="83"/>
      <c r="AG636" s="83"/>
      <c r="AH636" s="83"/>
      <c r="AI636" s="83"/>
      <c r="AJ636" s="83"/>
      <c r="AK636" s="83"/>
      <c r="AL636" s="83"/>
      <c r="AM636" s="83"/>
      <c r="AN636" s="83"/>
      <c r="AO636" s="83"/>
      <c r="AP636" s="84"/>
      <c r="AQ636" s="101">
        <f t="shared" si="842"/>
        <v>0</v>
      </c>
      <c r="AR636" s="82"/>
      <c r="AS636" s="83"/>
      <c r="AT636" s="83"/>
      <c r="AU636" s="83"/>
      <c r="AV636" s="83"/>
      <c r="AW636" s="83"/>
      <c r="AX636" s="83"/>
      <c r="AY636" s="83"/>
      <c r="AZ636" s="83"/>
      <c r="BA636" s="83"/>
      <c r="BB636" s="83"/>
      <c r="BC636" s="84"/>
      <c r="BD636" s="101">
        <f t="shared" si="844"/>
        <v>0</v>
      </c>
      <c r="BE636" s="101">
        <f t="shared" si="828"/>
        <v>0</v>
      </c>
      <c r="BG636" s="42"/>
    </row>
    <row r="637" spans="1:61" ht="13.5" hidden="1" outlineLevel="2" thickBot="1" x14ac:dyDescent="0.25">
      <c r="A637" s="377"/>
      <c r="B637" s="378"/>
      <c r="C637" s="128" t="s">
        <v>164</v>
      </c>
      <c r="D637" s="131"/>
      <c r="E637" s="129"/>
      <c r="F637" s="130"/>
      <c r="G637" s="130"/>
      <c r="H637" s="130"/>
      <c r="I637" s="130"/>
      <c r="J637" s="130"/>
      <c r="K637" s="130"/>
      <c r="L637" s="130"/>
      <c r="M637" s="130"/>
      <c r="N637" s="130"/>
      <c r="O637" s="130"/>
      <c r="P637" s="130"/>
      <c r="Q637" s="131">
        <f t="shared" si="838"/>
        <v>0</v>
      </c>
      <c r="R637" s="129"/>
      <c r="S637" s="130"/>
      <c r="T637" s="130"/>
      <c r="U637" s="130"/>
      <c r="V637" s="130"/>
      <c r="W637" s="130"/>
      <c r="X637" s="130"/>
      <c r="Y637" s="130"/>
      <c r="Z637" s="130"/>
      <c r="AA637" s="130"/>
      <c r="AB637" s="130"/>
      <c r="AC637" s="130"/>
      <c r="AD637" s="131">
        <f t="shared" si="840"/>
        <v>0</v>
      </c>
      <c r="AE637" s="129"/>
      <c r="AF637" s="130"/>
      <c r="AG637" s="130"/>
      <c r="AH637" s="130"/>
      <c r="AI637" s="130"/>
      <c r="AJ637" s="130"/>
      <c r="AK637" s="130"/>
      <c r="AL637" s="130"/>
      <c r="AM637" s="130"/>
      <c r="AN637" s="130"/>
      <c r="AO637" s="130"/>
      <c r="AP637" s="130"/>
      <c r="AQ637" s="131">
        <f t="shared" si="842"/>
        <v>0</v>
      </c>
      <c r="AR637" s="129"/>
      <c r="AS637" s="130"/>
      <c r="AT637" s="130"/>
      <c r="AU637" s="130"/>
      <c r="AV637" s="130"/>
      <c r="AW637" s="130"/>
      <c r="AX637" s="130"/>
      <c r="AY637" s="130"/>
      <c r="AZ637" s="130"/>
      <c r="BA637" s="130"/>
      <c r="BB637" s="130"/>
      <c r="BC637" s="130"/>
      <c r="BD637" s="131">
        <f t="shared" si="844"/>
        <v>0</v>
      </c>
      <c r="BE637" s="131">
        <f t="shared" si="828"/>
        <v>0</v>
      </c>
      <c r="BG637" s="42"/>
    </row>
    <row r="638" spans="1:61" hidden="1" outlineLevel="2" x14ac:dyDescent="0.2">
      <c r="A638" s="369"/>
      <c r="B638" s="362" t="s">
        <v>198</v>
      </c>
      <c r="C638" s="50" t="s">
        <v>159</v>
      </c>
      <c r="D638" s="127">
        <f>SUM(D634,D636)</f>
        <v>0</v>
      </c>
      <c r="E638" s="124">
        <f>SUM(E634,E636)</f>
        <v>0</v>
      </c>
      <c r="F638" s="125">
        <f t="shared" ref="F638:P638" si="849">SUM(F634,F636)</f>
        <v>0</v>
      </c>
      <c r="G638" s="125">
        <f t="shared" si="849"/>
        <v>0</v>
      </c>
      <c r="H638" s="125">
        <f t="shared" si="849"/>
        <v>0</v>
      </c>
      <c r="I638" s="125">
        <f t="shared" si="849"/>
        <v>0</v>
      </c>
      <c r="J638" s="125">
        <f t="shared" si="849"/>
        <v>0</v>
      </c>
      <c r="K638" s="125">
        <f t="shared" si="849"/>
        <v>0</v>
      </c>
      <c r="L638" s="125">
        <f t="shared" si="849"/>
        <v>0</v>
      </c>
      <c r="M638" s="125">
        <f t="shared" si="849"/>
        <v>0</v>
      </c>
      <c r="N638" s="125">
        <f t="shared" si="849"/>
        <v>0</v>
      </c>
      <c r="O638" s="125">
        <f t="shared" si="849"/>
        <v>0</v>
      </c>
      <c r="P638" s="125">
        <f t="shared" si="849"/>
        <v>65</v>
      </c>
      <c r="Q638" s="126">
        <f t="shared" si="838"/>
        <v>65</v>
      </c>
      <c r="R638" s="124">
        <f>SUM(R634,R636)</f>
        <v>0</v>
      </c>
      <c r="S638" s="125">
        <f t="shared" ref="S638:AC638" si="850">SUM(S634,S636)</f>
        <v>0</v>
      </c>
      <c r="T638" s="125">
        <f t="shared" si="850"/>
        <v>0</v>
      </c>
      <c r="U638" s="125">
        <f t="shared" si="850"/>
        <v>0</v>
      </c>
      <c r="V638" s="125">
        <f t="shared" si="850"/>
        <v>0</v>
      </c>
      <c r="W638" s="125">
        <f t="shared" si="850"/>
        <v>0</v>
      </c>
      <c r="X638" s="125">
        <f t="shared" si="850"/>
        <v>0</v>
      </c>
      <c r="Y638" s="125">
        <f t="shared" si="850"/>
        <v>0</v>
      </c>
      <c r="Z638" s="125">
        <f t="shared" si="850"/>
        <v>0</v>
      </c>
      <c r="AA638" s="125">
        <f t="shared" si="850"/>
        <v>0</v>
      </c>
      <c r="AB638" s="125">
        <f t="shared" si="850"/>
        <v>0</v>
      </c>
      <c r="AC638" s="125">
        <f t="shared" si="850"/>
        <v>0</v>
      </c>
      <c r="AD638" s="126">
        <f t="shared" si="840"/>
        <v>0</v>
      </c>
      <c r="AE638" s="124">
        <f>SUM(AE634,AE636)</f>
        <v>0</v>
      </c>
      <c r="AF638" s="125">
        <f t="shared" ref="AF638:AP638" si="851">SUM(AF634,AF636)</f>
        <v>0</v>
      </c>
      <c r="AG638" s="125">
        <f t="shared" si="851"/>
        <v>0</v>
      </c>
      <c r="AH638" s="125">
        <f t="shared" si="851"/>
        <v>0</v>
      </c>
      <c r="AI638" s="125">
        <f t="shared" si="851"/>
        <v>0</v>
      </c>
      <c r="AJ638" s="125">
        <f t="shared" si="851"/>
        <v>0</v>
      </c>
      <c r="AK638" s="125">
        <f t="shared" si="851"/>
        <v>0</v>
      </c>
      <c r="AL638" s="125">
        <f t="shared" si="851"/>
        <v>0</v>
      </c>
      <c r="AM638" s="125">
        <f t="shared" si="851"/>
        <v>0</v>
      </c>
      <c r="AN638" s="125">
        <f t="shared" si="851"/>
        <v>0</v>
      </c>
      <c r="AO638" s="125">
        <f t="shared" si="851"/>
        <v>0</v>
      </c>
      <c r="AP638" s="125">
        <f t="shared" si="851"/>
        <v>0</v>
      </c>
      <c r="AQ638" s="126">
        <f t="shared" si="842"/>
        <v>0</v>
      </c>
      <c r="AR638" s="124">
        <f>SUM(AR634,AR636)</f>
        <v>0</v>
      </c>
      <c r="AS638" s="125">
        <f t="shared" ref="AS638:BC638" si="852">SUM(AS634,AS636)</f>
        <v>0</v>
      </c>
      <c r="AT638" s="125">
        <f t="shared" si="852"/>
        <v>0</v>
      </c>
      <c r="AU638" s="125">
        <f t="shared" si="852"/>
        <v>0</v>
      </c>
      <c r="AV638" s="125">
        <f t="shared" si="852"/>
        <v>0</v>
      </c>
      <c r="AW638" s="125">
        <f t="shared" si="852"/>
        <v>0</v>
      </c>
      <c r="AX638" s="125">
        <f t="shared" si="852"/>
        <v>0</v>
      </c>
      <c r="AY638" s="125">
        <f t="shared" si="852"/>
        <v>0</v>
      </c>
      <c r="AZ638" s="125">
        <f t="shared" si="852"/>
        <v>0</v>
      </c>
      <c r="BA638" s="125">
        <f t="shared" si="852"/>
        <v>0</v>
      </c>
      <c r="BB638" s="125">
        <f t="shared" si="852"/>
        <v>0</v>
      </c>
      <c r="BC638" s="125">
        <f t="shared" si="852"/>
        <v>0</v>
      </c>
      <c r="BD638" s="126">
        <f t="shared" si="844"/>
        <v>0</v>
      </c>
      <c r="BE638" s="127">
        <f t="shared" si="828"/>
        <v>65</v>
      </c>
      <c r="BG638" s="42"/>
    </row>
    <row r="639" spans="1:61" hidden="1" outlineLevel="2" x14ac:dyDescent="0.2">
      <c r="A639" s="370"/>
      <c r="B639" s="363"/>
      <c r="C639" s="51" t="s">
        <v>164</v>
      </c>
      <c r="D639" s="100">
        <f t="shared" ref="D639:P639" si="853">SUM(D635,D637)</f>
        <v>0</v>
      </c>
      <c r="E639" s="80">
        <f t="shared" si="853"/>
        <v>0</v>
      </c>
      <c r="F639" s="81">
        <f t="shared" si="853"/>
        <v>0</v>
      </c>
      <c r="G639" s="81">
        <f t="shared" si="853"/>
        <v>0</v>
      </c>
      <c r="H639" s="81">
        <f t="shared" si="853"/>
        <v>0</v>
      </c>
      <c r="I639" s="81">
        <f t="shared" si="853"/>
        <v>0</v>
      </c>
      <c r="J639" s="81">
        <f t="shared" si="853"/>
        <v>0</v>
      </c>
      <c r="K639" s="81">
        <f t="shared" si="853"/>
        <v>0</v>
      </c>
      <c r="L639" s="81">
        <f t="shared" si="853"/>
        <v>0</v>
      </c>
      <c r="M639" s="81">
        <f t="shared" si="853"/>
        <v>0</v>
      </c>
      <c r="N639" s="81">
        <f t="shared" si="853"/>
        <v>0</v>
      </c>
      <c r="O639" s="81">
        <f t="shared" si="853"/>
        <v>0</v>
      </c>
      <c r="P639" s="81">
        <f t="shared" si="853"/>
        <v>0</v>
      </c>
      <c r="Q639" s="99">
        <f t="shared" si="838"/>
        <v>0</v>
      </c>
      <c r="R639" s="80">
        <f t="shared" ref="R639:AC639" si="854">SUM(R635,R637)</f>
        <v>0</v>
      </c>
      <c r="S639" s="81">
        <f t="shared" si="854"/>
        <v>0</v>
      </c>
      <c r="T639" s="81">
        <f t="shared" si="854"/>
        <v>0</v>
      </c>
      <c r="U639" s="81">
        <f t="shared" si="854"/>
        <v>0</v>
      </c>
      <c r="V639" s="81">
        <f t="shared" si="854"/>
        <v>0</v>
      </c>
      <c r="W639" s="81">
        <f t="shared" si="854"/>
        <v>0</v>
      </c>
      <c r="X639" s="81">
        <f t="shared" si="854"/>
        <v>0</v>
      </c>
      <c r="Y639" s="81">
        <f t="shared" si="854"/>
        <v>0</v>
      </c>
      <c r="Z639" s="81">
        <f t="shared" si="854"/>
        <v>0</v>
      </c>
      <c r="AA639" s="81">
        <f t="shared" si="854"/>
        <v>0</v>
      </c>
      <c r="AB639" s="81">
        <f t="shared" si="854"/>
        <v>0</v>
      </c>
      <c r="AC639" s="81">
        <f t="shared" si="854"/>
        <v>0</v>
      </c>
      <c r="AD639" s="99">
        <f t="shared" si="840"/>
        <v>0</v>
      </c>
      <c r="AE639" s="80">
        <f t="shared" ref="AE639:AP639" si="855">SUM(AE635,AE637)</f>
        <v>0</v>
      </c>
      <c r="AF639" s="81">
        <f t="shared" si="855"/>
        <v>0</v>
      </c>
      <c r="AG639" s="81">
        <f t="shared" si="855"/>
        <v>0</v>
      </c>
      <c r="AH639" s="81">
        <f t="shared" si="855"/>
        <v>0</v>
      </c>
      <c r="AI639" s="81">
        <f t="shared" si="855"/>
        <v>0</v>
      </c>
      <c r="AJ639" s="81">
        <f t="shared" si="855"/>
        <v>0</v>
      </c>
      <c r="AK639" s="81">
        <f t="shared" si="855"/>
        <v>0</v>
      </c>
      <c r="AL639" s="81">
        <f t="shared" si="855"/>
        <v>0</v>
      </c>
      <c r="AM639" s="81">
        <f t="shared" si="855"/>
        <v>0</v>
      </c>
      <c r="AN639" s="81">
        <f t="shared" si="855"/>
        <v>0</v>
      </c>
      <c r="AO639" s="81">
        <f t="shared" si="855"/>
        <v>0</v>
      </c>
      <c r="AP639" s="81">
        <f t="shared" si="855"/>
        <v>0</v>
      </c>
      <c r="AQ639" s="99">
        <f t="shared" si="842"/>
        <v>0</v>
      </c>
      <c r="AR639" s="80">
        <f t="shared" ref="AR639:BC639" si="856">SUM(AR635,AR637)</f>
        <v>0</v>
      </c>
      <c r="AS639" s="81">
        <f t="shared" si="856"/>
        <v>0</v>
      </c>
      <c r="AT639" s="81">
        <f t="shared" si="856"/>
        <v>0</v>
      </c>
      <c r="AU639" s="81">
        <f t="shared" si="856"/>
        <v>0</v>
      </c>
      <c r="AV639" s="81">
        <f t="shared" si="856"/>
        <v>0</v>
      </c>
      <c r="AW639" s="81">
        <f t="shared" si="856"/>
        <v>0</v>
      </c>
      <c r="AX639" s="81">
        <f t="shared" si="856"/>
        <v>0</v>
      </c>
      <c r="AY639" s="81">
        <f t="shared" si="856"/>
        <v>0</v>
      </c>
      <c r="AZ639" s="81">
        <f t="shared" si="856"/>
        <v>0</v>
      </c>
      <c r="BA639" s="81">
        <f t="shared" si="856"/>
        <v>0</v>
      </c>
      <c r="BB639" s="81">
        <f t="shared" si="856"/>
        <v>0</v>
      </c>
      <c r="BC639" s="81">
        <f t="shared" si="856"/>
        <v>0</v>
      </c>
      <c r="BD639" s="99">
        <f t="shared" si="844"/>
        <v>0</v>
      </c>
      <c r="BE639" s="100">
        <f t="shared" si="828"/>
        <v>0</v>
      </c>
      <c r="BG639" s="42"/>
    </row>
    <row r="640" spans="1:61" outlineLevel="1" collapsed="1" x14ac:dyDescent="0.2">
      <c r="A640" s="119"/>
      <c r="B640" s="103" t="s">
        <v>232</v>
      </c>
      <c r="C640" s="104"/>
      <c r="D640" s="106"/>
      <c r="E640" s="105"/>
      <c r="F640" s="105"/>
      <c r="G640" s="105"/>
      <c r="H640" s="105"/>
      <c r="I640" s="105"/>
      <c r="J640" s="105"/>
      <c r="K640" s="105"/>
      <c r="L640" s="105"/>
      <c r="M640" s="105"/>
      <c r="N640" s="105"/>
      <c r="O640" s="105"/>
      <c r="P640" s="105"/>
      <c r="Q640" s="106"/>
      <c r="R640" s="105"/>
      <c r="S640" s="105"/>
      <c r="T640" s="105"/>
      <c r="U640" s="105"/>
      <c r="V640" s="105"/>
      <c r="W640" s="105"/>
      <c r="X640" s="105"/>
      <c r="Y640" s="105"/>
      <c r="Z640" s="105"/>
      <c r="AA640" s="105"/>
      <c r="AB640" s="105"/>
      <c r="AC640" s="105"/>
      <c r="AD640" s="107"/>
      <c r="AE640" s="108"/>
      <c r="AF640" s="105"/>
      <c r="AG640" s="105"/>
      <c r="AH640" s="105"/>
      <c r="AI640" s="105"/>
      <c r="AJ640" s="105"/>
      <c r="AK640" s="105"/>
      <c r="AL640" s="105"/>
      <c r="AM640" s="105"/>
      <c r="AN640" s="105"/>
      <c r="AO640" s="105"/>
      <c r="AP640" s="109"/>
      <c r="AQ640" s="110"/>
      <c r="AR640" s="105"/>
      <c r="AS640" s="105"/>
      <c r="AT640" s="105"/>
      <c r="AU640" s="105"/>
      <c r="AV640" s="105"/>
      <c r="AW640" s="105"/>
      <c r="AX640" s="105"/>
      <c r="AY640" s="105"/>
      <c r="AZ640" s="105"/>
      <c r="BA640" s="105"/>
      <c r="BB640" s="105"/>
      <c r="BC640" s="105"/>
      <c r="BD640" s="106"/>
      <c r="BE640" s="197">
        <f t="shared" ref="BE640:BE666" si="857">SUM(D640,BD640,AQ640,AD640,Q640)</f>
        <v>0</v>
      </c>
      <c r="BF640" s="122"/>
      <c r="BG640" s="42"/>
    </row>
    <row r="641" spans="1:61" hidden="1" outlineLevel="2" x14ac:dyDescent="0.2">
      <c r="A641" s="120"/>
      <c r="B641" s="111" t="s">
        <v>202</v>
      </c>
      <c r="C641" s="112"/>
      <c r="D641" s="114"/>
      <c r="E641" s="113"/>
      <c r="F641" s="113"/>
      <c r="G641" s="113"/>
      <c r="H641" s="113"/>
      <c r="I641" s="113"/>
      <c r="J641" s="113"/>
      <c r="K641" s="113"/>
      <c r="L641" s="113"/>
      <c r="M641" s="113"/>
      <c r="N641" s="113"/>
      <c r="O641" s="113"/>
      <c r="P641" s="113"/>
      <c r="Q641" s="114"/>
      <c r="R641" s="113"/>
      <c r="S641" s="113"/>
      <c r="T641" s="113"/>
      <c r="U641" s="113"/>
      <c r="V641" s="113"/>
      <c r="W641" s="113"/>
      <c r="X641" s="113"/>
      <c r="Y641" s="113"/>
      <c r="Z641" s="113"/>
      <c r="AA641" s="113"/>
      <c r="AB641" s="113"/>
      <c r="AC641" s="113"/>
      <c r="AD641" s="115"/>
      <c r="AE641" s="116"/>
      <c r="AF641" s="113"/>
      <c r="AG641" s="113"/>
      <c r="AH641" s="113"/>
      <c r="AI641" s="113"/>
      <c r="AJ641" s="113"/>
      <c r="AK641" s="113"/>
      <c r="AL641" s="113"/>
      <c r="AM641" s="113"/>
      <c r="AN641" s="113"/>
      <c r="AO641" s="113"/>
      <c r="AP641" s="117"/>
      <c r="AQ641" s="118"/>
      <c r="AR641" s="113"/>
      <c r="AS641" s="113"/>
      <c r="AT641" s="113"/>
      <c r="AU641" s="113"/>
      <c r="AV641" s="113"/>
      <c r="AW641" s="113"/>
      <c r="AX641" s="113"/>
      <c r="AY641" s="113"/>
      <c r="AZ641" s="113"/>
      <c r="BA641" s="113"/>
      <c r="BB641" s="113"/>
      <c r="BC641" s="113"/>
      <c r="BD641" s="114"/>
      <c r="BE641" s="198">
        <f t="shared" si="857"/>
        <v>0</v>
      </c>
      <c r="BG641" s="42"/>
    </row>
    <row r="642" spans="1:61" ht="13.15" hidden="1" customHeight="1" outlineLevel="2" x14ac:dyDescent="0.2">
      <c r="A642" s="373">
        <v>1</v>
      </c>
      <c r="B642" s="371" t="s">
        <v>334</v>
      </c>
      <c r="C642" s="44" t="s">
        <v>159</v>
      </c>
      <c r="D642" s="101"/>
      <c r="E642" s="82"/>
      <c r="F642" s="83"/>
      <c r="G642" s="83"/>
      <c r="H642" s="83"/>
      <c r="I642" s="83"/>
      <c r="J642" s="83"/>
      <c r="K642" s="83"/>
      <c r="L642" s="83"/>
      <c r="M642" s="83"/>
      <c r="N642" s="83"/>
      <c r="O642" s="83"/>
      <c r="P642" s="83"/>
      <c r="Q642" s="101">
        <f>SUM(E642:P642)</f>
        <v>0</v>
      </c>
      <c r="R642" s="82"/>
      <c r="S642" s="83"/>
      <c r="T642" s="83"/>
      <c r="U642" s="83"/>
      <c r="V642" s="83"/>
      <c r="W642" s="83"/>
      <c r="X642" s="83"/>
      <c r="Y642" s="83"/>
      <c r="Z642" s="83"/>
      <c r="AA642" s="83"/>
      <c r="AB642" s="83"/>
      <c r="AC642" s="83"/>
      <c r="AD642" s="101">
        <f>SUM(R642:AC642)</f>
        <v>0</v>
      </c>
      <c r="AE642" s="82"/>
      <c r="AF642" s="83"/>
      <c r="AG642" s="83"/>
      <c r="AH642" s="83"/>
      <c r="AI642" s="83"/>
      <c r="AJ642" s="83"/>
      <c r="AK642" s="83"/>
      <c r="AL642" s="83"/>
      <c r="AM642" s="83"/>
      <c r="AN642" s="83"/>
      <c r="AO642" s="83"/>
      <c r="AP642" s="83"/>
      <c r="AQ642" s="101">
        <f>SUM(AE642:AP642)</f>
        <v>0</v>
      </c>
      <c r="AR642" s="82"/>
      <c r="AS642" s="83"/>
      <c r="AT642" s="83"/>
      <c r="AU642" s="83"/>
      <c r="AV642" s="83"/>
      <c r="AW642" s="83"/>
      <c r="AX642" s="83"/>
      <c r="AY642" s="83"/>
      <c r="AZ642" s="83"/>
      <c r="BA642" s="83"/>
      <c r="BB642" s="83"/>
      <c r="BC642" s="83"/>
      <c r="BD642" s="101">
        <f>SUM(AR642:BC642)</f>
        <v>0</v>
      </c>
      <c r="BE642" s="101">
        <f t="shared" si="857"/>
        <v>0</v>
      </c>
      <c r="BG642" s="138"/>
      <c r="BH642" s="140"/>
      <c r="BI642" s="140"/>
    </row>
    <row r="643" spans="1:61" ht="13.15" hidden="1" customHeight="1" outlineLevel="2" x14ac:dyDescent="0.2">
      <c r="A643" s="374"/>
      <c r="B643" s="372"/>
      <c r="C643" s="46" t="s">
        <v>164</v>
      </c>
      <c r="D643" s="92"/>
      <c r="E643" s="56"/>
      <c r="F643" s="57"/>
      <c r="G643" s="57"/>
      <c r="H643" s="57"/>
      <c r="I643" s="57"/>
      <c r="J643" s="57"/>
      <c r="K643" s="57"/>
      <c r="L643" s="57"/>
      <c r="M643" s="57"/>
      <c r="N643" s="57"/>
      <c r="O643" s="57"/>
      <c r="P643" s="57"/>
      <c r="Q643" s="92">
        <f>SUM(E643:P643)</f>
        <v>0</v>
      </c>
      <c r="R643" s="56"/>
      <c r="S643" s="57"/>
      <c r="T643" s="57"/>
      <c r="U643" s="57"/>
      <c r="V643" s="57"/>
      <c r="W643" s="57"/>
      <c r="X643" s="57"/>
      <c r="Y643" s="57"/>
      <c r="Z643" s="57"/>
      <c r="AA643" s="57"/>
      <c r="AB643" s="57"/>
      <c r="AC643" s="57"/>
      <c r="AD643" s="92">
        <f>SUM(R643:AC643)</f>
        <v>0</v>
      </c>
      <c r="AE643" s="56"/>
      <c r="AF643" s="57"/>
      <c r="AG643" s="57"/>
      <c r="AH643" s="57"/>
      <c r="AI643" s="57"/>
      <c r="AJ643" s="57"/>
      <c r="AK643" s="57"/>
      <c r="AL643" s="57"/>
      <c r="AM643" s="57"/>
      <c r="AN643" s="57"/>
      <c r="AO643" s="57"/>
      <c r="AP643" s="57"/>
      <c r="AQ643" s="92">
        <f>SUM(AE643:AP643)</f>
        <v>0</v>
      </c>
      <c r="AR643" s="56"/>
      <c r="AS643" s="57"/>
      <c r="AT643" s="57"/>
      <c r="AU643" s="57"/>
      <c r="AV643" s="57"/>
      <c r="AW643" s="57"/>
      <c r="AX643" s="57"/>
      <c r="AY643" s="57"/>
      <c r="AZ643" s="57"/>
      <c r="BA643" s="57"/>
      <c r="BB643" s="57"/>
      <c r="BC643" s="57"/>
      <c r="BD643" s="92">
        <f>SUM(AR643:BC643)</f>
        <v>0</v>
      </c>
      <c r="BE643" s="92">
        <f t="shared" si="857"/>
        <v>0</v>
      </c>
      <c r="BG643" s="136"/>
      <c r="BH643" s="4"/>
      <c r="BI643" s="4"/>
    </row>
    <row r="644" spans="1:61" ht="13.15" hidden="1" customHeight="1" outlineLevel="2" x14ac:dyDescent="0.2">
      <c r="A644" s="373">
        <v>2</v>
      </c>
      <c r="B644" s="371" t="s">
        <v>217</v>
      </c>
      <c r="C644" s="44" t="s">
        <v>159</v>
      </c>
      <c r="D644" s="101"/>
      <c r="E644" s="82"/>
      <c r="F644" s="83"/>
      <c r="G644" s="83"/>
      <c r="H644" s="83"/>
      <c r="I644" s="83"/>
      <c r="J644" s="83"/>
      <c r="K644" s="83"/>
      <c r="L644" s="83"/>
      <c r="M644" s="83"/>
      <c r="N644" s="83"/>
      <c r="O644" s="83"/>
      <c r="P644" s="83"/>
      <c r="Q644" s="101">
        <f t="shared" ref="Q644:Q659" si="858">SUM(E644:P644)</f>
        <v>0</v>
      </c>
      <c r="R644" s="82"/>
      <c r="S644" s="83"/>
      <c r="T644" s="83"/>
      <c r="U644" s="83"/>
      <c r="V644" s="83"/>
      <c r="W644" s="83"/>
      <c r="X644" s="83"/>
      <c r="Y644" s="83"/>
      <c r="Z644" s="83"/>
      <c r="AA644" s="83"/>
      <c r="AB644" s="83"/>
      <c r="AC644" s="83"/>
      <c r="AD644" s="101">
        <f t="shared" ref="AD644:AD659" si="859">SUM(R644:AC644)</f>
        <v>0</v>
      </c>
      <c r="AE644" s="82"/>
      <c r="AF644" s="83"/>
      <c r="AG644" s="83"/>
      <c r="AH644" s="83"/>
      <c r="AI644" s="83"/>
      <c r="AJ644" s="83"/>
      <c r="AK644" s="83"/>
      <c r="AL644" s="83"/>
      <c r="AM644" s="83"/>
      <c r="AN644" s="83"/>
      <c r="AO644" s="83"/>
      <c r="AP644" s="83"/>
      <c r="AQ644" s="101">
        <f t="shared" ref="AQ644:AQ659" si="860">SUM(AE644:AP644)</f>
        <v>0</v>
      </c>
      <c r="AR644" s="82"/>
      <c r="AS644" s="83"/>
      <c r="AT644" s="83"/>
      <c r="AU644" s="83"/>
      <c r="AV644" s="83"/>
      <c r="AW644" s="83"/>
      <c r="AX644" s="83"/>
      <c r="AY644" s="83"/>
      <c r="AZ644" s="83"/>
      <c r="BA644" s="83"/>
      <c r="BB644" s="83"/>
      <c r="BC644" s="83"/>
      <c r="BD644" s="101">
        <f t="shared" ref="BD644:BD659" si="861">SUM(AR644:BC644)</f>
        <v>0</v>
      </c>
      <c r="BE644" s="101">
        <f t="shared" si="857"/>
        <v>0</v>
      </c>
      <c r="BG644" s="138" t="s">
        <v>211</v>
      </c>
      <c r="BH644" s="140" t="s">
        <v>212</v>
      </c>
      <c r="BI644" s="140" t="s">
        <v>213</v>
      </c>
    </row>
    <row r="645" spans="1:61" ht="13.15" hidden="1" customHeight="1" outlineLevel="2" x14ac:dyDescent="0.2">
      <c r="A645" s="374"/>
      <c r="B645" s="372"/>
      <c r="C645" s="46" t="s">
        <v>164</v>
      </c>
      <c r="D645" s="92"/>
      <c r="E645" s="56"/>
      <c r="F645" s="57"/>
      <c r="G645" s="57"/>
      <c r="H645" s="57"/>
      <c r="I645" s="57"/>
      <c r="J645" s="57"/>
      <c r="K645" s="57"/>
      <c r="L645" s="57"/>
      <c r="M645" s="57"/>
      <c r="N645" s="57"/>
      <c r="O645" s="57"/>
      <c r="P645" s="57"/>
      <c r="Q645" s="92">
        <f t="shared" si="858"/>
        <v>0</v>
      </c>
      <c r="R645" s="56"/>
      <c r="S645" s="57"/>
      <c r="T645" s="57"/>
      <c r="U645" s="57"/>
      <c r="V645" s="57"/>
      <c r="W645" s="57"/>
      <c r="X645" s="57"/>
      <c r="Y645" s="57"/>
      <c r="Z645" s="57"/>
      <c r="AA645" s="57"/>
      <c r="AB645" s="57"/>
      <c r="AC645" s="57"/>
      <c r="AD645" s="92">
        <f t="shared" si="859"/>
        <v>0</v>
      </c>
      <c r="AE645" s="56"/>
      <c r="AF645" s="57"/>
      <c r="AG645" s="57"/>
      <c r="AH645" s="57"/>
      <c r="AI645" s="57"/>
      <c r="AJ645" s="57"/>
      <c r="AK645" s="57"/>
      <c r="AL645" s="57"/>
      <c r="AM645" s="57"/>
      <c r="AN645" s="57"/>
      <c r="AO645" s="57"/>
      <c r="AP645" s="57"/>
      <c r="AQ645" s="92">
        <f t="shared" si="860"/>
        <v>0</v>
      </c>
      <c r="AR645" s="56"/>
      <c r="AS645" s="57"/>
      <c r="AT645" s="57"/>
      <c r="AU645" s="57"/>
      <c r="AV645" s="57"/>
      <c r="AW645" s="57"/>
      <c r="AX645" s="57"/>
      <c r="AY645" s="57"/>
      <c r="AZ645" s="57"/>
      <c r="BA645" s="57"/>
      <c r="BB645" s="57"/>
      <c r="BC645" s="57"/>
      <c r="BD645" s="92">
        <f t="shared" si="861"/>
        <v>0</v>
      </c>
      <c r="BE645" s="92">
        <f t="shared" si="857"/>
        <v>0</v>
      </c>
      <c r="BG645" s="136" t="s">
        <v>199</v>
      </c>
      <c r="BH645" s="4"/>
      <c r="BI645" s="4"/>
    </row>
    <row r="646" spans="1:61" ht="13.15" hidden="1" customHeight="1" outlineLevel="2" x14ac:dyDescent="0.2">
      <c r="A646" s="366">
        <v>3</v>
      </c>
      <c r="B646" s="376" t="s">
        <v>345</v>
      </c>
      <c r="C646" s="47" t="s">
        <v>159</v>
      </c>
      <c r="D646" s="91"/>
      <c r="E646" s="52"/>
      <c r="F646" s="53"/>
      <c r="G646" s="53"/>
      <c r="H646" s="53"/>
      <c r="I646" s="53"/>
      <c r="J646" s="53"/>
      <c r="K646" s="53"/>
      <c r="L646" s="53"/>
      <c r="M646" s="53"/>
      <c r="N646" s="53"/>
      <c r="O646" s="53"/>
      <c r="P646" s="53"/>
      <c r="Q646" s="91">
        <f t="shared" si="858"/>
        <v>0</v>
      </c>
      <c r="R646" s="52"/>
      <c r="S646" s="53"/>
      <c r="T646" s="53"/>
      <c r="U646" s="53"/>
      <c r="V646" s="53"/>
      <c r="W646" s="53"/>
      <c r="X646" s="53"/>
      <c r="Y646" s="53"/>
      <c r="Z646" s="53"/>
      <c r="AA646" s="53"/>
      <c r="AB646" s="53"/>
      <c r="AC646" s="53"/>
      <c r="AD646" s="91">
        <f t="shared" si="859"/>
        <v>0</v>
      </c>
      <c r="AE646" s="52"/>
      <c r="AF646" s="53"/>
      <c r="AG646" s="53"/>
      <c r="AH646" s="53"/>
      <c r="AI646" s="53"/>
      <c r="AJ646" s="53"/>
      <c r="AK646" s="53"/>
      <c r="AL646" s="53"/>
      <c r="AM646" s="53"/>
      <c r="AN646" s="53"/>
      <c r="AO646" s="53"/>
      <c r="AP646" s="53"/>
      <c r="AQ646" s="91">
        <f t="shared" si="860"/>
        <v>0</v>
      </c>
      <c r="AR646" s="52"/>
      <c r="AS646" s="53"/>
      <c r="AT646" s="53"/>
      <c r="AU646" s="53"/>
      <c r="AV646" s="53"/>
      <c r="AW646" s="53"/>
      <c r="AX646" s="53"/>
      <c r="AY646" s="53"/>
      <c r="AZ646" s="53"/>
      <c r="BA646" s="53"/>
      <c r="BB646" s="53"/>
      <c r="BC646" s="53"/>
      <c r="BD646" s="91">
        <f t="shared" si="861"/>
        <v>0</v>
      </c>
      <c r="BE646" s="91">
        <f t="shared" si="857"/>
        <v>0</v>
      </c>
      <c r="BG646" s="136" t="s">
        <v>218</v>
      </c>
      <c r="BH646" s="4"/>
      <c r="BI646" s="4"/>
    </row>
    <row r="647" spans="1:61" ht="13.15" hidden="1" customHeight="1" outlineLevel="2" x14ac:dyDescent="0.2">
      <c r="A647" s="367"/>
      <c r="B647" s="381"/>
      <c r="C647" s="48" t="s">
        <v>164</v>
      </c>
      <c r="D647" s="93"/>
      <c r="E647" s="62"/>
      <c r="F647" s="63"/>
      <c r="G647" s="63"/>
      <c r="H647" s="63"/>
      <c r="I647" s="63"/>
      <c r="J647" s="63"/>
      <c r="K647" s="63"/>
      <c r="L647" s="63"/>
      <c r="M647" s="63"/>
      <c r="N647" s="63"/>
      <c r="O647" s="63"/>
      <c r="P647" s="63"/>
      <c r="Q647" s="93">
        <f t="shared" si="858"/>
        <v>0</v>
      </c>
      <c r="R647" s="62"/>
      <c r="S647" s="63"/>
      <c r="T647" s="63"/>
      <c r="U647" s="63"/>
      <c r="V647" s="63"/>
      <c r="W647" s="63"/>
      <c r="X647" s="63"/>
      <c r="Y647" s="63"/>
      <c r="Z647" s="63"/>
      <c r="AA647" s="63"/>
      <c r="AB647" s="63"/>
      <c r="AC647" s="63"/>
      <c r="AD647" s="93">
        <f t="shared" si="859"/>
        <v>0</v>
      </c>
      <c r="AE647" s="62"/>
      <c r="AF647" s="63"/>
      <c r="AG647" s="63"/>
      <c r="AH647" s="63"/>
      <c r="AI647" s="63"/>
      <c r="AJ647" s="63"/>
      <c r="AK647" s="63"/>
      <c r="AL647" s="63"/>
      <c r="AM647" s="63"/>
      <c r="AN647" s="63"/>
      <c r="AO647" s="63"/>
      <c r="AP647" s="63"/>
      <c r="AQ647" s="93">
        <f t="shared" si="860"/>
        <v>0</v>
      </c>
      <c r="AR647" s="62"/>
      <c r="AS647" s="63"/>
      <c r="AT647" s="63"/>
      <c r="AU647" s="63"/>
      <c r="AV647" s="63"/>
      <c r="AW647" s="63"/>
      <c r="AX647" s="63"/>
      <c r="AY647" s="63"/>
      <c r="AZ647" s="63"/>
      <c r="BA647" s="63"/>
      <c r="BB647" s="63"/>
      <c r="BC647" s="63"/>
      <c r="BD647" s="93">
        <f t="shared" si="861"/>
        <v>0</v>
      </c>
      <c r="BE647" s="93">
        <f t="shared" si="857"/>
        <v>0</v>
      </c>
      <c r="BG647" s="136" t="s">
        <v>222</v>
      </c>
      <c r="BH647" s="4"/>
      <c r="BI647" s="4"/>
    </row>
    <row r="648" spans="1:61" ht="13.15" hidden="1" customHeight="1" outlineLevel="2" x14ac:dyDescent="0.2">
      <c r="A648" s="380">
        <v>4</v>
      </c>
      <c r="B648" s="382" t="s">
        <v>204</v>
      </c>
      <c r="C648" s="49" t="s">
        <v>159</v>
      </c>
      <c r="D648" s="95"/>
      <c r="E648" s="68"/>
      <c r="F648" s="69"/>
      <c r="G648" s="69"/>
      <c r="H648" s="69"/>
      <c r="I648" s="69"/>
      <c r="J648" s="69"/>
      <c r="K648" s="69"/>
      <c r="L648" s="69"/>
      <c r="M648" s="69"/>
      <c r="N648" s="69"/>
      <c r="O648" s="69"/>
      <c r="P648" s="69"/>
      <c r="Q648" s="94">
        <f t="shared" si="858"/>
        <v>0</v>
      </c>
      <c r="R648" s="68"/>
      <c r="S648" s="69"/>
      <c r="T648" s="69"/>
      <c r="U648" s="69"/>
      <c r="V648" s="69"/>
      <c r="W648" s="69"/>
      <c r="X648" s="69"/>
      <c r="Y648" s="69"/>
      <c r="Z648" s="69"/>
      <c r="AA648" s="69"/>
      <c r="AB648" s="69"/>
      <c r="AC648" s="69"/>
      <c r="AD648" s="94">
        <f t="shared" si="859"/>
        <v>0</v>
      </c>
      <c r="AE648" s="68"/>
      <c r="AF648" s="69"/>
      <c r="AG648" s="69"/>
      <c r="AH648" s="69"/>
      <c r="AI648" s="69"/>
      <c r="AJ648" s="69"/>
      <c r="AK648" s="69"/>
      <c r="AL648" s="69"/>
      <c r="AM648" s="69"/>
      <c r="AN648" s="69"/>
      <c r="AO648" s="69"/>
      <c r="AP648" s="69"/>
      <c r="AQ648" s="94">
        <f t="shared" si="860"/>
        <v>0</v>
      </c>
      <c r="AR648" s="68"/>
      <c r="AS648" s="69"/>
      <c r="AT648" s="69"/>
      <c r="AU648" s="69"/>
      <c r="AV648" s="69"/>
      <c r="AW648" s="69"/>
      <c r="AX648" s="69"/>
      <c r="AY648" s="69"/>
      <c r="AZ648" s="69"/>
      <c r="BA648" s="69"/>
      <c r="BB648" s="69"/>
      <c r="BC648" s="69"/>
      <c r="BD648" s="94">
        <f t="shared" si="861"/>
        <v>0</v>
      </c>
      <c r="BE648" s="95">
        <f t="shared" si="857"/>
        <v>0</v>
      </c>
      <c r="BG648" s="136" t="s">
        <v>214</v>
      </c>
      <c r="BH648" s="4"/>
      <c r="BI648" s="4"/>
    </row>
    <row r="649" spans="1:61" ht="13.15" hidden="1" customHeight="1" outlineLevel="2" x14ac:dyDescent="0.2">
      <c r="A649" s="384"/>
      <c r="B649" s="383"/>
      <c r="C649" s="45" t="s">
        <v>164</v>
      </c>
      <c r="D649" s="97"/>
      <c r="E649" s="74"/>
      <c r="F649" s="75"/>
      <c r="G649" s="75"/>
      <c r="H649" s="75"/>
      <c r="I649" s="75"/>
      <c r="J649" s="75"/>
      <c r="K649" s="75"/>
      <c r="L649" s="75"/>
      <c r="M649" s="75"/>
      <c r="N649" s="75"/>
      <c r="O649" s="75"/>
      <c r="P649" s="75"/>
      <c r="Q649" s="96">
        <f t="shared" si="858"/>
        <v>0</v>
      </c>
      <c r="R649" s="74"/>
      <c r="S649" s="75"/>
      <c r="T649" s="75"/>
      <c r="U649" s="75"/>
      <c r="V649" s="75"/>
      <c r="W649" s="75"/>
      <c r="X649" s="75"/>
      <c r="Y649" s="75"/>
      <c r="Z649" s="75"/>
      <c r="AA649" s="75"/>
      <c r="AB649" s="75"/>
      <c r="AC649" s="75"/>
      <c r="AD649" s="96">
        <f t="shared" si="859"/>
        <v>0</v>
      </c>
      <c r="AE649" s="74"/>
      <c r="AF649" s="75"/>
      <c r="AG649" s="75"/>
      <c r="AH649" s="75"/>
      <c r="AI649" s="75"/>
      <c r="AJ649" s="75"/>
      <c r="AK649" s="75"/>
      <c r="AL649" s="75"/>
      <c r="AM649" s="75"/>
      <c r="AN649" s="75"/>
      <c r="AO649" s="75"/>
      <c r="AP649" s="75"/>
      <c r="AQ649" s="96">
        <f t="shared" si="860"/>
        <v>0</v>
      </c>
      <c r="AR649" s="74"/>
      <c r="AS649" s="75"/>
      <c r="AT649" s="75"/>
      <c r="AU649" s="75"/>
      <c r="AV649" s="75"/>
      <c r="AW649" s="75"/>
      <c r="AX649" s="75"/>
      <c r="AY649" s="75"/>
      <c r="AZ649" s="75"/>
      <c r="BA649" s="75"/>
      <c r="BB649" s="75"/>
      <c r="BC649" s="75"/>
      <c r="BD649" s="96">
        <f t="shared" si="861"/>
        <v>0</v>
      </c>
      <c r="BE649" s="97">
        <f t="shared" si="857"/>
        <v>0</v>
      </c>
      <c r="BG649" s="136" t="s">
        <v>223</v>
      </c>
      <c r="BH649" s="4"/>
      <c r="BI649" s="4"/>
    </row>
    <row r="650" spans="1:61" ht="13.15" hidden="1" customHeight="1" outlineLevel="2" x14ac:dyDescent="0.2">
      <c r="A650" s="380">
        <v>5</v>
      </c>
      <c r="B650" s="382" t="s">
        <v>221</v>
      </c>
      <c r="C650" s="49" t="s">
        <v>159</v>
      </c>
      <c r="D650" s="95"/>
      <c r="E650" s="68"/>
      <c r="F650" s="69"/>
      <c r="G650" s="69"/>
      <c r="H650" s="69"/>
      <c r="I650" s="69"/>
      <c r="J650" s="69"/>
      <c r="K650" s="69"/>
      <c r="L650" s="69"/>
      <c r="M650" s="69"/>
      <c r="N650" s="69"/>
      <c r="O650" s="192"/>
      <c r="P650" s="192">
        <v>90</v>
      </c>
      <c r="Q650" s="94">
        <f t="shared" si="858"/>
        <v>90</v>
      </c>
      <c r="R650" s="193">
        <v>50</v>
      </c>
      <c r="S650" s="192">
        <v>50</v>
      </c>
      <c r="T650" s="192">
        <v>50</v>
      </c>
      <c r="U650" s="192">
        <v>50</v>
      </c>
      <c r="V650" s="69"/>
      <c r="W650" s="69"/>
      <c r="X650" s="69"/>
      <c r="Y650" s="69"/>
      <c r="Z650" s="69"/>
      <c r="AA650" s="69"/>
      <c r="AB650" s="69"/>
      <c r="AC650" s="69"/>
      <c r="AD650" s="94">
        <f t="shared" si="859"/>
        <v>200</v>
      </c>
      <c r="AE650" s="68"/>
      <c r="AF650" s="69"/>
      <c r="AG650" s="69"/>
      <c r="AH650" s="69"/>
      <c r="AI650" s="69"/>
      <c r="AJ650" s="69"/>
      <c r="AK650" s="69"/>
      <c r="AL650" s="69"/>
      <c r="AM650" s="69"/>
      <c r="AN650" s="69"/>
      <c r="AO650" s="69"/>
      <c r="AP650" s="69"/>
      <c r="AQ650" s="94">
        <f t="shared" si="860"/>
        <v>0</v>
      </c>
      <c r="AR650" s="68"/>
      <c r="AS650" s="69"/>
      <c r="AT650" s="69"/>
      <c r="AU650" s="69"/>
      <c r="AV650" s="69"/>
      <c r="AW650" s="69"/>
      <c r="AX650" s="69"/>
      <c r="AY650" s="69"/>
      <c r="AZ650" s="69"/>
      <c r="BA650" s="69"/>
      <c r="BB650" s="69"/>
      <c r="BC650" s="69"/>
      <c r="BD650" s="94">
        <f t="shared" si="861"/>
        <v>0</v>
      </c>
      <c r="BE650" s="95">
        <f t="shared" si="857"/>
        <v>290</v>
      </c>
      <c r="BG650" t="s">
        <v>224</v>
      </c>
      <c r="BH650" s="4"/>
      <c r="BI650" s="4"/>
    </row>
    <row r="651" spans="1:61" ht="13.15" hidden="1" customHeight="1" outlineLevel="2" x14ac:dyDescent="0.2">
      <c r="A651" s="384"/>
      <c r="B651" s="383"/>
      <c r="C651" s="45" t="s">
        <v>164</v>
      </c>
      <c r="D651" s="97"/>
      <c r="E651" s="74"/>
      <c r="F651" s="75"/>
      <c r="G651" s="75"/>
      <c r="H651" s="75"/>
      <c r="I651" s="75"/>
      <c r="J651" s="75"/>
      <c r="K651" s="75"/>
      <c r="L651" s="75"/>
      <c r="M651" s="75">
        <v>0</v>
      </c>
      <c r="N651" s="75"/>
      <c r="O651" s="75"/>
      <c r="P651" s="75"/>
      <c r="Q651" s="96">
        <f t="shared" si="858"/>
        <v>0</v>
      </c>
      <c r="R651" s="74"/>
      <c r="S651" s="75"/>
      <c r="T651" s="75"/>
      <c r="U651" s="75"/>
      <c r="V651" s="75"/>
      <c r="W651" s="75"/>
      <c r="X651" s="75"/>
      <c r="Y651" s="75"/>
      <c r="Z651" s="75"/>
      <c r="AA651" s="75"/>
      <c r="AB651" s="75"/>
      <c r="AC651" s="75"/>
      <c r="AD651" s="96">
        <f t="shared" si="859"/>
        <v>0</v>
      </c>
      <c r="AE651" s="74"/>
      <c r="AF651" s="75"/>
      <c r="AG651" s="75"/>
      <c r="AH651" s="75"/>
      <c r="AI651" s="75"/>
      <c r="AJ651" s="75"/>
      <c r="AK651" s="75"/>
      <c r="AL651" s="75"/>
      <c r="AM651" s="75"/>
      <c r="AN651" s="75"/>
      <c r="AO651" s="75"/>
      <c r="AP651" s="75"/>
      <c r="AQ651" s="96">
        <f t="shared" si="860"/>
        <v>0</v>
      </c>
      <c r="AR651" s="74"/>
      <c r="AS651" s="75"/>
      <c r="AT651" s="75"/>
      <c r="AU651" s="75"/>
      <c r="AV651" s="75"/>
      <c r="AW651" s="75"/>
      <c r="AX651" s="75"/>
      <c r="AY651" s="75"/>
      <c r="AZ651" s="75"/>
      <c r="BA651" s="75"/>
      <c r="BB651" s="75"/>
      <c r="BC651" s="75"/>
      <c r="BD651" s="96">
        <f t="shared" si="861"/>
        <v>0</v>
      </c>
      <c r="BE651" s="97">
        <f t="shared" si="857"/>
        <v>0</v>
      </c>
      <c r="BG651" t="s">
        <v>210</v>
      </c>
      <c r="BH651" s="4"/>
      <c r="BI651" s="4"/>
    </row>
    <row r="652" spans="1:61" ht="13.15" hidden="1" customHeight="1" outlineLevel="2" x14ac:dyDescent="0.2">
      <c r="A652" s="373">
        <v>6</v>
      </c>
      <c r="B652" s="364" t="s">
        <v>209</v>
      </c>
      <c r="C652" s="49" t="s">
        <v>159</v>
      </c>
      <c r="D652" s="95"/>
      <c r="E652" s="68"/>
      <c r="F652" s="69"/>
      <c r="G652" s="69"/>
      <c r="H652" s="69"/>
      <c r="I652" s="69"/>
      <c r="J652" s="69"/>
      <c r="K652" s="69"/>
      <c r="L652" s="69"/>
      <c r="M652" s="69"/>
      <c r="N652" s="69"/>
      <c r="O652" s="69"/>
      <c r="P652" s="69"/>
      <c r="Q652" s="94">
        <f t="shared" si="858"/>
        <v>0</v>
      </c>
      <c r="R652" s="68"/>
      <c r="S652" s="69"/>
      <c r="T652" s="69"/>
      <c r="U652" s="69"/>
      <c r="V652" s="69"/>
      <c r="W652" s="69"/>
      <c r="X652" s="69"/>
      <c r="Y652" s="69"/>
      <c r="Z652" s="69"/>
      <c r="AA652" s="69"/>
      <c r="AB652" s="69"/>
      <c r="AC652" s="69"/>
      <c r="AD652" s="94">
        <f t="shared" si="859"/>
        <v>0</v>
      </c>
      <c r="AE652" s="68"/>
      <c r="AF652" s="69"/>
      <c r="AG652" s="69"/>
      <c r="AH652" s="69"/>
      <c r="AI652" s="69"/>
      <c r="AJ652" s="69"/>
      <c r="AK652" s="69"/>
      <c r="AL652" s="69"/>
      <c r="AM652" s="69"/>
      <c r="AN652" s="69"/>
      <c r="AO652" s="69"/>
      <c r="AP652" s="69"/>
      <c r="AQ652" s="94">
        <f t="shared" si="860"/>
        <v>0</v>
      </c>
      <c r="AR652" s="68"/>
      <c r="AS652" s="69"/>
      <c r="AT652" s="69"/>
      <c r="AU652" s="69"/>
      <c r="AV652" s="69"/>
      <c r="AW652" s="69"/>
      <c r="AX652" s="69"/>
      <c r="AY652" s="69"/>
      <c r="AZ652" s="69"/>
      <c r="BA652" s="69"/>
      <c r="BB652" s="69"/>
      <c r="BC652" s="69"/>
      <c r="BD652" s="94">
        <f t="shared" si="861"/>
        <v>0</v>
      </c>
      <c r="BE652" s="95">
        <f t="shared" si="857"/>
        <v>0</v>
      </c>
      <c r="BG652" s="136" t="s">
        <v>215</v>
      </c>
      <c r="BH652" s="4"/>
      <c r="BI652" s="4"/>
    </row>
    <row r="653" spans="1:61" ht="13.15" hidden="1" customHeight="1" outlineLevel="2" x14ac:dyDescent="0.2">
      <c r="A653" s="374"/>
      <c r="B653" s="365"/>
      <c r="C653" s="48" t="s">
        <v>164</v>
      </c>
      <c r="D653" s="98"/>
      <c r="E653" s="62"/>
      <c r="F653" s="63"/>
      <c r="G653" s="63"/>
      <c r="H653" s="63"/>
      <c r="I653" s="63"/>
      <c r="J653" s="63"/>
      <c r="K653" s="63"/>
      <c r="L653" s="63"/>
      <c r="M653" s="63"/>
      <c r="N653" s="63"/>
      <c r="O653" s="63"/>
      <c r="P653" s="63"/>
      <c r="Q653" s="93">
        <f t="shared" si="858"/>
        <v>0</v>
      </c>
      <c r="R653" s="62"/>
      <c r="S653" s="63"/>
      <c r="T653" s="63"/>
      <c r="U653" s="63"/>
      <c r="V653" s="63"/>
      <c r="W653" s="63"/>
      <c r="X653" s="63"/>
      <c r="Y653" s="63"/>
      <c r="Z653" s="63"/>
      <c r="AA653" s="63"/>
      <c r="AB653" s="63"/>
      <c r="AC653" s="63"/>
      <c r="AD653" s="93">
        <f t="shared" si="859"/>
        <v>0</v>
      </c>
      <c r="AE653" s="62"/>
      <c r="AF653" s="63"/>
      <c r="AG653" s="63"/>
      <c r="AH653" s="63"/>
      <c r="AI653" s="63"/>
      <c r="AJ653" s="63"/>
      <c r="AK653" s="63"/>
      <c r="AL653" s="63"/>
      <c r="AM653" s="63"/>
      <c r="AN653" s="63"/>
      <c r="AO653" s="63"/>
      <c r="AP653" s="63"/>
      <c r="AQ653" s="93">
        <f t="shared" si="860"/>
        <v>0</v>
      </c>
      <c r="AR653" s="62"/>
      <c r="AS653" s="63"/>
      <c r="AT653" s="63"/>
      <c r="AU653" s="63"/>
      <c r="AV653" s="63"/>
      <c r="AW653" s="63"/>
      <c r="AX653" s="63"/>
      <c r="AY653" s="63"/>
      <c r="AZ653" s="63"/>
      <c r="BA653" s="63"/>
      <c r="BB653" s="63"/>
      <c r="BC653" s="63"/>
      <c r="BD653" s="93">
        <f t="shared" si="861"/>
        <v>0</v>
      </c>
      <c r="BE653" s="98">
        <f t="shared" si="857"/>
        <v>0</v>
      </c>
      <c r="BF653" s="122"/>
      <c r="BG653" s="138" t="s">
        <v>216</v>
      </c>
      <c r="BH653" s="139">
        <f>SUM(BH645:BH652)</f>
        <v>0</v>
      </c>
      <c r="BI653" s="139">
        <f>SUM(BI645:BI652)</f>
        <v>0</v>
      </c>
    </row>
    <row r="654" spans="1:61" ht="13.15" hidden="1" customHeight="1" outlineLevel="2" x14ac:dyDescent="0.2">
      <c r="A654" s="366">
        <v>7</v>
      </c>
      <c r="B654" s="364" t="s">
        <v>6</v>
      </c>
      <c r="C654" s="49" t="s">
        <v>159</v>
      </c>
      <c r="D654" s="95"/>
      <c r="E654" s="68"/>
      <c r="F654" s="69"/>
      <c r="G654" s="69"/>
      <c r="H654" s="69"/>
      <c r="I654" s="69"/>
      <c r="J654" s="69"/>
      <c r="K654" s="69"/>
      <c r="L654" s="69"/>
      <c r="M654" s="69"/>
      <c r="N654" s="69"/>
      <c r="O654" s="190"/>
      <c r="P654" s="190"/>
      <c r="Q654" s="94">
        <f t="shared" si="858"/>
        <v>0</v>
      </c>
      <c r="R654" s="191"/>
      <c r="S654" s="190"/>
      <c r="T654" s="190"/>
      <c r="U654" s="190"/>
      <c r="V654" s="69"/>
      <c r="W654" s="69"/>
      <c r="X654" s="69"/>
      <c r="Y654" s="69"/>
      <c r="Z654" s="69"/>
      <c r="AA654" s="69"/>
      <c r="AB654" s="69"/>
      <c r="AC654" s="69"/>
      <c r="AD654" s="94">
        <f t="shared" si="859"/>
        <v>0</v>
      </c>
      <c r="AE654" s="68"/>
      <c r="AF654" s="69"/>
      <c r="AG654" s="69"/>
      <c r="AH654" s="69"/>
      <c r="AI654" s="69"/>
      <c r="AJ654" s="69"/>
      <c r="AK654" s="69"/>
      <c r="AL654" s="69"/>
      <c r="AM654" s="69"/>
      <c r="AN654" s="69"/>
      <c r="AO654" s="69"/>
      <c r="AP654" s="69"/>
      <c r="AQ654" s="94">
        <f t="shared" si="860"/>
        <v>0</v>
      </c>
      <c r="AR654" s="68"/>
      <c r="AS654" s="69"/>
      <c r="AT654" s="69"/>
      <c r="AU654" s="69"/>
      <c r="AV654" s="69"/>
      <c r="AW654" s="69"/>
      <c r="AX654" s="69"/>
      <c r="AY654" s="69"/>
      <c r="AZ654" s="69"/>
      <c r="BA654" s="69"/>
      <c r="BB654" s="69"/>
      <c r="BC654" s="69"/>
      <c r="BD654" s="94">
        <f t="shared" si="861"/>
        <v>0</v>
      </c>
      <c r="BE654" s="95">
        <f t="shared" si="857"/>
        <v>0</v>
      </c>
      <c r="BH654" s="4"/>
      <c r="BI654" s="4"/>
    </row>
    <row r="655" spans="1:61" ht="13.15" hidden="1" customHeight="1" outlineLevel="2" x14ac:dyDescent="0.2">
      <c r="A655" s="367"/>
      <c r="B655" s="368"/>
      <c r="C655" s="48" t="s">
        <v>164</v>
      </c>
      <c r="D655" s="98"/>
      <c r="E655" s="66"/>
      <c r="F655" s="63"/>
      <c r="G655" s="63"/>
      <c r="H655" s="63"/>
      <c r="I655" s="63"/>
      <c r="J655" s="63"/>
      <c r="K655" s="63"/>
      <c r="L655" s="63"/>
      <c r="M655" s="63"/>
      <c r="N655" s="63"/>
      <c r="O655" s="63"/>
      <c r="P655" s="63"/>
      <c r="Q655" s="93">
        <f t="shared" si="858"/>
        <v>0</v>
      </c>
      <c r="R655" s="66"/>
      <c r="S655" s="63"/>
      <c r="T655" s="63"/>
      <c r="U655" s="63"/>
      <c r="V655" s="63"/>
      <c r="W655" s="63"/>
      <c r="X655" s="63"/>
      <c r="Y655" s="63"/>
      <c r="Z655" s="63"/>
      <c r="AA655" s="63"/>
      <c r="AB655" s="63"/>
      <c r="AC655" s="63"/>
      <c r="AD655" s="93">
        <f t="shared" si="859"/>
        <v>0</v>
      </c>
      <c r="AE655" s="66"/>
      <c r="AF655" s="63"/>
      <c r="AG655" s="63"/>
      <c r="AH655" s="63"/>
      <c r="AI655" s="63"/>
      <c r="AJ655" s="63"/>
      <c r="AK655" s="63"/>
      <c r="AL655" s="63"/>
      <c r="AM655" s="63"/>
      <c r="AN655" s="63"/>
      <c r="AO655" s="63"/>
      <c r="AP655" s="63"/>
      <c r="AQ655" s="93">
        <f t="shared" si="860"/>
        <v>0</v>
      </c>
      <c r="AR655" s="66"/>
      <c r="AS655" s="63"/>
      <c r="AT655" s="63"/>
      <c r="AU655" s="63"/>
      <c r="AV655" s="63"/>
      <c r="AW655" s="63"/>
      <c r="AX655" s="63"/>
      <c r="AY655" s="63"/>
      <c r="AZ655" s="63"/>
      <c r="BA655" s="63"/>
      <c r="BB655" s="63"/>
      <c r="BC655" s="63"/>
      <c r="BD655" s="93">
        <f t="shared" si="861"/>
        <v>0</v>
      </c>
      <c r="BE655" s="98">
        <f t="shared" si="857"/>
        <v>0</v>
      </c>
      <c r="BG655" s="138"/>
      <c r="BH655" s="139"/>
      <c r="BI655" s="139"/>
    </row>
    <row r="656" spans="1:61" ht="13.15" hidden="1" customHeight="1" outlineLevel="2" x14ac:dyDescent="0.2">
      <c r="A656" s="380">
        <v>8</v>
      </c>
      <c r="B656" s="364" t="s">
        <v>335</v>
      </c>
      <c r="C656" s="49" t="s">
        <v>159</v>
      </c>
      <c r="D656" s="95"/>
      <c r="E656" s="68"/>
      <c r="F656" s="69"/>
      <c r="G656" s="69"/>
      <c r="H656" s="69"/>
      <c r="I656" s="69"/>
      <c r="J656" s="69"/>
      <c r="K656" s="69"/>
      <c r="L656" s="69"/>
      <c r="M656" s="69"/>
      <c r="N656" s="69"/>
      <c r="O656" s="69"/>
      <c r="P656" s="69"/>
      <c r="Q656" s="94">
        <f t="shared" si="858"/>
        <v>0</v>
      </c>
      <c r="R656" s="68"/>
      <c r="S656" s="69"/>
      <c r="T656" s="69"/>
      <c r="U656" s="69"/>
      <c r="V656" s="69"/>
      <c r="W656" s="69"/>
      <c r="X656" s="69"/>
      <c r="Y656" s="69"/>
      <c r="Z656" s="69"/>
      <c r="AA656" s="69"/>
      <c r="AB656" s="69"/>
      <c r="AC656" s="69"/>
      <c r="AD656" s="94">
        <f t="shared" si="859"/>
        <v>0</v>
      </c>
      <c r="AE656" s="68"/>
      <c r="AF656" s="69"/>
      <c r="AG656" s="69"/>
      <c r="AH656" s="69"/>
      <c r="AI656" s="69"/>
      <c r="AJ656" s="69"/>
      <c r="AK656" s="69"/>
      <c r="AL656" s="69"/>
      <c r="AM656" s="69"/>
      <c r="AN656" s="69"/>
      <c r="AO656" s="69"/>
      <c r="AP656" s="69"/>
      <c r="AQ656" s="94">
        <f t="shared" si="860"/>
        <v>0</v>
      </c>
      <c r="AR656" s="68"/>
      <c r="AS656" s="69"/>
      <c r="AT656" s="69"/>
      <c r="AU656" s="69"/>
      <c r="AV656" s="69"/>
      <c r="AW656" s="69"/>
      <c r="AX656" s="69"/>
      <c r="AY656" s="69"/>
      <c r="AZ656" s="69"/>
      <c r="BA656" s="69"/>
      <c r="BB656" s="69"/>
      <c r="BC656" s="69"/>
      <c r="BD656" s="94">
        <f t="shared" si="861"/>
        <v>0</v>
      </c>
      <c r="BE656" s="95">
        <f t="shared" si="857"/>
        <v>0</v>
      </c>
      <c r="BH656" s="4"/>
      <c r="BI656" s="4"/>
    </row>
    <row r="657" spans="1:61" ht="13.15" hidden="1" customHeight="1" outlineLevel="2" thickBot="1" x14ac:dyDescent="0.25">
      <c r="A657" s="377"/>
      <c r="B657" s="379"/>
      <c r="C657" s="128" t="s">
        <v>164</v>
      </c>
      <c r="D657" s="133"/>
      <c r="E657" s="132"/>
      <c r="F657" s="130"/>
      <c r="G657" s="130"/>
      <c r="H657" s="130"/>
      <c r="I657" s="130"/>
      <c r="J657" s="130"/>
      <c r="K657" s="130"/>
      <c r="L657" s="130"/>
      <c r="M657" s="130"/>
      <c r="N657" s="130"/>
      <c r="O657" s="130"/>
      <c r="P657" s="130"/>
      <c r="Q657" s="131">
        <f t="shared" si="858"/>
        <v>0</v>
      </c>
      <c r="R657" s="132"/>
      <c r="S657" s="130"/>
      <c r="T657" s="130"/>
      <c r="U657" s="130"/>
      <c r="V657" s="130"/>
      <c r="W657" s="130"/>
      <c r="X657" s="130"/>
      <c r="Y657" s="130"/>
      <c r="Z657" s="130"/>
      <c r="AA657" s="130"/>
      <c r="AB657" s="130"/>
      <c r="AC657" s="130"/>
      <c r="AD657" s="131">
        <f t="shared" si="859"/>
        <v>0</v>
      </c>
      <c r="AE657" s="132"/>
      <c r="AF657" s="130"/>
      <c r="AG657" s="130"/>
      <c r="AH657" s="130"/>
      <c r="AI657" s="130"/>
      <c r="AJ657" s="130"/>
      <c r="AK657" s="130"/>
      <c r="AL657" s="130"/>
      <c r="AM657" s="130"/>
      <c r="AN657" s="130"/>
      <c r="AO657" s="130"/>
      <c r="AP657" s="130"/>
      <c r="AQ657" s="131">
        <f t="shared" si="860"/>
        <v>0</v>
      </c>
      <c r="AR657" s="132"/>
      <c r="AS657" s="130"/>
      <c r="AT657" s="130"/>
      <c r="AU657" s="130"/>
      <c r="AV657" s="130"/>
      <c r="AW657" s="130"/>
      <c r="AX657" s="130"/>
      <c r="AY657" s="130"/>
      <c r="AZ657" s="130"/>
      <c r="BA657" s="130"/>
      <c r="BB657" s="130"/>
      <c r="BC657" s="130"/>
      <c r="BD657" s="131">
        <f t="shared" si="861"/>
        <v>0</v>
      </c>
      <c r="BE657" s="133">
        <f t="shared" si="857"/>
        <v>0</v>
      </c>
      <c r="BG657" s="138"/>
      <c r="BH657" s="139"/>
      <c r="BI657" s="139"/>
    </row>
    <row r="658" spans="1:61" outlineLevel="1" collapsed="1" x14ac:dyDescent="0.2">
      <c r="A658" s="369"/>
      <c r="B658" s="362" t="s">
        <v>198</v>
      </c>
      <c r="C658" s="50" t="s">
        <v>159</v>
      </c>
      <c r="D658" s="127">
        <f>SUM(D642,D644,D646,D648,D650,D652,D654,D656)</f>
        <v>0</v>
      </c>
      <c r="E658" s="124">
        <f t="shared" ref="E658:P658" si="862">SUM(E642,E644,E646,E648,E650,E652,E654,E656)</f>
        <v>0</v>
      </c>
      <c r="F658" s="125">
        <f t="shared" si="862"/>
        <v>0</v>
      </c>
      <c r="G658" s="125">
        <f t="shared" si="862"/>
        <v>0</v>
      </c>
      <c r="H658" s="125">
        <f t="shared" si="862"/>
        <v>0</v>
      </c>
      <c r="I658" s="125">
        <f t="shared" si="862"/>
        <v>0</v>
      </c>
      <c r="J658" s="125">
        <f t="shared" si="862"/>
        <v>0</v>
      </c>
      <c r="K658" s="125">
        <f t="shared" si="862"/>
        <v>0</v>
      </c>
      <c r="L658" s="125">
        <f t="shared" si="862"/>
        <v>0</v>
      </c>
      <c r="M658" s="125">
        <f t="shared" si="862"/>
        <v>0</v>
      </c>
      <c r="N658" s="125">
        <f t="shared" si="862"/>
        <v>0</v>
      </c>
      <c r="O658" s="125">
        <f t="shared" si="862"/>
        <v>0</v>
      </c>
      <c r="P658" s="125">
        <f t="shared" si="862"/>
        <v>90</v>
      </c>
      <c r="Q658" s="126">
        <f t="shared" si="858"/>
        <v>90</v>
      </c>
      <c r="R658" s="124">
        <f t="shared" ref="R658:AC658" si="863">SUM(R642,R644,R646,R648,R650,R652,R654,R656)</f>
        <v>50</v>
      </c>
      <c r="S658" s="125">
        <f t="shared" si="863"/>
        <v>50</v>
      </c>
      <c r="T658" s="125">
        <f t="shared" si="863"/>
        <v>50</v>
      </c>
      <c r="U658" s="125">
        <f t="shared" si="863"/>
        <v>50</v>
      </c>
      <c r="V658" s="125">
        <f t="shared" si="863"/>
        <v>0</v>
      </c>
      <c r="W658" s="125">
        <f t="shared" si="863"/>
        <v>0</v>
      </c>
      <c r="X658" s="125">
        <f t="shared" si="863"/>
        <v>0</v>
      </c>
      <c r="Y658" s="125">
        <f t="shared" si="863"/>
        <v>0</v>
      </c>
      <c r="Z658" s="125">
        <f t="shared" si="863"/>
        <v>0</v>
      </c>
      <c r="AA658" s="125">
        <f t="shared" si="863"/>
        <v>0</v>
      </c>
      <c r="AB658" s="125">
        <f t="shared" si="863"/>
        <v>0</v>
      </c>
      <c r="AC658" s="125">
        <f t="shared" si="863"/>
        <v>0</v>
      </c>
      <c r="AD658" s="126">
        <f t="shared" si="859"/>
        <v>200</v>
      </c>
      <c r="AE658" s="124">
        <f t="shared" ref="AE658:AP658" si="864">SUM(AE642,AE644,AE646,AE648,AE650,AE652,AE654,AE656)</f>
        <v>0</v>
      </c>
      <c r="AF658" s="125">
        <f t="shared" si="864"/>
        <v>0</v>
      </c>
      <c r="AG658" s="125">
        <f t="shared" si="864"/>
        <v>0</v>
      </c>
      <c r="AH658" s="125">
        <f t="shared" si="864"/>
        <v>0</v>
      </c>
      <c r="AI658" s="125">
        <f t="shared" si="864"/>
        <v>0</v>
      </c>
      <c r="AJ658" s="125">
        <f t="shared" si="864"/>
        <v>0</v>
      </c>
      <c r="AK658" s="125">
        <f t="shared" si="864"/>
        <v>0</v>
      </c>
      <c r="AL658" s="125">
        <f t="shared" si="864"/>
        <v>0</v>
      </c>
      <c r="AM658" s="125">
        <f t="shared" si="864"/>
        <v>0</v>
      </c>
      <c r="AN658" s="125">
        <f t="shared" si="864"/>
        <v>0</v>
      </c>
      <c r="AO658" s="125">
        <f t="shared" si="864"/>
        <v>0</v>
      </c>
      <c r="AP658" s="125">
        <f t="shared" si="864"/>
        <v>0</v>
      </c>
      <c r="AQ658" s="126">
        <f t="shared" si="860"/>
        <v>0</v>
      </c>
      <c r="AR658" s="124">
        <f t="shared" ref="AR658:BC658" si="865">SUM(AR642,AR644,AR646,AR648,AR650,AR652,AR654,AR656)</f>
        <v>0</v>
      </c>
      <c r="AS658" s="125">
        <f t="shared" si="865"/>
        <v>0</v>
      </c>
      <c r="AT658" s="125">
        <f t="shared" si="865"/>
        <v>0</v>
      </c>
      <c r="AU658" s="125">
        <f t="shared" si="865"/>
        <v>0</v>
      </c>
      <c r="AV658" s="125">
        <f t="shared" si="865"/>
        <v>0</v>
      </c>
      <c r="AW658" s="125">
        <f t="shared" si="865"/>
        <v>0</v>
      </c>
      <c r="AX658" s="125">
        <f t="shared" si="865"/>
        <v>0</v>
      </c>
      <c r="AY658" s="125">
        <f t="shared" si="865"/>
        <v>0</v>
      </c>
      <c r="AZ658" s="125">
        <f t="shared" si="865"/>
        <v>0</v>
      </c>
      <c r="BA658" s="125">
        <f t="shared" si="865"/>
        <v>0</v>
      </c>
      <c r="BB658" s="125">
        <f t="shared" si="865"/>
        <v>0</v>
      </c>
      <c r="BC658" s="125">
        <f t="shared" si="865"/>
        <v>0</v>
      </c>
      <c r="BD658" s="126">
        <f t="shared" si="861"/>
        <v>0</v>
      </c>
      <c r="BE658" s="127">
        <f t="shared" si="857"/>
        <v>290</v>
      </c>
    </row>
    <row r="659" spans="1:61" outlineLevel="1" x14ac:dyDescent="0.2">
      <c r="A659" s="370"/>
      <c r="B659" s="363"/>
      <c r="C659" s="51" t="s">
        <v>164</v>
      </c>
      <c r="D659" s="100">
        <f t="shared" ref="D659:P659" si="866">SUM(D643,D645,D647,D649,D651,D653,D655,D657)</f>
        <v>0</v>
      </c>
      <c r="E659" s="80">
        <f t="shared" si="866"/>
        <v>0</v>
      </c>
      <c r="F659" s="81">
        <f t="shared" si="866"/>
        <v>0</v>
      </c>
      <c r="G659" s="81">
        <f t="shared" si="866"/>
        <v>0</v>
      </c>
      <c r="H659" s="81">
        <f t="shared" si="866"/>
        <v>0</v>
      </c>
      <c r="I659" s="81">
        <f t="shared" si="866"/>
        <v>0</v>
      </c>
      <c r="J659" s="81">
        <f t="shared" si="866"/>
        <v>0</v>
      </c>
      <c r="K659" s="81">
        <f t="shared" si="866"/>
        <v>0</v>
      </c>
      <c r="L659" s="81">
        <f t="shared" si="866"/>
        <v>0</v>
      </c>
      <c r="M659" s="81">
        <f t="shared" si="866"/>
        <v>0</v>
      </c>
      <c r="N659" s="81">
        <f t="shared" si="866"/>
        <v>0</v>
      </c>
      <c r="O659" s="81">
        <f t="shared" si="866"/>
        <v>0</v>
      </c>
      <c r="P659" s="81">
        <f t="shared" si="866"/>
        <v>0</v>
      </c>
      <c r="Q659" s="99">
        <f t="shared" si="858"/>
        <v>0</v>
      </c>
      <c r="R659" s="80">
        <f t="shared" ref="R659:AC659" si="867">SUM(R643,R645,R647,R649,R651,R653,R655,R657)</f>
        <v>0</v>
      </c>
      <c r="S659" s="81">
        <f t="shared" si="867"/>
        <v>0</v>
      </c>
      <c r="T659" s="81">
        <f t="shared" si="867"/>
        <v>0</v>
      </c>
      <c r="U659" s="81">
        <f t="shared" si="867"/>
        <v>0</v>
      </c>
      <c r="V659" s="81">
        <f t="shared" si="867"/>
        <v>0</v>
      </c>
      <c r="W659" s="81">
        <f t="shared" si="867"/>
        <v>0</v>
      </c>
      <c r="X659" s="81">
        <f t="shared" si="867"/>
        <v>0</v>
      </c>
      <c r="Y659" s="81">
        <f t="shared" si="867"/>
        <v>0</v>
      </c>
      <c r="Z659" s="81">
        <f t="shared" si="867"/>
        <v>0</v>
      </c>
      <c r="AA659" s="81">
        <f t="shared" si="867"/>
        <v>0</v>
      </c>
      <c r="AB659" s="81">
        <f t="shared" si="867"/>
        <v>0</v>
      </c>
      <c r="AC659" s="81">
        <f t="shared" si="867"/>
        <v>0</v>
      </c>
      <c r="AD659" s="99">
        <f t="shared" si="859"/>
        <v>0</v>
      </c>
      <c r="AE659" s="80">
        <f t="shared" ref="AE659:AP659" si="868">SUM(AE643,AE645,AE647,AE649,AE651,AE653,AE655,AE657)</f>
        <v>0</v>
      </c>
      <c r="AF659" s="81">
        <f t="shared" si="868"/>
        <v>0</v>
      </c>
      <c r="AG659" s="81">
        <f t="shared" si="868"/>
        <v>0</v>
      </c>
      <c r="AH659" s="81">
        <f t="shared" si="868"/>
        <v>0</v>
      </c>
      <c r="AI659" s="81">
        <f t="shared" si="868"/>
        <v>0</v>
      </c>
      <c r="AJ659" s="81">
        <f t="shared" si="868"/>
        <v>0</v>
      </c>
      <c r="AK659" s="81">
        <f t="shared" si="868"/>
        <v>0</v>
      </c>
      <c r="AL659" s="81">
        <f t="shared" si="868"/>
        <v>0</v>
      </c>
      <c r="AM659" s="81">
        <f t="shared" si="868"/>
        <v>0</v>
      </c>
      <c r="AN659" s="81">
        <f t="shared" si="868"/>
        <v>0</v>
      </c>
      <c r="AO659" s="81">
        <f t="shared" si="868"/>
        <v>0</v>
      </c>
      <c r="AP659" s="81">
        <f t="shared" si="868"/>
        <v>0</v>
      </c>
      <c r="AQ659" s="99">
        <f t="shared" si="860"/>
        <v>0</v>
      </c>
      <c r="AR659" s="80">
        <f t="shared" ref="AR659:BC659" si="869">SUM(AR643,AR645,AR647,AR649,AR651,AR653,AR655,AR657)</f>
        <v>0</v>
      </c>
      <c r="AS659" s="81">
        <f t="shared" si="869"/>
        <v>0</v>
      </c>
      <c r="AT659" s="81">
        <f t="shared" si="869"/>
        <v>0</v>
      </c>
      <c r="AU659" s="81">
        <f t="shared" si="869"/>
        <v>0</v>
      </c>
      <c r="AV659" s="81">
        <f t="shared" si="869"/>
        <v>0</v>
      </c>
      <c r="AW659" s="81">
        <f t="shared" si="869"/>
        <v>0</v>
      </c>
      <c r="AX659" s="81">
        <f t="shared" si="869"/>
        <v>0</v>
      </c>
      <c r="AY659" s="81">
        <f t="shared" si="869"/>
        <v>0</v>
      </c>
      <c r="AZ659" s="81">
        <f t="shared" si="869"/>
        <v>0</v>
      </c>
      <c r="BA659" s="81">
        <f t="shared" si="869"/>
        <v>0</v>
      </c>
      <c r="BB659" s="81">
        <f t="shared" si="869"/>
        <v>0</v>
      </c>
      <c r="BC659" s="81">
        <f t="shared" si="869"/>
        <v>0</v>
      </c>
      <c r="BD659" s="99">
        <f t="shared" si="861"/>
        <v>0</v>
      </c>
      <c r="BE659" s="100">
        <f t="shared" si="857"/>
        <v>0</v>
      </c>
    </row>
    <row r="660" spans="1:61" hidden="1" outlineLevel="2" x14ac:dyDescent="0.2">
      <c r="A660" s="120"/>
      <c r="B660" s="111" t="s">
        <v>203</v>
      </c>
      <c r="C660" s="112"/>
      <c r="D660" s="114"/>
      <c r="E660" s="113"/>
      <c r="F660" s="113"/>
      <c r="G660" s="113"/>
      <c r="H660" s="113"/>
      <c r="I660" s="113"/>
      <c r="J660" s="113"/>
      <c r="K660" s="113"/>
      <c r="L660" s="113"/>
      <c r="M660" s="113"/>
      <c r="N660" s="113"/>
      <c r="O660" s="113"/>
      <c r="P660" s="113"/>
      <c r="Q660" s="114"/>
      <c r="R660" s="113"/>
      <c r="S660" s="113"/>
      <c r="T660" s="113"/>
      <c r="U660" s="113"/>
      <c r="V660" s="113"/>
      <c r="W660" s="113"/>
      <c r="X660" s="113"/>
      <c r="Y660" s="113"/>
      <c r="Z660" s="113"/>
      <c r="AA660" s="113"/>
      <c r="AB660" s="113"/>
      <c r="AC660" s="113"/>
      <c r="AD660" s="114"/>
      <c r="AE660" s="113"/>
      <c r="AF660" s="113"/>
      <c r="AG660" s="113"/>
      <c r="AH660" s="113"/>
      <c r="AI660" s="113"/>
      <c r="AJ660" s="113"/>
      <c r="AK660" s="113"/>
      <c r="AL660" s="113"/>
      <c r="AM660" s="113"/>
      <c r="AN660" s="113"/>
      <c r="AO660" s="113"/>
      <c r="AP660" s="113"/>
      <c r="AQ660" s="114"/>
      <c r="AR660" s="113"/>
      <c r="AS660" s="113"/>
      <c r="AT660" s="113"/>
      <c r="AU660" s="113"/>
      <c r="AV660" s="113"/>
      <c r="AW660" s="113"/>
      <c r="AX660" s="113"/>
      <c r="AY660" s="113"/>
      <c r="AZ660" s="113"/>
      <c r="BA660" s="113"/>
      <c r="BB660" s="113"/>
      <c r="BC660" s="113"/>
      <c r="BD660" s="114"/>
      <c r="BE660" s="198">
        <f t="shared" si="857"/>
        <v>0</v>
      </c>
      <c r="BG660" s="42"/>
    </row>
    <row r="661" spans="1:61" hidden="1" outlineLevel="2" x14ac:dyDescent="0.2">
      <c r="A661" s="375">
        <v>1</v>
      </c>
      <c r="B661" s="376" t="s">
        <v>208</v>
      </c>
      <c r="C661" s="47" t="s">
        <v>159</v>
      </c>
      <c r="D661" s="91">
        <f>D658-D663</f>
        <v>0</v>
      </c>
      <c r="E661" s="52">
        <f>E658-E663</f>
        <v>0</v>
      </c>
      <c r="F661" s="53">
        <f t="shared" ref="F661:P661" si="870">F658-F663</f>
        <v>0</v>
      </c>
      <c r="G661" s="53">
        <f t="shared" si="870"/>
        <v>0</v>
      </c>
      <c r="H661" s="53">
        <f t="shared" si="870"/>
        <v>0</v>
      </c>
      <c r="I661" s="53">
        <f t="shared" si="870"/>
        <v>0</v>
      </c>
      <c r="J661" s="53">
        <f t="shared" si="870"/>
        <v>0</v>
      </c>
      <c r="K661" s="53">
        <f t="shared" si="870"/>
        <v>0</v>
      </c>
      <c r="L661" s="53">
        <f t="shared" si="870"/>
        <v>0</v>
      </c>
      <c r="M661" s="53">
        <f t="shared" si="870"/>
        <v>0</v>
      </c>
      <c r="N661" s="53">
        <f t="shared" si="870"/>
        <v>0</v>
      </c>
      <c r="O661" s="53">
        <f t="shared" si="870"/>
        <v>0</v>
      </c>
      <c r="P661" s="53">
        <f t="shared" si="870"/>
        <v>90</v>
      </c>
      <c r="Q661" s="91">
        <f t="shared" ref="Q661:Q666" si="871">SUM(E661:P661)</f>
        <v>90</v>
      </c>
      <c r="R661" s="52">
        <f>R658-R663</f>
        <v>50</v>
      </c>
      <c r="S661" s="53">
        <f t="shared" ref="S661:AC661" si="872">S658-S663</f>
        <v>50</v>
      </c>
      <c r="T661" s="53">
        <f t="shared" si="872"/>
        <v>50</v>
      </c>
      <c r="U661" s="53">
        <f t="shared" si="872"/>
        <v>50</v>
      </c>
      <c r="V661" s="53">
        <f t="shared" si="872"/>
        <v>0</v>
      </c>
      <c r="W661" s="53">
        <f t="shared" si="872"/>
        <v>0</v>
      </c>
      <c r="X661" s="53">
        <f t="shared" si="872"/>
        <v>0</v>
      </c>
      <c r="Y661" s="53">
        <f t="shared" si="872"/>
        <v>0</v>
      </c>
      <c r="Z661" s="53">
        <f t="shared" si="872"/>
        <v>0</v>
      </c>
      <c r="AA661" s="53">
        <f t="shared" si="872"/>
        <v>0</v>
      </c>
      <c r="AB661" s="53">
        <f t="shared" si="872"/>
        <v>0</v>
      </c>
      <c r="AC661" s="53">
        <f t="shared" si="872"/>
        <v>0</v>
      </c>
      <c r="AD661" s="91">
        <f t="shared" ref="AD661:AD666" si="873">SUM(R661:AC661)</f>
        <v>200</v>
      </c>
      <c r="AE661" s="52">
        <f>AE658-AE663</f>
        <v>0</v>
      </c>
      <c r="AF661" s="53">
        <f t="shared" ref="AF661:AP661" si="874">AF658-AF663</f>
        <v>0</v>
      </c>
      <c r="AG661" s="53">
        <f t="shared" si="874"/>
        <v>0</v>
      </c>
      <c r="AH661" s="53">
        <f t="shared" si="874"/>
        <v>0</v>
      </c>
      <c r="AI661" s="53">
        <f t="shared" si="874"/>
        <v>0</v>
      </c>
      <c r="AJ661" s="53">
        <f t="shared" si="874"/>
        <v>0</v>
      </c>
      <c r="AK661" s="53">
        <f t="shared" si="874"/>
        <v>0</v>
      </c>
      <c r="AL661" s="53">
        <f t="shared" si="874"/>
        <v>0</v>
      </c>
      <c r="AM661" s="53">
        <f t="shared" si="874"/>
        <v>0</v>
      </c>
      <c r="AN661" s="53">
        <f t="shared" si="874"/>
        <v>0</v>
      </c>
      <c r="AO661" s="53">
        <f t="shared" si="874"/>
        <v>0</v>
      </c>
      <c r="AP661" s="53">
        <f t="shared" si="874"/>
        <v>0</v>
      </c>
      <c r="AQ661" s="91">
        <f t="shared" ref="AQ661:AQ666" si="875">SUM(AE661:AP661)</f>
        <v>0</v>
      </c>
      <c r="AR661" s="52">
        <f>AR658-AR663</f>
        <v>0</v>
      </c>
      <c r="AS661" s="53">
        <f t="shared" ref="AS661:BC661" si="876">AS658-AS663</f>
        <v>0</v>
      </c>
      <c r="AT661" s="53">
        <f t="shared" si="876"/>
        <v>0</v>
      </c>
      <c r="AU661" s="53">
        <f t="shared" si="876"/>
        <v>0</v>
      </c>
      <c r="AV661" s="53">
        <f t="shared" si="876"/>
        <v>0</v>
      </c>
      <c r="AW661" s="53">
        <f t="shared" si="876"/>
        <v>0</v>
      </c>
      <c r="AX661" s="53">
        <f t="shared" si="876"/>
        <v>0</v>
      </c>
      <c r="AY661" s="53">
        <f t="shared" si="876"/>
        <v>0</v>
      </c>
      <c r="AZ661" s="53">
        <f t="shared" si="876"/>
        <v>0</v>
      </c>
      <c r="BA661" s="53">
        <f t="shared" si="876"/>
        <v>0</v>
      </c>
      <c r="BB661" s="53">
        <f t="shared" si="876"/>
        <v>0</v>
      </c>
      <c r="BC661" s="53">
        <f t="shared" si="876"/>
        <v>0</v>
      </c>
      <c r="BD661" s="91">
        <f t="shared" ref="BD661:BD666" si="877">SUM(AR661:BC661)</f>
        <v>0</v>
      </c>
      <c r="BE661" s="91">
        <f t="shared" si="857"/>
        <v>290</v>
      </c>
      <c r="BG661" s="42"/>
    </row>
    <row r="662" spans="1:61" hidden="1" outlineLevel="2" x14ac:dyDescent="0.2">
      <c r="A662" s="374"/>
      <c r="B662" s="372"/>
      <c r="C662" s="46" t="s">
        <v>164</v>
      </c>
      <c r="D662" s="92">
        <f t="shared" ref="D662:P662" si="878">D659-D664</f>
        <v>0</v>
      </c>
      <c r="E662" s="56">
        <f t="shared" si="878"/>
        <v>0</v>
      </c>
      <c r="F662" s="57">
        <f t="shared" si="878"/>
        <v>0</v>
      </c>
      <c r="G662" s="57">
        <f t="shared" si="878"/>
        <v>0</v>
      </c>
      <c r="H662" s="57">
        <f t="shared" si="878"/>
        <v>0</v>
      </c>
      <c r="I662" s="57">
        <f t="shared" si="878"/>
        <v>0</v>
      </c>
      <c r="J662" s="57">
        <f t="shared" si="878"/>
        <v>0</v>
      </c>
      <c r="K662" s="57">
        <f t="shared" si="878"/>
        <v>0</v>
      </c>
      <c r="L662" s="57">
        <f t="shared" si="878"/>
        <v>0</v>
      </c>
      <c r="M662" s="57">
        <f t="shared" si="878"/>
        <v>0</v>
      </c>
      <c r="N662" s="57">
        <f t="shared" si="878"/>
        <v>0</v>
      </c>
      <c r="O662" s="57">
        <f t="shared" si="878"/>
        <v>0</v>
      </c>
      <c r="P662" s="57">
        <f t="shared" si="878"/>
        <v>0</v>
      </c>
      <c r="Q662" s="92">
        <f t="shared" si="871"/>
        <v>0</v>
      </c>
      <c r="R662" s="56">
        <f t="shared" ref="R662:AC662" si="879">R659-R664</f>
        <v>0</v>
      </c>
      <c r="S662" s="57">
        <f t="shared" si="879"/>
        <v>0</v>
      </c>
      <c r="T662" s="57">
        <f t="shared" si="879"/>
        <v>0</v>
      </c>
      <c r="U662" s="57">
        <f t="shared" si="879"/>
        <v>0</v>
      </c>
      <c r="V662" s="57">
        <f t="shared" si="879"/>
        <v>0</v>
      </c>
      <c r="W662" s="57">
        <f t="shared" si="879"/>
        <v>0</v>
      </c>
      <c r="X662" s="57">
        <f t="shared" si="879"/>
        <v>0</v>
      </c>
      <c r="Y662" s="57">
        <f t="shared" si="879"/>
        <v>0</v>
      </c>
      <c r="Z662" s="57">
        <f t="shared" si="879"/>
        <v>0</v>
      </c>
      <c r="AA662" s="57">
        <f t="shared" si="879"/>
        <v>0</v>
      </c>
      <c r="AB662" s="57">
        <f t="shared" si="879"/>
        <v>0</v>
      </c>
      <c r="AC662" s="57">
        <f t="shared" si="879"/>
        <v>0</v>
      </c>
      <c r="AD662" s="92">
        <f t="shared" si="873"/>
        <v>0</v>
      </c>
      <c r="AE662" s="56">
        <f t="shared" ref="AE662:AP662" si="880">AE659-AE664</f>
        <v>0</v>
      </c>
      <c r="AF662" s="57">
        <f t="shared" si="880"/>
        <v>0</v>
      </c>
      <c r="AG662" s="57">
        <f t="shared" si="880"/>
        <v>0</v>
      </c>
      <c r="AH662" s="57">
        <f t="shared" si="880"/>
        <v>0</v>
      </c>
      <c r="AI662" s="57">
        <f t="shared" si="880"/>
        <v>0</v>
      </c>
      <c r="AJ662" s="57">
        <f t="shared" si="880"/>
        <v>0</v>
      </c>
      <c r="AK662" s="57">
        <f t="shared" si="880"/>
        <v>0</v>
      </c>
      <c r="AL662" s="57">
        <f t="shared" si="880"/>
        <v>0</v>
      </c>
      <c r="AM662" s="57">
        <f t="shared" si="880"/>
        <v>0</v>
      </c>
      <c r="AN662" s="57">
        <f t="shared" si="880"/>
        <v>0</v>
      </c>
      <c r="AO662" s="57">
        <f t="shared" si="880"/>
        <v>0</v>
      </c>
      <c r="AP662" s="57">
        <f t="shared" si="880"/>
        <v>0</v>
      </c>
      <c r="AQ662" s="92">
        <f t="shared" si="875"/>
        <v>0</v>
      </c>
      <c r="AR662" s="56">
        <f t="shared" ref="AR662:BC662" si="881">AR659-AR664</f>
        <v>0</v>
      </c>
      <c r="AS662" s="57">
        <f t="shared" si="881"/>
        <v>0</v>
      </c>
      <c r="AT662" s="57">
        <f t="shared" si="881"/>
        <v>0</v>
      </c>
      <c r="AU662" s="57">
        <f t="shared" si="881"/>
        <v>0</v>
      </c>
      <c r="AV662" s="57">
        <f t="shared" si="881"/>
        <v>0</v>
      </c>
      <c r="AW662" s="57">
        <f t="shared" si="881"/>
        <v>0</v>
      </c>
      <c r="AX662" s="57">
        <f t="shared" si="881"/>
        <v>0</v>
      </c>
      <c r="AY662" s="57">
        <f t="shared" si="881"/>
        <v>0</v>
      </c>
      <c r="AZ662" s="57">
        <f t="shared" si="881"/>
        <v>0</v>
      </c>
      <c r="BA662" s="57">
        <f t="shared" si="881"/>
        <v>0</v>
      </c>
      <c r="BB662" s="57">
        <f t="shared" si="881"/>
        <v>0</v>
      </c>
      <c r="BC662" s="57">
        <f t="shared" si="881"/>
        <v>0</v>
      </c>
      <c r="BD662" s="92">
        <f t="shared" si="877"/>
        <v>0</v>
      </c>
      <c r="BE662" s="92">
        <f t="shared" si="857"/>
        <v>0</v>
      </c>
      <c r="BF662" s="122"/>
      <c r="BG662" s="42"/>
    </row>
    <row r="663" spans="1:61" hidden="1" outlineLevel="2" x14ac:dyDescent="0.2">
      <c r="A663" s="373">
        <v>2</v>
      </c>
      <c r="B663" s="371" t="s">
        <v>307</v>
      </c>
      <c r="C663" s="44" t="s">
        <v>159</v>
      </c>
      <c r="D663" s="101"/>
      <c r="E663" s="82"/>
      <c r="F663" s="83"/>
      <c r="G663" s="83"/>
      <c r="H663" s="83"/>
      <c r="I663" s="83"/>
      <c r="J663" s="83"/>
      <c r="K663" s="83"/>
      <c r="L663" s="83"/>
      <c r="M663" s="83"/>
      <c r="N663" s="83"/>
      <c r="O663" s="83"/>
      <c r="P663" s="84"/>
      <c r="Q663" s="101">
        <f t="shared" si="871"/>
        <v>0</v>
      </c>
      <c r="R663" s="82"/>
      <c r="S663" s="83"/>
      <c r="T663" s="83"/>
      <c r="U663" s="83"/>
      <c r="V663" s="83"/>
      <c r="W663" s="83"/>
      <c r="X663" s="83"/>
      <c r="Y663" s="83"/>
      <c r="Z663" s="83"/>
      <c r="AA663" s="83"/>
      <c r="AB663" s="83"/>
      <c r="AC663" s="84"/>
      <c r="AD663" s="101">
        <f t="shared" si="873"/>
        <v>0</v>
      </c>
      <c r="AE663" s="82"/>
      <c r="AF663" s="83"/>
      <c r="AG663" s="83"/>
      <c r="AH663" s="83"/>
      <c r="AI663" s="83"/>
      <c r="AJ663" s="83"/>
      <c r="AK663" s="83"/>
      <c r="AL663" s="83"/>
      <c r="AM663" s="83"/>
      <c r="AN663" s="83"/>
      <c r="AO663" s="83"/>
      <c r="AP663" s="84"/>
      <c r="AQ663" s="101">
        <f t="shared" si="875"/>
        <v>0</v>
      </c>
      <c r="AR663" s="82"/>
      <c r="AS663" s="83"/>
      <c r="AT663" s="83"/>
      <c r="AU663" s="83"/>
      <c r="AV663" s="83"/>
      <c r="AW663" s="83"/>
      <c r="AX663" s="83"/>
      <c r="AY663" s="83"/>
      <c r="AZ663" s="83"/>
      <c r="BA663" s="83"/>
      <c r="BB663" s="83"/>
      <c r="BC663" s="84"/>
      <c r="BD663" s="101">
        <f t="shared" si="877"/>
        <v>0</v>
      </c>
      <c r="BE663" s="101">
        <f t="shared" si="857"/>
        <v>0</v>
      </c>
      <c r="BG663" s="42"/>
    </row>
    <row r="664" spans="1:61" ht="13.5" hidden="1" outlineLevel="2" thickBot="1" x14ac:dyDescent="0.25">
      <c r="A664" s="377"/>
      <c r="B664" s="378"/>
      <c r="C664" s="128" t="s">
        <v>164</v>
      </c>
      <c r="D664" s="131"/>
      <c r="E664" s="129"/>
      <c r="F664" s="130"/>
      <c r="G664" s="130"/>
      <c r="H664" s="130"/>
      <c r="I664" s="130"/>
      <c r="J664" s="130"/>
      <c r="K664" s="130"/>
      <c r="L664" s="130"/>
      <c r="M664" s="130"/>
      <c r="N664" s="130"/>
      <c r="O664" s="130"/>
      <c r="P664" s="130"/>
      <c r="Q664" s="131">
        <f t="shared" si="871"/>
        <v>0</v>
      </c>
      <c r="R664" s="129"/>
      <c r="S664" s="130"/>
      <c r="T664" s="130"/>
      <c r="U664" s="130"/>
      <c r="V664" s="130"/>
      <c r="W664" s="130"/>
      <c r="X664" s="130"/>
      <c r="Y664" s="130"/>
      <c r="Z664" s="130"/>
      <c r="AA664" s="130"/>
      <c r="AB664" s="130"/>
      <c r="AC664" s="130"/>
      <c r="AD664" s="131">
        <f t="shared" si="873"/>
        <v>0</v>
      </c>
      <c r="AE664" s="129"/>
      <c r="AF664" s="130"/>
      <c r="AG664" s="130"/>
      <c r="AH664" s="130"/>
      <c r="AI664" s="130"/>
      <c r="AJ664" s="130"/>
      <c r="AK664" s="130"/>
      <c r="AL664" s="130"/>
      <c r="AM664" s="130"/>
      <c r="AN664" s="130"/>
      <c r="AO664" s="130"/>
      <c r="AP664" s="130"/>
      <c r="AQ664" s="131">
        <f t="shared" si="875"/>
        <v>0</v>
      </c>
      <c r="AR664" s="129"/>
      <c r="AS664" s="130"/>
      <c r="AT664" s="130"/>
      <c r="AU664" s="130"/>
      <c r="AV664" s="130"/>
      <c r="AW664" s="130"/>
      <c r="AX664" s="130"/>
      <c r="AY664" s="130"/>
      <c r="AZ664" s="130"/>
      <c r="BA664" s="130"/>
      <c r="BB664" s="130"/>
      <c r="BC664" s="130"/>
      <c r="BD664" s="131">
        <f t="shared" si="877"/>
        <v>0</v>
      </c>
      <c r="BE664" s="131">
        <f t="shared" si="857"/>
        <v>0</v>
      </c>
      <c r="BG664" s="42"/>
    </row>
    <row r="665" spans="1:61" hidden="1" outlineLevel="2" x14ac:dyDescent="0.2">
      <c r="A665" s="369"/>
      <c r="B665" s="362" t="s">
        <v>198</v>
      </c>
      <c r="C665" s="50" t="s">
        <v>159</v>
      </c>
      <c r="D665" s="127">
        <f>SUM(D661,D663)</f>
        <v>0</v>
      </c>
      <c r="E665" s="124">
        <f>SUM(E661,E663)</f>
        <v>0</v>
      </c>
      <c r="F665" s="125">
        <f t="shared" ref="F665:P665" si="882">SUM(F661,F663)</f>
        <v>0</v>
      </c>
      <c r="G665" s="125">
        <f t="shared" si="882"/>
        <v>0</v>
      </c>
      <c r="H665" s="125">
        <f t="shared" si="882"/>
        <v>0</v>
      </c>
      <c r="I665" s="125">
        <f t="shared" si="882"/>
        <v>0</v>
      </c>
      <c r="J665" s="125">
        <f t="shared" si="882"/>
        <v>0</v>
      </c>
      <c r="K665" s="125">
        <f t="shared" si="882"/>
        <v>0</v>
      </c>
      <c r="L665" s="125">
        <f t="shared" si="882"/>
        <v>0</v>
      </c>
      <c r="M665" s="125">
        <f t="shared" si="882"/>
        <v>0</v>
      </c>
      <c r="N665" s="125">
        <f t="shared" si="882"/>
        <v>0</v>
      </c>
      <c r="O665" s="125">
        <f t="shared" si="882"/>
        <v>0</v>
      </c>
      <c r="P665" s="125">
        <f t="shared" si="882"/>
        <v>90</v>
      </c>
      <c r="Q665" s="126">
        <f t="shared" si="871"/>
        <v>90</v>
      </c>
      <c r="R665" s="124">
        <f>SUM(R661,R663)</f>
        <v>50</v>
      </c>
      <c r="S665" s="125">
        <f t="shared" ref="S665:AC665" si="883">SUM(S661,S663)</f>
        <v>50</v>
      </c>
      <c r="T665" s="125">
        <f t="shared" si="883"/>
        <v>50</v>
      </c>
      <c r="U665" s="125">
        <f t="shared" si="883"/>
        <v>50</v>
      </c>
      <c r="V665" s="125">
        <f t="shared" si="883"/>
        <v>0</v>
      </c>
      <c r="W665" s="125">
        <f t="shared" si="883"/>
        <v>0</v>
      </c>
      <c r="X665" s="125">
        <f t="shared" si="883"/>
        <v>0</v>
      </c>
      <c r="Y665" s="125">
        <f t="shared" si="883"/>
        <v>0</v>
      </c>
      <c r="Z665" s="125">
        <f t="shared" si="883"/>
        <v>0</v>
      </c>
      <c r="AA665" s="125">
        <f t="shared" si="883"/>
        <v>0</v>
      </c>
      <c r="AB665" s="125">
        <f t="shared" si="883"/>
        <v>0</v>
      </c>
      <c r="AC665" s="125">
        <f t="shared" si="883"/>
        <v>0</v>
      </c>
      <c r="AD665" s="126">
        <f t="shared" si="873"/>
        <v>200</v>
      </c>
      <c r="AE665" s="124">
        <f>SUM(AE661,AE663)</f>
        <v>0</v>
      </c>
      <c r="AF665" s="125">
        <f t="shared" ref="AF665:AP665" si="884">SUM(AF661,AF663)</f>
        <v>0</v>
      </c>
      <c r="AG665" s="125">
        <f t="shared" si="884"/>
        <v>0</v>
      </c>
      <c r="AH665" s="125">
        <f t="shared" si="884"/>
        <v>0</v>
      </c>
      <c r="AI665" s="125">
        <f t="shared" si="884"/>
        <v>0</v>
      </c>
      <c r="AJ665" s="125">
        <f t="shared" si="884"/>
        <v>0</v>
      </c>
      <c r="AK665" s="125">
        <f t="shared" si="884"/>
        <v>0</v>
      </c>
      <c r="AL665" s="125">
        <f t="shared" si="884"/>
        <v>0</v>
      </c>
      <c r="AM665" s="125">
        <f t="shared" si="884"/>
        <v>0</v>
      </c>
      <c r="AN665" s="125">
        <f t="shared" si="884"/>
        <v>0</v>
      </c>
      <c r="AO665" s="125">
        <f t="shared" si="884"/>
        <v>0</v>
      </c>
      <c r="AP665" s="125">
        <f t="shared" si="884"/>
        <v>0</v>
      </c>
      <c r="AQ665" s="126">
        <f t="shared" si="875"/>
        <v>0</v>
      </c>
      <c r="AR665" s="124">
        <f>SUM(AR661,AR663)</f>
        <v>0</v>
      </c>
      <c r="AS665" s="125">
        <f t="shared" ref="AS665:BC665" si="885">SUM(AS661,AS663)</f>
        <v>0</v>
      </c>
      <c r="AT665" s="125">
        <f t="shared" si="885"/>
        <v>0</v>
      </c>
      <c r="AU665" s="125">
        <f t="shared" si="885"/>
        <v>0</v>
      </c>
      <c r="AV665" s="125">
        <f t="shared" si="885"/>
        <v>0</v>
      </c>
      <c r="AW665" s="125">
        <f t="shared" si="885"/>
        <v>0</v>
      </c>
      <c r="AX665" s="125">
        <f t="shared" si="885"/>
        <v>0</v>
      </c>
      <c r="AY665" s="125">
        <f t="shared" si="885"/>
        <v>0</v>
      </c>
      <c r="AZ665" s="125">
        <f t="shared" si="885"/>
        <v>0</v>
      </c>
      <c r="BA665" s="125">
        <f t="shared" si="885"/>
        <v>0</v>
      </c>
      <c r="BB665" s="125">
        <f t="shared" si="885"/>
        <v>0</v>
      </c>
      <c r="BC665" s="125">
        <f t="shared" si="885"/>
        <v>0</v>
      </c>
      <c r="BD665" s="126">
        <f t="shared" si="877"/>
        <v>0</v>
      </c>
      <c r="BE665" s="127">
        <f t="shared" si="857"/>
        <v>290</v>
      </c>
      <c r="BG665" s="42"/>
    </row>
    <row r="666" spans="1:61" hidden="1" outlineLevel="2" x14ac:dyDescent="0.2">
      <c r="A666" s="370"/>
      <c r="B666" s="363"/>
      <c r="C666" s="51" t="s">
        <v>164</v>
      </c>
      <c r="D666" s="100">
        <f t="shared" ref="D666:P666" si="886">SUM(D662,D664)</f>
        <v>0</v>
      </c>
      <c r="E666" s="80">
        <f t="shared" si="886"/>
        <v>0</v>
      </c>
      <c r="F666" s="81">
        <f t="shared" si="886"/>
        <v>0</v>
      </c>
      <c r="G666" s="81">
        <f t="shared" si="886"/>
        <v>0</v>
      </c>
      <c r="H666" s="81">
        <f t="shared" si="886"/>
        <v>0</v>
      </c>
      <c r="I666" s="81">
        <f t="shared" si="886"/>
        <v>0</v>
      </c>
      <c r="J666" s="81">
        <f t="shared" si="886"/>
        <v>0</v>
      </c>
      <c r="K666" s="81">
        <f t="shared" si="886"/>
        <v>0</v>
      </c>
      <c r="L666" s="81">
        <f t="shared" si="886"/>
        <v>0</v>
      </c>
      <c r="M666" s="81">
        <f t="shared" si="886"/>
        <v>0</v>
      </c>
      <c r="N666" s="81">
        <f t="shared" si="886"/>
        <v>0</v>
      </c>
      <c r="O666" s="81">
        <f t="shared" si="886"/>
        <v>0</v>
      </c>
      <c r="P666" s="81">
        <f t="shared" si="886"/>
        <v>0</v>
      </c>
      <c r="Q666" s="99">
        <f t="shared" si="871"/>
        <v>0</v>
      </c>
      <c r="R666" s="80">
        <f t="shared" ref="R666:AC666" si="887">SUM(R662,R664)</f>
        <v>0</v>
      </c>
      <c r="S666" s="81">
        <f t="shared" si="887"/>
        <v>0</v>
      </c>
      <c r="T666" s="81">
        <f t="shared" si="887"/>
        <v>0</v>
      </c>
      <c r="U666" s="81">
        <f t="shared" si="887"/>
        <v>0</v>
      </c>
      <c r="V666" s="81">
        <f t="shared" si="887"/>
        <v>0</v>
      </c>
      <c r="W666" s="81">
        <f t="shared" si="887"/>
        <v>0</v>
      </c>
      <c r="X666" s="81">
        <f t="shared" si="887"/>
        <v>0</v>
      </c>
      <c r="Y666" s="81">
        <f t="shared" si="887"/>
        <v>0</v>
      </c>
      <c r="Z666" s="81">
        <f t="shared" si="887"/>
        <v>0</v>
      </c>
      <c r="AA666" s="81">
        <f t="shared" si="887"/>
        <v>0</v>
      </c>
      <c r="AB666" s="81">
        <f t="shared" si="887"/>
        <v>0</v>
      </c>
      <c r="AC666" s="81">
        <f t="shared" si="887"/>
        <v>0</v>
      </c>
      <c r="AD666" s="99">
        <f t="shared" si="873"/>
        <v>0</v>
      </c>
      <c r="AE666" s="80">
        <f t="shared" ref="AE666:AP666" si="888">SUM(AE662,AE664)</f>
        <v>0</v>
      </c>
      <c r="AF666" s="81">
        <f t="shared" si="888"/>
        <v>0</v>
      </c>
      <c r="AG666" s="81">
        <f t="shared" si="888"/>
        <v>0</v>
      </c>
      <c r="AH666" s="81">
        <f t="shared" si="888"/>
        <v>0</v>
      </c>
      <c r="AI666" s="81">
        <f t="shared" si="888"/>
        <v>0</v>
      </c>
      <c r="AJ666" s="81">
        <f t="shared" si="888"/>
        <v>0</v>
      </c>
      <c r="AK666" s="81">
        <f t="shared" si="888"/>
        <v>0</v>
      </c>
      <c r="AL666" s="81">
        <f t="shared" si="888"/>
        <v>0</v>
      </c>
      <c r="AM666" s="81">
        <f t="shared" si="888"/>
        <v>0</v>
      </c>
      <c r="AN666" s="81">
        <f t="shared" si="888"/>
        <v>0</v>
      </c>
      <c r="AO666" s="81">
        <f t="shared" si="888"/>
        <v>0</v>
      </c>
      <c r="AP666" s="81">
        <f t="shared" si="888"/>
        <v>0</v>
      </c>
      <c r="AQ666" s="99">
        <f t="shared" si="875"/>
        <v>0</v>
      </c>
      <c r="AR666" s="80">
        <f t="shared" ref="AR666:BC666" si="889">SUM(AR662,AR664)</f>
        <v>0</v>
      </c>
      <c r="AS666" s="81">
        <f t="shared" si="889"/>
        <v>0</v>
      </c>
      <c r="AT666" s="81">
        <f t="shared" si="889"/>
        <v>0</v>
      </c>
      <c r="AU666" s="81">
        <f t="shared" si="889"/>
        <v>0</v>
      </c>
      <c r="AV666" s="81">
        <f t="shared" si="889"/>
        <v>0</v>
      </c>
      <c r="AW666" s="81">
        <f t="shared" si="889"/>
        <v>0</v>
      </c>
      <c r="AX666" s="81">
        <f t="shared" si="889"/>
        <v>0</v>
      </c>
      <c r="AY666" s="81">
        <f t="shared" si="889"/>
        <v>0</v>
      </c>
      <c r="AZ666" s="81">
        <f t="shared" si="889"/>
        <v>0</v>
      </c>
      <c r="BA666" s="81">
        <f t="shared" si="889"/>
        <v>0</v>
      </c>
      <c r="BB666" s="81">
        <f t="shared" si="889"/>
        <v>0</v>
      </c>
      <c r="BC666" s="81">
        <f t="shared" si="889"/>
        <v>0</v>
      </c>
      <c r="BD666" s="99">
        <f t="shared" si="877"/>
        <v>0</v>
      </c>
      <c r="BE666" s="100">
        <f t="shared" si="857"/>
        <v>0</v>
      </c>
      <c r="BG666" s="42"/>
    </row>
    <row r="667" spans="1:61" outlineLevel="1" collapsed="1" x14ac:dyDescent="0.2">
      <c r="A667" s="119"/>
      <c r="B667" s="103" t="s">
        <v>325</v>
      </c>
      <c r="C667" s="104"/>
      <c r="D667" s="106"/>
      <c r="E667" s="105"/>
      <c r="F667" s="105"/>
      <c r="G667" s="105"/>
      <c r="H667" s="105"/>
      <c r="I667" s="105"/>
      <c r="J667" s="105"/>
      <c r="K667" s="105"/>
      <c r="L667" s="105"/>
      <c r="M667" s="105"/>
      <c r="N667" s="105"/>
      <c r="O667" s="105"/>
      <c r="P667" s="105"/>
      <c r="Q667" s="106"/>
      <c r="R667" s="105"/>
      <c r="S667" s="105"/>
      <c r="T667" s="105"/>
      <c r="U667" s="105"/>
      <c r="V667" s="105"/>
      <c r="W667" s="105"/>
      <c r="X667" s="105"/>
      <c r="Y667" s="105"/>
      <c r="Z667" s="105"/>
      <c r="AA667" s="105"/>
      <c r="AB667" s="105"/>
      <c r="AC667" s="105"/>
      <c r="AD667" s="107"/>
      <c r="AE667" s="108"/>
      <c r="AF667" s="105"/>
      <c r="AG667" s="105"/>
      <c r="AH667" s="105"/>
      <c r="AI667" s="105"/>
      <c r="AJ667" s="105"/>
      <c r="AK667" s="105"/>
      <c r="AL667" s="105"/>
      <c r="AM667" s="105"/>
      <c r="AN667" s="105"/>
      <c r="AO667" s="105"/>
      <c r="AP667" s="109"/>
      <c r="AQ667" s="110"/>
      <c r="AR667" s="105"/>
      <c r="AS667" s="105"/>
      <c r="AT667" s="105"/>
      <c r="AU667" s="105"/>
      <c r="AV667" s="105"/>
      <c r="AW667" s="105"/>
      <c r="AX667" s="105"/>
      <c r="AY667" s="105"/>
      <c r="AZ667" s="105"/>
      <c r="BA667" s="105"/>
      <c r="BB667" s="105"/>
      <c r="BC667" s="105"/>
      <c r="BD667" s="106"/>
      <c r="BE667" s="197">
        <f t="shared" si="791"/>
        <v>0</v>
      </c>
      <c r="BF667" s="122"/>
      <c r="BG667" s="42"/>
    </row>
    <row r="668" spans="1:61" hidden="1" outlineLevel="2" x14ac:dyDescent="0.2">
      <c r="A668" s="120"/>
      <c r="B668" s="111" t="s">
        <v>202</v>
      </c>
      <c r="C668" s="112"/>
      <c r="D668" s="114"/>
      <c r="E668" s="113"/>
      <c r="F668" s="113"/>
      <c r="G668" s="113"/>
      <c r="H668" s="113"/>
      <c r="I668" s="113"/>
      <c r="J668" s="113"/>
      <c r="K668" s="113"/>
      <c r="L668" s="113"/>
      <c r="M668" s="113"/>
      <c r="N668" s="113"/>
      <c r="O668" s="113"/>
      <c r="P668" s="113"/>
      <c r="Q668" s="114"/>
      <c r="R668" s="113"/>
      <c r="S668" s="113"/>
      <c r="T668" s="113"/>
      <c r="U668" s="113"/>
      <c r="V668" s="113"/>
      <c r="W668" s="113"/>
      <c r="X668" s="113"/>
      <c r="Y668" s="113"/>
      <c r="Z668" s="113"/>
      <c r="AA668" s="113"/>
      <c r="AB668" s="113"/>
      <c r="AC668" s="113"/>
      <c r="AD668" s="115"/>
      <c r="AE668" s="116"/>
      <c r="AF668" s="113"/>
      <c r="AG668" s="113"/>
      <c r="AH668" s="113"/>
      <c r="AI668" s="113"/>
      <c r="AJ668" s="113"/>
      <c r="AK668" s="113"/>
      <c r="AL668" s="113"/>
      <c r="AM668" s="113"/>
      <c r="AN668" s="113"/>
      <c r="AO668" s="113"/>
      <c r="AP668" s="117"/>
      <c r="AQ668" s="118"/>
      <c r="AR668" s="113"/>
      <c r="AS668" s="113"/>
      <c r="AT668" s="113"/>
      <c r="AU668" s="113"/>
      <c r="AV668" s="113"/>
      <c r="AW668" s="113"/>
      <c r="AX668" s="113"/>
      <c r="AY668" s="113"/>
      <c r="AZ668" s="113"/>
      <c r="BA668" s="113"/>
      <c r="BB668" s="113"/>
      <c r="BC668" s="113"/>
      <c r="BD668" s="114"/>
      <c r="BE668" s="198">
        <f t="shared" si="791"/>
        <v>0</v>
      </c>
      <c r="BG668" s="42"/>
    </row>
    <row r="669" spans="1:61" ht="13.15" hidden="1" customHeight="1" outlineLevel="2" x14ac:dyDescent="0.2">
      <c r="A669" s="373">
        <v>1</v>
      </c>
      <c r="B669" s="371" t="s">
        <v>334</v>
      </c>
      <c r="C669" s="44" t="s">
        <v>159</v>
      </c>
      <c r="D669" s="101"/>
      <c r="E669" s="82"/>
      <c r="F669" s="83"/>
      <c r="G669" s="83"/>
      <c r="H669" s="83"/>
      <c r="I669" s="83"/>
      <c r="J669" s="83"/>
      <c r="K669" s="83"/>
      <c r="L669" s="83"/>
      <c r="M669" s="83"/>
      <c r="N669" s="83"/>
      <c r="O669" s="83"/>
      <c r="P669" s="83"/>
      <c r="Q669" s="101">
        <f>SUM(E669:P669)</f>
        <v>0</v>
      </c>
      <c r="R669" s="82"/>
      <c r="S669" s="83"/>
      <c r="T669" s="83"/>
      <c r="U669" s="83"/>
      <c r="V669" s="83"/>
      <c r="W669" s="83"/>
      <c r="X669" s="83"/>
      <c r="Y669" s="83"/>
      <c r="Z669" s="83"/>
      <c r="AA669" s="83"/>
      <c r="AB669" s="83"/>
      <c r="AC669" s="83"/>
      <c r="AD669" s="101">
        <f>SUM(R669:AC669)</f>
        <v>0</v>
      </c>
      <c r="AE669" s="82"/>
      <c r="AF669" s="83"/>
      <c r="AG669" s="83"/>
      <c r="AH669" s="83"/>
      <c r="AI669" s="83"/>
      <c r="AJ669" s="83"/>
      <c r="AK669" s="83"/>
      <c r="AL669" s="83"/>
      <c r="AM669" s="83"/>
      <c r="AN669" s="83"/>
      <c r="AO669" s="83"/>
      <c r="AP669" s="83"/>
      <c r="AQ669" s="101">
        <f>SUM(AE669:AP669)</f>
        <v>0</v>
      </c>
      <c r="AR669" s="82"/>
      <c r="AS669" s="83"/>
      <c r="AT669" s="83"/>
      <c r="AU669" s="83"/>
      <c r="AV669" s="83"/>
      <c r="AW669" s="83"/>
      <c r="AX669" s="83"/>
      <c r="AY669" s="83"/>
      <c r="AZ669" s="83"/>
      <c r="BA669" s="83"/>
      <c r="BB669" s="83"/>
      <c r="BC669" s="83"/>
      <c r="BD669" s="101">
        <f>SUM(AR669:BC669)</f>
        <v>0</v>
      </c>
      <c r="BE669" s="101">
        <f t="shared" si="791"/>
        <v>0</v>
      </c>
      <c r="BG669" s="138"/>
      <c r="BH669" s="140"/>
      <c r="BI669" s="140"/>
    </row>
    <row r="670" spans="1:61" ht="13.15" hidden="1" customHeight="1" outlineLevel="2" x14ac:dyDescent="0.2">
      <c r="A670" s="374"/>
      <c r="B670" s="372"/>
      <c r="C670" s="46" t="s">
        <v>164</v>
      </c>
      <c r="D670" s="92"/>
      <c r="E670" s="56"/>
      <c r="F670" s="57"/>
      <c r="G670" s="57"/>
      <c r="H670" s="57"/>
      <c r="I670" s="57"/>
      <c r="J670" s="57"/>
      <c r="K670" s="57"/>
      <c r="L670" s="57"/>
      <c r="M670" s="57"/>
      <c r="N670" s="57"/>
      <c r="O670" s="57"/>
      <c r="P670" s="57"/>
      <c r="Q670" s="92">
        <f>SUM(E670:P670)</f>
        <v>0</v>
      </c>
      <c r="R670" s="56"/>
      <c r="S670" s="57"/>
      <c r="T670" s="57"/>
      <c r="U670" s="57"/>
      <c r="V670" s="57"/>
      <c r="W670" s="57"/>
      <c r="X670" s="57"/>
      <c r="Y670" s="57"/>
      <c r="Z670" s="57"/>
      <c r="AA670" s="57"/>
      <c r="AB670" s="57"/>
      <c r="AC670" s="57"/>
      <c r="AD670" s="92">
        <f>SUM(R670:AC670)</f>
        <v>0</v>
      </c>
      <c r="AE670" s="56"/>
      <c r="AF670" s="57"/>
      <c r="AG670" s="57"/>
      <c r="AH670" s="57"/>
      <c r="AI670" s="57"/>
      <c r="AJ670" s="57"/>
      <c r="AK670" s="57"/>
      <c r="AL670" s="57"/>
      <c r="AM670" s="57"/>
      <c r="AN670" s="57"/>
      <c r="AO670" s="57"/>
      <c r="AP670" s="57"/>
      <c r="AQ670" s="92">
        <f>SUM(AE670:AP670)</f>
        <v>0</v>
      </c>
      <c r="AR670" s="56"/>
      <c r="AS670" s="57"/>
      <c r="AT670" s="57"/>
      <c r="AU670" s="57"/>
      <c r="AV670" s="57"/>
      <c r="AW670" s="57"/>
      <c r="AX670" s="57"/>
      <c r="AY670" s="57"/>
      <c r="AZ670" s="57"/>
      <c r="BA670" s="57"/>
      <c r="BB670" s="57"/>
      <c r="BC670" s="57"/>
      <c r="BD670" s="92">
        <f>SUM(AR670:BC670)</f>
        <v>0</v>
      </c>
      <c r="BE670" s="92">
        <f t="shared" si="791"/>
        <v>0</v>
      </c>
      <c r="BG670" s="136"/>
      <c r="BH670" s="4"/>
      <c r="BI670" s="4"/>
    </row>
    <row r="671" spans="1:61" ht="13.15" hidden="1" customHeight="1" outlineLevel="2" x14ac:dyDescent="0.2">
      <c r="A671" s="373">
        <v>2</v>
      </c>
      <c r="B671" s="371" t="s">
        <v>217</v>
      </c>
      <c r="C671" s="44" t="s">
        <v>159</v>
      </c>
      <c r="D671" s="101"/>
      <c r="E671" s="82"/>
      <c r="F671" s="83"/>
      <c r="G671" s="83"/>
      <c r="H671" s="83"/>
      <c r="I671" s="83"/>
      <c r="J671" s="83"/>
      <c r="K671" s="83"/>
      <c r="L671" s="83"/>
      <c r="M671" s="83"/>
      <c r="N671" s="83"/>
      <c r="O671" s="83"/>
      <c r="P671" s="83"/>
      <c r="Q671" s="101">
        <f t="shared" ref="Q671:Q682" si="890">SUM(E671:P671)</f>
        <v>0</v>
      </c>
      <c r="R671" s="82"/>
      <c r="S671" s="192"/>
      <c r="T671" s="192"/>
      <c r="U671" s="192"/>
      <c r="V671" s="192"/>
      <c r="W671" s="192"/>
      <c r="X671" s="192"/>
      <c r="Y671" s="192"/>
      <c r="Z671" s="192"/>
      <c r="AA671" s="83">
        <v>180</v>
      </c>
      <c r="AB671" s="83"/>
      <c r="AC671" s="83"/>
      <c r="AD671" s="101">
        <f t="shared" ref="AD671:AD686" si="891">SUM(R671:AC671)</f>
        <v>180</v>
      </c>
      <c r="AE671" s="82"/>
      <c r="AF671" s="83"/>
      <c r="AG671" s="83"/>
      <c r="AH671" s="83"/>
      <c r="AI671" s="83"/>
      <c r="AJ671" s="83"/>
      <c r="AK671" s="83"/>
      <c r="AL671" s="83"/>
      <c r="AM671" s="83"/>
      <c r="AN671" s="83"/>
      <c r="AO671" s="83"/>
      <c r="AP671" s="83"/>
      <c r="AQ671" s="101">
        <f t="shared" ref="AQ671:AQ686" si="892">SUM(AE671:AP671)</f>
        <v>0</v>
      </c>
      <c r="AR671" s="82"/>
      <c r="AS671" s="83"/>
      <c r="AT671" s="83"/>
      <c r="AU671" s="83"/>
      <c r="AV671" s="83"/>
      <c r="AW671" s="83"/>
      <c r="AX671" s="83"/>
      <c r="AY671" s="83"/>
      <c r="AZ671" s="83"/>
      <c r="BA671" s="83"/>
      <c r="BB671" s="83"/>
      <c r="BC671" s="83"/>
      <c r="BD671" s="101">
        <f t="shared" ref="BD671:BD686" si="893">SUM(AR671:BC671)</f>
        <v>0</v>
      </c>
      <c r="BE671" s="101">
        <f t="shared" si="791"/>
        <v>180</v>
      </c>
      <c r="BG671" s="138" t="s">
        <v>211</v>
      </c>
      <c r="BH671" s="140" t="s">
        <v>212</v>
      </c>
      <c r="BI671" s="140" t="s">
        <v>213</v>
      </c>
    </row>
    <row r="672" spans="1:61" ht="13.15" hidden="1" customHeight="1" outlineLevel="2" x14ac:dyDescent="0.2">
      <c r="A672" s="374"/>
      <c r="B672" s="372"/>
      <c r="C672" s="46" t="s">
        <v>164</v>
      </c>
      <c r="D672" s="92"/>
      <c r="E672" s="56"/>
      <c r="F672" s="57"/>
      <c r="G672" s="57"/>
      <c r="H672" s="57"/>
      <c r="I672" s="57"/>
      <c r="J672" s="57"/>
      <c r="K672" s="57"/>
      <c r="L672" s="57"/>
      <c r="M672" s="57"/>
      <c r="N672" s="57"/>
      <c r="O672" s="57"/>
      <c r="P672" s="57"/>
      <c r="Q672" s="92">
        <f t="shared" si="890"/>
        <v>0</v>
      </c>
      <c r="R672" s="56"/>
      <c r="S672" s="57"/>
      <c r="T672" s="57"/>
      <c r="U672" s="57"/>
      <c r="V672" s="57"/>
      <c r="W672" s="57"/>
      <c r="X672" s="57"/>
      <c r="Y672" s="57"/>
      <c r="Z672" s="57"/>
      <c r="AA672" s="57"/>
      <c r="AB672" s="57"/>
      <c r="AC672" s="57"/>
      <c r="AD672" s="92">
        <f t="shared" si="891"/>
        <v>0</v>
      </c>
      <c r="AE672" s="56"/>
      <c r="AF672" s="57"/>
      <c r="AG672" s="57"/>
      <c r="AH672" s="57"/>
      <c r="AI672" s="57"/>
      <c r="AJ672" s="57"/>
      <c r="AK672" s="57"/>
      <c r="AL672" s="57"/>
      <c r="AM672" s="57"/>
      <c r="AN672" s="57"/>
      <c r="AO672" s="57"/>
      <c r="AP672" s="57"/>
      <c r="AQ672" s="92">
        <f t="shared" si="892"/>
        <v>0</v>
      </c>
      <c r="AR672" s="56"/>
      <c r="AS672" s="57"/>
      <c r="AT672" s="57"/>
      <c r="AU672" s="57"/>
      <c r="AV672" s="57"/>
      <c r="AW672" s="57"/>
      <c r="AX672" s="57"/>
      <c r="AY672" s="57"/>
      <c r="AZ672" s="57"/>
      <c r="BA672" s="57"/>
      <c r="BB672" s="57"/>
      <c r="BC672" s="57"/>
      <c r="BD672" s="92">
        <f t="shared" si="893"/>
        <v>0</v>
      </c>
      <c r="BE672" s="92">
        <f t="shared" si="791"/>
        <v>0</v>
      </c>
      <c r="BG672" s="136" t="s">
        <v>199</v>
      </c>
      <c r="BH672" s="4"/>
      <c r="BI672" s="4"/>
    </row>
    <row r="673" spans="1:61" ht="13.15" hidden="1" customHeight="1" outlineLevel="2" x14ac:dyDescent="0.2">
      <c r="A673" s="366">
        <v>3</v>
      </c>
      <c r="B673" s="376" t="s">
        <v>345</v>
      </c>
      <c r="C673" s="47" t="s">
        <v>159</v>
      </c>
      <c r="D673" s="91"/>
      <c r="E673" s="52"/>
      <c r="F673" s="53"/>
      <c r="G673" s="53"/>
      <c r="H673" s="53"/>
      <c r="I673" s="53"/>
      <c r="J673" s="53"/>
      <c r="K673" s="53"/>
      <c r="L673" s="53"/>
      <c r="M673" s="53"/>
      <c r="N673" s="53"/>
      <c r="O673" s="53"/>
      <c r="P673" s="53"/>
      <c r="Q673" s="91">
        <f t="shared" si="890"/>
        <v>0</v>
      </c>
      <c r="R673" s="52"/>
      <c r="S673" s="53"/>
      <c r="T673" s="53"/>
      <c r="U673" s="53"/>
      <c r="V673" s="53"/>
      <c r="W673" s="53"/>
      <c r="X673" s="53"/>
      <c r="Y673" s="53"/>
      <c r="Z673" s="53"/>
      <c r="AA673" s="53"/>
      <c r="AB673" s="53"/>
      <c r="AC673" s="53"/>
      <c r="AD673" s="91">
        <f t="shared" si="891"/>
        <v>0</v>
      </c>
      <c r="AE673" s="52"/>
      <c r="AF673" s="53"/>
      <c r="AG673" s="53"/>
      <c r="AH673" s="53"/>
      <c r="AI673" s="53"/>
      <c r="AJ673" s="53"/>
      <c r="AK673" s="53"/>
      <c r="AL673" s="53"/>
      <c r="AM673" s="53"/>
      <c r="AN673" s="53"/>
      <c r="AO673" s="53"/>
      <c r="AP673" s="53"/>
      <c r="AQ673" s="91">
        <f t="shared" si="892"/>
        <v>0</v>
      </c>
      <c r="AR673" s="52"/>
      <c r="AS673" s="53"/>
      <c r="AT673" s="53"/>
      <c r="AU673" s="53"/>
      <c r="AV673" s="53"/>
      <c r="AW673" s="53"/>
      <c r="AX673" s="53"/>
      <c r="AY673" s="53"/>
      <c r="AZ673" s="53"/>
      <c r="BA673" s="53"/>
      <c r="BB673" s="53"/>
      <c r="BC673" s="53"/>
      <c r="BD673" s="91">
        <f t="shared" si="893"/>
        <v>0</v>
      </c>
      <c r="BE673" s="91">
        <f t="shared" si="791"/>
        <v>0</v>
      </c>
      <c r="BG673" s="136" t="s">
        <v>218</v>
      </c>
      <c r="BH673" s="4"/>
      <c r="BI673" s="4"/>
    </row>
    <row r="674" spans="1:61" ht="13.15" hidden="1" customHeight="1" outlineLevel="2" x14ac:dyDescent="0.2">
      <c r="A674" s="367"/>
      <c r="B674" s="381"/>
      <c r="C674" s="48" t="s">
        <v>164</v>
      </c>
      <c r="D674" s="93"/>
      <c r="E674" s="62"/>
      <c r="F674" s="63"/>
      <c r="G674" s="63"/>
      <c r="H674" s="63"/>
      <c r="I674" s="63"/>
      <c r="J674" s="63"/>
      <c r="K674" s="63"/>
      <c r="L674" s="63"/>
      <c r="M674" s="63"/>
      <c r="N674" s="63"/>
      <c r="O674" s="63"/>
      <c r="P674" s="63"/>
      <c r="Q674" s="93">
        <f t="shared" si="890"/>
        <v>0</v>
      </c>
      <c r="R674" s="62"/>
      <c r="S674" s="63"/>
      <c r="T674" s="63"/>
      <c r="U674" s="63"/>
      <c r="V674" s="63"/>
      <c r="W674" s="63"/>
      <c r="X674" s="63"/>
      <c r="Y674" s="63"/>
      <c r="Z674" s="63"/>
      <c r="AA674" s="63"/>
      <c r="AB674" s="63"/>
      <c r="AC674" s="63"/>
      <c r="AD674" s="93">
        <f t="shared" si="891"/>
        <v>0</v>
      </c>
      <c r="AE674" s="62"/>
      <c r="AF674" s="63"/>
      <c r="AG674" s="63"/>
      <c r="AH674" s="63"/>
      <c r="AI674" s="63"/>
      <c r="AJ674" s="63"/>
      <c r="AK674" s="63"/>
      <c r="AL674" s="63"/>
      <c r="AM674" s="63"/>
      <c r="AN674" s="63"/>
      <c r="AO674" s="63"/>
      <c r="AP674" s="63"/>
      <c r="AQ674" s="93">
        <f t="shared" si="892"/>
        <v>0</v>
      </c>
      <c r="AR674" s="62"/>
      <c r="AS674" s="63"/>
      <c r="AT674" s="63"/>
      <c r="AU674" s="63"/>
      <c r="AV674" s="63"/>
      <c r="AW674" s="63"/>
      <c r="AX674" s="63"/>
      <c r="AY674" s="63"/>
      <c r="AZ674" s="63"/>
      <c r="BA674" s="63"/>
      <c r="BB674" s="63"/>
      <c r="BC674" s="63"/>
      <c r="BD674" s="93">
        <f t="shared" si="893"/>
        <v>0</v>
      </c>
      <c r="BE674" s="93">
        <f t="shared" si="791"/>
        <v>0</v>
      </c>
      <c r="BG674" s="136" t="s">
        <v>222</v>
      </c>
      <c r="BH674" s="4"/>
      <c r="BI674" s="4"/>
    </row>
    <row r="675" spans="1:61" ht="13.15" hidden="1" customHeight="1" outlineLevel="2" x14ac:dyDescent="0.2">
      <c r="A675" s="380">
        <v>4</v>
      </c>
      <c r="B675" s="382" t="s">
        <v>204</v>
      </c>
      <c r="C675" s="49" t="s">
        <v>159</v>
      </c>
      <c r="D675" s="95"/>
      <c r="E675" s="68"/>
      <c r="F675" s="69"/>
      <c r="G675" s="69"/>
      <c r="H675" s="69"/>
      <c r="I675" s="69"/>
      <c r="J675" s="69"/>
      <c r="K675" s="69"/>
      <c r="L675" s="69"/>
      <c r="M675" s="69"/>
      <c r="N675" s="69"/>
      <c r="O675" s="69"/>
      <c r="P675" s="69"/>
      <c r="Q675" s="94">
        <f t="shared" si="890"/>
        <v>0</v>
      </c>
      <c r="R675" s="68"/>
      <c r="S675" s="69"/>
      <c r="T675" s="69"/>
      <c r="U675" s="69"/>
      <c r="V675" s="69"/>
      <c r="W675" s="69"/>
      <c r="X675" s="69"/>
      <c r="Y675" s="69"/>
      <c r="Z675" s="69"/>
      <c r="AA675" s="69"/>
      <c r="AB675" s="69"/>
      <c r="AC675" s="69"/>
      <c r="AD675" s="94">
        <f t="shared" si="891"/>
        <v>0</v>
      </c>
      <c r="AE675" s="68"/>
      <c r="AF675" s="69"/>
      <c r="AG675" s="69"/>
      <c r="AH675" s="69"/>
      <c r="AI675" s="69"/>
      <c r="AJ675" s="69"/>
      <c r="AK675" s="69"/>
      <c r="AL675" s="69"/>
      <c r="AM675" s="69"/>
      <c r="AN675" s="69"/>
      <c r="AO675" s="69"/>
      <c r="AP675" s="69"/>
      <c r="AQ675" s="94">
        <f t="shared" si="892"/>
        <v>0</v>
      </c>
      <c r="AR675" s="68"/>
      <c r="AS675" s="69"/>
      <c r="AT675" s="69"/>
      <c r="AU675" s="69"/>
      <c r="AV675" s="69"/>
      <c r="AW675" s="69"/>
      <c r="AX675" s="69"/>
      <c r="AY675" s="69"/>
      <c r="AZ675" s="69"/>
      <c r="BA675" s="69"/>
      <c r="BB675" s="69"/>
      <c r="BC675" s="69"/>
      <c r="BD675" s="94">
        <f t="shared" si="893"/>
        <v>0</v>
      </c>
      <c r="BE675" s="95">
        <f t="shared" si="791"/>
        <v>0</v>
      </c>
      <c r="BG675" s="136" t="s">
        <v>214</v>
      </c>
      <c r="BH675" s="4"/>
      <c r="BI675" s="4"/>
    </row>
    <row r="676" spans="1:61" ht="13.15" hidden="1" customHeight="1" outlineLevel="2" x14ac:dyDescent="0.2">
      <c r="A676" s="384"/>
      <c r="B676" s="383"/>
      <c r="C676" s="45" t="s">
        <v>164</v>
      </c>
      <c r="D676" s="97"/>
      <c r="E676" s="74"/>
      <c r="F676" s="75"/>
      <c r="G676" s="75"/>
      <c r="H676" s="75"/>
      <c r="I676" s="75"/>
      <c r="J676" s="75"/>
      <c r="K676" s="75"/>
      <c r="L676" s="75"/>
      <c r="M676" s="75"/>
      <c r="N676" s="75"/>
      <c r="O676" s="75"/>
      <c r="P676" s="75"/>
      <c r="Q676" s="96">
        <f t="shared" si="890"/>
        <v>0</v>
      </c>
      <c r="R676" s="74"/>
      <c r="S676" s="75"/>
      <c r="T676" s="75"/>
      <c r="U676" s="75"/>
      <c r="V676" s="75"/>
      <c r="W676" s="75"/>
      <c r="X676" s="75"/>
      <c r="Y676" s="75"/>
      <c r="Z676" s="75"/>
      <c r="AA676" s="75"/>
      <c r="AB676" s="75"/>
      <c r="AC676" s="75"/>
      <c r="AD676" s="96">
        <f t="shared" si="891"/>
        <v>0</v>
      </c>
      <c r="AE676" s="74"/>
      <c r="AF676" s="75"/>
      <c r="AG676" s="75"/>
      <c r="AH676" s="75"/>
      <c r="AI676" s="75"/>
      <c r="AJ676" s="75"/>
      <c r="AK676" s="75"/>
      <c r="AL676" s="75"/>
      <c r="AM676" s="75"/>
      <c r="AN676" s="75"/>
      <c r="AO676" s="75"/>
      <c r="AP676" s="75"/>
      <c r="AQ676" s="96">
        <f t="shared" si="892"/>
        <v>0</v>
      </c>
      <c r="AR676" s="74"/>
      <c r="AS676" s="75"/>
      <c r="AT676" s="75"/>
      <c r="AU676" s="75"/>
      <c r="AV676" s="75"/>
      <c r="AW676" s="75"/>
      <c r="AX676" s="75"/>
      <c r="AY676" s="75"/>
      <c r="AZ676" s="75"/>
      <c r="BA676" s="75"/>
      <c r="BB676" s="75"/>
      <c r="BC676" s="75"/>
      <c r="BD676" s="96">
        <f t="shared" si="893"/>
        <v>0</v>
      </c>
      <c r="BE676" s="97">
        <f t="shared" si="791"/>
        <v>0</v>
      </c>
      <c r="BG676" s="136" t="s">
        <v>223</v>
      </c>
      <c r="BH676" s="4"/>
      <c r="BI676" s="4"/>
    </row>
    <row r="677" spans="1:61" ht="13.15" hidden="1" customHeight="1" outlineLevel="2" x14ac:dyDescent="0.2">
      <c r="A677" s="380">
        <v>5</v>
      </c>
      <c r="B677" s="382" t="s">
        <v>221</v>
      </c>
      <c r="C677" s="49" t="s">
        <v>159</v>
      </c>
      <c r="D677" s="95"/>
      <c r="E677" s="68"/>
      <c r="F677" s="69"/>
      <c r="G677" s="69"/>
      <c r="H677" s="69"/>
      <c r="I677" s="69"/>
      <c r="J677" s="69"/>
      <c r="K677" s="69"/>
      <c r="L677" s="69"/>
      <c r="M677" s="69"/>
      <c r="N677" s="69"/>
      <c r="O677" s="69"/>
      <c r="P677" s="69"/>
      <c r="Q677" s="94">
        <f>SUM(E677:P677)</f>
        <v>0</v>
      </c>
      <c r="R677" s="68"/>
      <c r="S677" s="69"/>
      <c r="T677" s="69"/>
      <c r="U677" s="69"/>
      <c r="V677" s="69"/>
      <c r="W677" s="69"/>
      <c r="X677" s="69"/>
      <c r="Y677" s="69"/>
      <c r="Z677" s="69"/>
      <c r="AA677" s="69"/>
      <c r="AB677" s="69"/>
      <c r="AC677" s="69"/>
      <c r="AD677" s="94">
        <f t="shared" si="891"/>
        <v>0</v>
      </c>
      <c r="AE677" s="68"/>
      <c r="AF677" s="69"/>
      <c r="AG677" s="69"/>
      <c r="AH677" s="69"/>
      <c r="AI677" s="69"/>
      <c r="AJ677" s="69"/>
      <c r="AK677" s="69"/>
      <c r="AL677" s="69"/>
      <c r="AM677" s="69"/>
      <c r="AN677" s="69"/>
      <c r="AO677" s="69"/>
      <c r="AP677" s="69"/>
      <c r="AQ677" s="94">
        <f t="shared" si="892"/>
        <v>0</v>
      </c>
      <c r="AR677" s="68"/>
      <c r="AS677" s="69"/>
      <c r="AT677" s="69"/>
      <c r="AU677" s="69"/>
      <c r="AV677" s="69"/>
      <c r="AW677" s="69"/>
      <c r="AX677" s="69"/>
      <c r="AY677" s="69"/>
      <c r="AZ677" s="69"/>
      <c r="BA677" s="69"/>
      <c r="BB677" s="69"/>
      <c r="BC677" s="69"/>
      <c r="BD677" s="94">
        <f t="shared" si="893"/>
        <v>0</v>
      </c>
      <c r="BE677" s="95">
        <f t="shared" si="791"/>
        <v>0</v>
      </c>
      <c r="BG677" t="s">
        <v>224</v>
      </c>
      <c r="BH677" s="4"/>
      <c r="BI677" s="4"/>
    </row>
    <row r="678" spans="1:61" ht="13.15" hidden="1" customHeight="1" outlineLevel="2" x14ac:dyDescent="0.2">
      <c r="A678" s="384"/>
      <c r="B678" s="383"/>
      <c r="C678" s="45" t="s">
        <v>164</v>
      </c>
      <c r="D678" s="97"/>
      <c r="E678" s="74"/>
      <c r="F678" s="75"/>
      <c r="G678" s="75"/>
      <c r="H678" s="75"/>
      <c r="I678" s="75"/>
      <c r="J678" s="75"/>
      <c r="K678" s="75"/>
      <c r="L678" s="75"/>
      <c r="M678" s="75"/>
      <c r="N678" s="75"/>
      <c r="O678" s="75"/>
      <c r="P678" s="75"/>
      <c r="Q678" s="96">
        <f>SUM(E678:P678)</f>
        <v>0</v>
      </c>
      <c r="R678" s="74"/>
      <c r="S678" s="75"/>
      <c r="T678" s="75"/>
      <c r="U678" s="75"/>
      <c r="V678" s="75"/>
      <c r="W678" s="75"/>
      <c r="X678" s="75"/>
      <c r="Y678" s="75"/>
      <c r="Z678" s="75"/>
      <c r="AA678" s="75"/>
      <c r="AB678" s="75"/>
      <c r="AC678" s="75"/>
      <c r="AD678" s="96">
        <f t="shared" si="891"/>
        <v>0</v>
      </c>
      <c r="AE678" s="74"/>
      <c r="AF678" s="75"/>
      <c r="AG678" s="75"/>
      <c r="AH678" s="75"/>
      <c r="AI678" s="75"/>
      <c r="AJ678" s="75"/>
      <c r="AK678" s="75"/>
      <c r="AL678" s="75"/>
      <c r="AM678" s="75"/>
      <c r="AN678" s="75"/>
      <c r="AO678" s="75"/>
      <c r="AP678" s="75"/>
      <c r="AQ678" s="96">
        <f t="shared" si="892"/>
        <v>0</v>
      </c>
      <c r="AR678" s="74"/>
      <c r="AS678" s="75"/>
      <c r="AT678" s="75"/>
      <c r="AU678" s="75"/>
      <c r="AV678" s="75"/>
      <c r="AW678" s="75"/>
      <c r="AX678" s="75"/>
      <c r="AY678" s="75"/>
      <c r="AZ678" s="75"/>
      <c r="BA678" s="75"/>
      <c r="BB678" s="75"/>
      <c r="BC678" s="75"/>
      <c r="BD678" s="96">
        <f t="shared" si="893"/>
        <v>0</v>
      </c>
      <c r="BE678" s="97">
        <f t="shared" si="791"/>
        <v>0</v>
      </c>
      <c r="BG678" t="s">
        <v>210</v>
      </c>
      <c r="BH678" s="4"/>
      <c r="BI678" s="4"/>
    </row>
    <row r="679" spans="1:61" ht="13.15" hidden="1" customHeight="1" outlineLevel="2" x14ac:dyDescent="0.2">
      <c r="A679" s="373">
        <v>6</v>
      </c>
      <c r="B679" s="364" t="s">
        <v>209</v>
      </c>
      <c r="C679" s="49" t="s">
        <v>159</v>
      </c>
      <c r="D679" s="95"/>
      <c r="E679" s="68"/>
      <c r="F679" s="69"/>
      <c r="G679" s="69"/>
      <c r="H679" s="69"/>
      <c r="I679" s="69"/>
      <c r="J679" s="69"/>
      <c r="K679" s="69"/>
      <c r="L679" s="69"/>
      <c r="M679" s="69"/>
      <c r="N679" s="69"/>
      <c r="O679" s="69"/>
      <c r="P679" s="69"/>
      <c r="Q679" s="94">
        <f>SUM(E679:P679)</f>
        <v>0</v>
      </c>
      <c r="R679" s="68"/>
      <c r="S679" s="69"/>
      <c r="T679" s="69"/>
      <c r="U679" s="69"/>
      <c r="V679" s="69"/>
      <c r="W679" s="69"/>
      <c r="X679" s="69"/>
      <c r="Y679" s="69"/>
      <c r="Z679" s="69"/>
      <c r="AA679" s="69"/>
      <c r="AB679" s="69"/>
      <c r="AC679" s="69"/>
      <c r="AD679" s="94">
        <f t="shared" si="891"/>
        <v>0</v>
      </c>
      <c r="AE679" s="68"/>
      <c r="AF679" s="69"/>
      <c r="AG679" s="69"/>
      <c r="AH679" s="69"/>
      <c r="AI679" s="69"/>
      <c r="AJ679" s="69"/>
      <c r="AK679" s="69"/>
      <c r="AL679" s="69"/>
      <c r="AM679" s="69"/>
      <c r="AN679" s="69"/>
      <c r="AO679" s="69"/>
      <c r="AP679" s="69"/>
      <c r="AQ679" s="94">
        <f t="shared" si="892"/>
        <v>0</v>
      </c>
      <c r="AR679" s="68"/>
      <c r="AS679" s="69"/>
      <c r="AT679" s="69"/>
      <c r="AU679" s="69"/>
      <c r="AV679" s="69"/>
      <c r="AW679" s="69"/>
      <c r="AX679" s="69"/>
      <c r="AY679" s="69"/>
      <c r="AZ679" s="69"/>
      <c r="BA679" s="69"/>
      <c r="BB679" s="69"/>
      <c r="BC679" s="69"/>
      <c r="BD679" s="94">
        <f t="shared" si="893"/>
        <v>0</v>
      </c>
      <c r="BE679" s="95">
        <f t="shared" si="791"/>
        <v>0</v>
      </c>
      <c r="BG679" s="136" t="s">
        <v>215</v>
      </c>
      <c r="BH679" s="4"/>
      <c r="BI679" s="4"/>
    </row>
    <row r="680" spans="1:61" ht="13.15" hidden="1" customHeight="1" outlineLevel="2" x14ac:dyDescent="0.2">
      <c r="A680" s="374"/>
      <c r="B680" s="365"/>
      <c r="C680" s="48" t="s">
        <v>164</v>
      </c>
      <c r="D680" s="98"/>
      <c r="E680" s="62"/>
      <c r="F680" s="63"/>
      <c r="G680" s="63"/>
      <c r="H680" s="63"/>
      <c r="I680" s="63"/>
      <c r="J680" s="63"/>
      <c r="K680" s="63"/>
      <c r="L680" s="63"/>
      <c r="M680" s="63"/>
      <c r="N680" s="63"/>
      <c r="O680" s="63"/>
      <c r="P680" s="63"/>
      <c r="Q680" s="93">
        <f>SUM(E680:P680)</f>
        <v>0</v>
      </c>
      <c r="R680" s="62"/>
      <c r="S680" s="63"/>
      <c r="T680" s="63"/>
      <c r="U680" s="63"/>
      <c r="V680" s="63"/>
      <c r="W680" s="63"/>
      <c r="X680" s="63"/>
      <c r="Y680" s="63"/>
      <c r="Z680" s="63"/>
      <c r="AA680" s="63"/>
      <c r="AB680" s="63"/>
      <c r="AC680" s="63"/>
      <c r="AD680" s="93">
        <f t="shared" si="891"/>
        <v>0</v>
      </c>
      <c r="AE680" s="62"/>
      <c r="AF680" s="63"/>
      <c r="AG680" s="63"/>
      <c r="AH680" s="63"/>
      <c r="AI680" s="63"/>
      <c r="AJ680" s="63"/>
      <c r="AK680" s="63"/>
      <c r="AL680" s="63"/>
      <c r="AM680" s="63"/>
      <c r="AN680" s="63"/>
      <c r="AO680" s="63"/>
      <c r="AP680" s="63"/>
      <c r="AQ680" s="93">
        <f t="shared" si="892"/>
        <v>0</v>
      </c>
      <c r="AR680" s="62"/>
      <c r="AS680" s="63"/>
      <c r="AT680" s="63"/>
      <c r="AU680" s="63"/>
      <c r="AV680" s="63"/>
      <c r="AW680" s="63"/>
      <c r="AX680" s="63"/>
      <c r="AY680" s="63"/>
      <c r="AZ680" s="63"/>
      <c r="BA680" s="63"/>
      <c r="BB680" s="63"/>
      <c r="BC680" s="63"/>
      <c r="BD680" s="93">
        <f t="shared" si="893"/>
        <v>0</v>
      </c>
      <c r="BE680" s="98">
        <f t="shared" si="791"/>
        <v>0</v>
      </c>
      <c r="BF680" s="122"/>
      <c r="BG680" s="138" t="s">
        <v>216</v>
      </c>
      <c r="BH680" s="139">
        <f>SUM(BH672:BH679)</f>
        <v>0</v>
      </c>
      <c r="BI680" s="139">
        <f>SUM(BI672:BI679)</f>
        <v>0</v>
      </c>
    </row>
    <row r="681" spans="1:61" ht="13.15" hidden="1" customHeight="1" outlineLevel="2" x14ac:dyDescent="0.2">
      <c r="A681" s="366">
        <v>7</v>
      </c>
      <c r="B681" s="364" t="s">
        <v>6</v>
      </c>
      <c r="C681" s="49" t="s">
        <v>159</v>
      </c>
      <c r="D681" s="95"/>
      <c r="E681" s="68"/>
      <c r="F681" s="69"/>
      <c r="G681" s="69"/>
      <c r="H681" s="69"/>
      <c r="I681" s="69"/>
      <c r="J681" s="69"/>
      <c r="K681" s="69"/>
      <c r="L681" s="69"/>
      <c r="M681" s="69"/>
      <c r="N681" s="69"/>
      <c r="O681" s="69"/>
      <c r="P681" s="69"/>
      <c r="Q681" s="94">
        <f>SUM(E681:P681)</f>
        <v>0</v>
      </c>
      <c r="R681" s="68"/>
      <c r="S681" s="69"/>
      <c r="T681" s="69"/>
      <c r="U681" s="69"/>
      <c r="V681" s="69"/>
      <c r="W681" s="69"/>
      <c r="X681" s="69"/>
      <c r="Y681" s="69"/>
      <c r="Z681" s="69"/>
      <c r="AA681" s="69"/>
      <c r="AB681" s="69"/>
      <c r="AC681" s="69"/>
      <c r="AD681" s="94">
        <f t="shared" si="891"/>
        <v>0</v>
      </c>
      <c r="AE681" s="68"/>
      <c r="AF681" s="69"/>
      <c r="AG681" s="69"/>
      <c r="AH681" s="69"/>
      <c r="AI681" s="69"/>
      <c r="AJ681" s="69"/>
      <c r="AK681" s="69"/>
      <c r="AL681" s="69"/>
      <c r="AM681" s="69"/>
      <c r="AN681" s="69"/>
      <c r="AO681" s="69"/>
      <c r="AP681" s="69"/>
      <c r="AQ681" s="94">
        <f t="shared" si="892"/>
        <v>0</v>
      </c>
      <c r="AR681" s="68"/>
      <c r="AS681" s="69"/>
      <c r="AT681" s="69"/>
      <c r="AU681" s="69"/>
      <c r="AV681" s="69"/>
      <c r="AW681" s="69"/>
      <c r="AX681" s="69"/>
      <c r="AY681" s="69"/>
      <c r="AZ681" s="69"/>
      <c r="BA681" s="69"/>
      <c r="BB681" s="69"/>
      <c r="BC681" s="69"/>
      <c r="BD681" s="94">
        <f t="shared" si="893"/>
        <v>0</v>
      </c>
      <c r="BE681" s="95">
        <f t="shared" si="791"/>
        <v>0</v>
      </c>
      <c r="BH681" s="4"/>
      <c r="BI681" s="4"/>
    </row>
    <row r="682" spans="1:61" ht="13.15" hidden="1" customHeight="1" outlineLevel="2" x14ac:dyDescent="0.2">
      <c r="A682" s="367"/>
      <c r="B682" s="368"/>
      <c r="C682" s="48" t="s">
        <v>164</v>
      </c>
      <c r="D682" s="98"/>
      <c r="E682" s="66"/>
      <c r="F682" s="63"/>
      <c r="G682" s="63"/>
      <c r="H682" s="63"/>
      <c r="I682" s="63"/>
      <c r="J682" s="63"/>
      <c r="K682" s="63"/>
      <c r="L682" s="63"/>
      <c r="M682" s="63"/>
      <c r="N682" s="63"/>
      <c r="O682" s="63"/>
      <c r="P682" s="63"/>
      <c r="Q682" s="93">
        <f t="shared" si="890"/>
        <v>0</v>
      </c>
      <c r="R682" s="66"/>
      <c r="S682" s="63"/>
      <c r="T682" s="63"/>
      <c r="U682" s="63"/>
      <c r="V682" s="63"/>
      <c r="W682" s="63"/>
      <c r="X682" s="63"/>
      <c r="Y682" s="63"/>
      <c r="Z682" s="63"/>
      <c r="AA682" s="63"/>
      <c r="AB682" s="63"/>
      <c r="AC682" s="63"/>
      <c r="AD682" s="93">
        <f t="shared" si="891"/>
        <v>0</v>
      </c>
      <c r="AE682" s="66"/>
      <c r="AF682" s="63"/>
      <c r="AG682" s="63"/>
      <c r="AH682" s="63"/>
      <c r="AI682" s="63"/>
      <c r="AJ682" s="63"/>
      <c r="AK682" s="63"/>
      <c r="AL682" s="63"/>
      <c r="AM682" s="63"/>
      <c r="AN682" s="63"/>
      <c r="AO682" s="63"/>
      <c r="AP682" s="63"/>
      <c r="AQ682" s="93">
        <f t="shared" si="892"/>
        <v>0</v>
      </c>
      <c r="AR682" s="66"/>
      <c r="AS682" s="63"/>
      <c r="AT682" s="63"/>
      <c r="AU682" s="63"/>
      <c r="AV682" s="63"/>
      <c r="AW682" s="63"/>
      <c r="AX682" s="63"/>
      <c r="AY682" s="63"/>
      <c r="AZ682" s="63"/>
      <c r="BA682" s="63"/>
      <c r="BB682" s="63"/>
      <c r="BC682" s="63"/>
      <c r="BD682" s="93">
        <f t="shared" si="893"/>
        <v>0</v>
      </c>
      <c r="BE682" s="98">
        <f t="shared" si="791"/>
        <v>0</v>
      </c>
      <c r="BG682" s="138"/>
      <c r="BH682" s="139"/>
      <c r="BI682" s="139"/>
    </row>
    <row r="683" spans="1:61" ht="13.15" hidden="1" customHeight="1" outlineLevel="2" x14ac:dyDescent="0.2">
      <c r="A683" s="380">
        <v>8</v>
      </c>
      <c r="B683" s="364" t="s">
        <v>335</v>
      </c>
      <c r="C683" s="49" t="s">
        <v>159</v>
      </c>
      <c r="D683" s="95"/>
      <c r="E683" s="68"/>
      <c r="F683" s="69"/>
      <c r="G683" s="69"/>
      <c r="H683" s="69"/>
      <c r="I683" s="69"/>
      <c r="J683" s="69"/>
      <c r="K683" s="69"/>
      <c r="L683" s="69"/>
      <c r="M683" s="69"/>
      <c r="N683" s="69"/>
      <c r="O683" s="69"/>
      <c r="P683" s="69"/>
      <c r="Q683" s="94">
        <f>SUM(E683:P683)</f>
        <v>0</v>
      </c>
      <c r="R683" s="68"/>
      <c r="S683" s="69"/>
      <c r="T683" s="69"/>
      <c r="U683" s="69"/>
      <c r="V683" s="69"/>
      <c r="W683" s="69"/>
      <c r="X683" s="69"/>
      <c r="Y683" s="69"/>
      <c r="Z683" s="69"/>
      <c r="AA683" s="69"/>
      <c r="AB683" s="69"/>
      <c r="AC683" s="69"/>
      <c r="AD683" s="94">
        <f t="shared" si="891"/>
        <v>0</v>
      </c>
      <c r="AE683" s="68"/>
      <c r="AF683" s="69"/>
      <c r="AG683" s="69"/>
      <c r="AH683" s="69"/>
      <c r="AI683" s="69"/>
      <c r="AJ683" s="69"/>
      <c r="AK683" s="69"/>
      <c r="AL683" s="69"/>
      <c r="AM683" s="69"/>
      <c r="AN683" s="69"/>
      <c r="AO683" s="69"/>
      <c r="AP683" s="69"/>
      <c r="AQ683" s="94">
        <f t="shared" si="892"/>
        <v>0</v>
      </c>
      <c r="AR683" s="68"/>
      <c r="AS683" s="69"/>
      <c r="AT683" s="69"/>
      <c r="AU683" s="69"/>
      <c r="AV683" s="69"/>
      <c r="AW683" s="69"/>
      <c r="AX683" s="69"/>
      <c r="AY683" s="69"/>
      <c r="AZ683" s="69"/>
      <c r="BA683" s="69"/>
      <c r="BB683" s="69"/>
      <c r="BC683" s="69"/>
      <c r="BD683" s="94">
        <f t="shared" si="893"/>
        <v>0</v>
      </c>
      <c r="BE683" s="95">
        <f t="shared" si="791"/>
        <v>0</v>
      </c>
      <c r="BH683" s="4"/>
      <c r="BI683" s="4"/>
    </row>
    <row r="684" spans="1:61" ht="13.15" hidden="1" customHeight="1" outlineLevel="2" thickBot="1" x14ac:dyDescent="0.25">
      <c r="A684" s="377"/>
      <c r="B684" s="379"/>
      <c r="C684" s="128" t="s">
        <v>164</v>
      </c>
      <c r="D684" s="133"/>
      <c r="E684" s="132"/>
      <c r="F684" s="130"/>
      <c r="G684" s="130"/>
      <c r="H684" s="130"/>
      <c r="I684" s="130"/>
      <c r="J684" s="130"/>
      <c r="K684" s="130"/>
      <c r="L684" s="130"/>
      <c r="M684" s="130"/>
      <c r="N684" s="130"/>
      <c r="O684" s="130"/>
      <c r="P684" s="130"/>
      <c r="Q684" s="131">
        <f>SUM(E684:P684)</f>
        <v>0</v>
      </c>
      <c r="R684" s="132"/>
      <c r="S684" s="130"/>
      <c r="T684" s="130"/>
      <c r="U684" s="130"/>
      <c r="V684" s="130"/>
      <c r="W684" s="130"/>
      <c r="X684" s="130"/>
      <c r="Y684" s="130"/>
      <c r="Z684" s="130"/>
      <c r="AA684" s="130"/>
      <c r="AB684" s="130"/>
      <c r="AC684" s="130"/>
      <c r="AD684" s="131">
        <f t="shared" si="891"/>
        <v>0</v>
      </c>
      <c r="AE684" s="132"/>
      <c r="AF684" s="130"/>
      <c r="AG684" s="130"/>
      <c r="AH684" s="130"/>
      <c r="AI684" s="130"/>
      <c r="AJ684" s="130"/>
      <c r="AK684" s="130"/>
      <c r="AL684" s="130"/>
      <c r="AM684" s="130"/>
      <c r="AN684" s="130"/>
      <c r="AO684" s="130"/>
      <c r="AP684" s="130"/>
      <c r="AQ684" s="131">
        <f t="shared" si="892"/>
        <v>0</v>
      </c>
      <c r="AR684" s="132"/>
      <c r="AS684" s="130"/>
      <c r="AT684" s="130"/>
      <c r="AU684" s="130"/>
      <c r="AV684" s="130"/>
      <c r="AW684" s="130"/>
      <c r="AX684" s="130"/>
      <c r="AY684" s="130"/>
      <c r="AZ684" s="130"/>
      <c r="BA684" s="130"/>
      <c r="BB684" s="130"/>
      <c r="BC684" s="130"/>
      <c r="BD684" s="131">
        <f t="shared" si="893"/>
        <v>0</v>
      </c>
      <c r="BE684" s="133">
        <f t="shared" si="791"/>
        <v>0</v>
      </c>
      <c r="BG684" s="138"/>
      <c r="BH684" s="139"/>
      <c r="BI684" s="139"/>
    </row>
    <row r="685" spans="1:61" outlineLevel="1" collapsed="1" x14ac:dyDescent="0.2">
      <c r="A685" s="369"/>
      <c r="B685" s="362" t="s">
        <v>198</v>
      </c>
      <c r="C685" s="50" t="s">
        <v>159</v>
      </c>
      <c r="D685" s="127">
        <f>SUM(D669,D671,D673,D675,D677,D679,D681,D683)</f>
        <v>0</v>
      </c>
      <c r="E685" s="124">
        <f t="shared" ref="E685:P685" si="894">SUM(E669,E671,E673,E675,E677,E679,E681,E683)</f>
        <v>0</v>
      </c>
      <c r="F685" s="125">
        <f t="shared" si="894"/>
        <v>0</v>
      </c>
      <c r="G685" s="125">
        <f t="shared" si="894"/>
        <v>0</v>
      </c>
      <c r="H685" s="125">
        <f t="shared" si="894"/>
        <v>0</v>
      </c>
      <c r="I685" s="125">
        <f t="shared" si="894"/>
        <v>0</v>
      </c>
      <c r="J685" s="125">
        <f t="shared" si="894"/>
        <v>0</v>
      </c>
      <c r="K685" s="125">
        <f t="shared" si="894"/>
        <v>0</v>
      </c>
      <c r="L685" s="125">
        <f t="shared" si="894"/>
        <v>0</v>
      </c>
      <c r="M685" s="125">
        <f t="shared" si="894"/>
        <v>0</v>
      </c>
      <c r="N685" s="125">
        <f t="shared" si="894"/>
        <v>0</v>
      </c>
      <c r="O685" s="125">
        <f t="shared" si="894"/>
        <v>0</v>
      </c>
      <c r="P685" s="125">
        <f t="shared" si="894"/>
        <v>0</v>
      </c>
      <c r="Q685" s="126">
        <f>SUM(E685:P685)</f>
        <v>0</v>
      </c>
      <c r="R685" s="124">
        <f t="shared" ref="R685:AC685" si="895">SUM(R669,R671,R673,R675,R677,R679,R681,R683)</f>
        <v>0</v>
      </c>
      <c r="S685" s="125">
        <f t="shared" si="895"/>
        <v>0</v>
      </c>
      <c r="T685" s="125">
        <f t="shared" si="895"/>
        <v>0</v>
      </c>
      <c r="U685" s="125">
        <f t="shared" si="895"/>
        <v>0</v>
      </c>
      <c r="V685" s="125">
        <f t="shared" si="895"/>
        <v>0</v>
      </c>
      <c r="W685" s="125">
        <f t="shared" si="895"/>
        <v>0</v>
      </c>
      <c r="X685" s="125">
        <f t="shared" si="895"/>
        <v>0</v>
      </c>
      <c r="Y685" s="125">
        <f t="shared" si="895"/>
        <v>0</v>
      </c>
      <c r="Z685" s="125">
        <f t="shared" si="895"/>
        <v>0</v>
      </c>
      <c r="AA685" s="125">
        <f t="shared" si="895"/>
        <v>180</v>
      </c>
      <c r="AB685" s="125">
        <f t="shared" si="895"/>
        <v>0</v>
      </c>
      <c r="AC685" s="125">
        <f t="shared" si="895"/>
        <v>0</v>
      </c>
      <c r="AD685" s="126">
        <f t="shared" si="891"/>
        <v>180</v>
      </c>
      <c r="AE685" s="124">
        <f t="shared" ref="AE685:AP685" si="896">SUM(AE669,AE671,AE673,AE675,AE677,AE679,AE681,AE683)</f>
        <v>0</v>
      </c>
      <c r="AF685" s="125">
        <f t="shared" si="896"/>
        <v>0</v>
      </c>
      <c r="AG685" s="125">
        <f t="shared" si="896"/>
        <v>0</v>
      </c>
      <c r="AH685" s="125">
        <f t="shared" si="896"/>
        <v>0</v>
      </c>
      <c r="AI685" s="125">
        <f t="shared" si="896"/>
        <v>0</v>
      </c>
      <c r="AJ685" s="125">
        <f t="shared" si="896"/>
        <v>0</v>
      </c>
      <c r="AK685" s="125">
        <f t="shared" si="896"/>
        <v>0</v>
      </c>
      <c r="AL685" s="125">
        <f t="shared" si="896"/>
        <v>0</v>
      </c>
      <c r="AM685" s="125">
        <f t="shared" si="896"/>
        <v>0</v>
      </c>
      <c r="AN685" s="125">
        <f t="shared" si="896"/>
        <v>0</v>
      </c>
      <c r="AO685" s="125">
        <f t="shared" si="896"/>
        <v>0</v>
      </c>
      <c r="AP685" s="125">
        <f t="shared" si="896"/>
        <v>0</v>
      </c>
      <c r="AQ685" s="126">
        <f t="shared" si="892"/>
        <v>0</v>
      </c>
      <c r="AR685" s="124">
        <f t="shared" ref="AR685:BC685" si="897">SUM(AR669,AR671,AR673,AR675,AR677,AR679,AR681,AR683)</f>
        <v>0</v>
      </c>
      <c r="AS685" s="125">
        <f t="shared" si="897"/>
        <v>0</v>
      </c>
      <c r="AT685" s="125">
        <f t="shared" si="897"/>
        <v>0</v>
      </c>
      <c r="AU685" s="125">
        <f t="shared" si="897"/>
        <v>0</v>
      </c>
      <c r="AV685" s="125">
        <f t="shared" si="897"/>
        <v>0</v>
      </c>
      <c r="AW685" s="125">
        <f t="shared" si="897"/>
        <v>0</v>
      </c>
      <c r="AX685" s="125">
        <f t="shared" si="897"/>
        <v>0</v>
      </c>
      <c r="AY685" s="125">
        <f t="shared" si="897"/>
        <v>0</v>
      </c>
      <c r="AZ685" s="125">
        <f t="shared" si="897"/>
        <v>0</v>
      </c>
      <c r="BA685" s="125">
        <f t="shared" si="897"/>
        <v>0</v>
      </c>
      <c r="BB685" s="125">
        <f t="shared" si="897"/>
        <v>0</v>
      </c>
      <c r="BC685" s="125">
        <f t="shared" si="897"/>
        <v>0</v>
      </c>
      <c r="BD685" s="126">
        <f t="shared" si="893"/>
        <v>0</v>
      </c>
      <c r="BE685" s="127">
        <f t="shared" si="791"/>
        <v>180</v>
      </c>
    </row>
    <row r="686" spans="1:61" outlineLevel="1" x14ac:dyDescent="0.2">
      <c r="A686" s="370"/>
      <c r="B686" s="363"/>
      <c r="C686" s="51" t="s">
        <v>164</v>
      </c>
      <c r="D686" s="100">
        <f t="shared" ref="D686:P686" si="898">SUM(D670,D672,D674,D676,D678,D680,D682,D684)</f>
        <v>0</v>
      </c>
      <c r="E686" s="80">
        <f t="shared" si="898"/>
        <v>0</v>
      </c>
      <c r="F686" s="81">
        <f t="shared" si="898"/>
        <v>0</v>
      </c>
      <c r="G686" s="81">
        <f t="shared" si="898"/>
        <v>0</v>
      </c>
      <c r="H686" s="81">
        <f t="shared" si="898"/>
        <v>0</v>
      </c>
      <c r="I686" s="81">
        <f t="shared" si="898"/>
        <v>0</v>
      </c>
      <c r="J686" s="81">
        <f t="shared" si="898"/>
        <v>0</v>
      </c>
      <c r="K686" s="81">
        <f t="shared" si="898"/>
        <v>0</v>
      </c>
      <c r="L686" s="81">
        <f t="shared" si="898"/>
        <v>0</v>
      </c>
      <c r="M686" s="81">
        <f t="shared" si="898"/>
        <v>0</v>
      </c>
      <c r="N686" s="81">
        <f t="shared" si="898"/>
        <v>0</v>
      </c>
      <c r="O686" s="81">
        <f t="shared" si="898"/>
        <v>0</v>
      </c>
      <c r="P686" s="81">
        <f t="shared" si="898"/>
        <v>0</v>
      </c>
      <c r="Q686" s="99">
        <f>SUM(E686:P686)</f>
        <v>0</v>
      </c>
      <c r="R686" s="80">
        <f t="shared" ref="R686:AC686" si="899">SUM(R670,R672,R674,R676,R678,R680,R682,R684)</f>
        <v>0</v>
      </c>
      <c r="S686" s="81">
        <f t="shared" si="899"/>
        <v>0</v>
      </c>
      <c r="T686" s="81">
        <f t="shared" si="899"/>
        <v>0</v>
      </c>
      <c r="U686" s="81">
        <f t="shared" si="899"/>
        <v>0</v>
      </c>
      <c r="V686" s="81">
        <f t="shared" si="899"/>
        <v>0</v>
      </c>
      <c r="W686" s="81">
        <f t="shared" si="899"/>
        <v>0</v>
      </c>
      <c r="X686" s="81">
        <f t="shared" si="899"/>
        <v>0</v>
      </c>
      <c r="Y686" s="81">
        <f t="shared" si="899"/>
        <v>0</v>
      </c>
      <c r="Z686" s="81">
        <f t="shared" si="899"/>
        <v>0</v>
      </c>
      <c r="AA686" s="81">
        <f t="shared" si="899"/>
        <v>0</v>
      </c>
      <c r="AB686" s="81">
        <f t="shared" si="899"/>
        <v>0</v>
      </c>
      <c r="AC686" s="81">
        <f t="shared" si="899"/>
        <v>0</v>
      </c>
      <c r="AD686" s="99">
        <f t="shared" si="891"/>
        <v>0</v>
      </c>
      <c r="AE686" s="80">
        <f t="shared" ref="AE686:AP686" si="900">SUM(AE670,AE672,AE674,AE676,AE678,AE680,AE682,AE684)</f>
        <v>0</v>
      </c>
      <c r="AF686" s="81">
        <f t="shared" si="900"/>
        <v>0</v>
      </c>
      <c r="AG686" s="81">
        <f t="shared" si="900"/>
        <v>0</v>
      </c>
      <c r="AH686" s="81">
        <f t="shared" si="900"/>
        <v>0</v>
      </c>
      <c r="AI686" s="81">
        <f t="shared" si="900"/>
        <v>0</v>
      </c>
      <c r="AJ686" s="81">
        <f t="shared" si="900"/>
        <v>0</v>
      </c>
      <c r="AK686" s="81">
        <f t="shared" si="900"/>
        <v>0</v>
      </c>
      <c r="AL686" s="81">
        <f t="shared" si="900"/>
        <v>0</v>
      </c>
      <c r="AM686" s="81">
        <f t="shared" si="900"/>
        <v>0</v>
      </c>
      <c r="AN686" s="81">
        <f t="shared" si="900"/>
        <v>0</v>
      </c>
      <c r="AO686" s="81">
        <f t="shared" si="900"/>
        <v>0</v>
      </c>
      <c r="AP686" s="81">
        <f t="shared" si="900"/>
        <v>0</v>
      </c>
      <c r="AQ686" s="99">
        <f t="shared" si="892"/>
        <v>0</v>
      </c>
      <c r="AR686" s="80">
        <f t="shared" ref="AR686:BC686" si="901">SUM(AR670,AR672,AR674,AR676,AR678,AR680,AR682,AR684)</f>
        <v>0</v>
      </c>
      <c r="AS686" s="81">
        <f t="shared" si="901"/>
        <v>0</v>
      </c>
      <c r="AT686" s="81">
        <f t="shared" si="901"/>
        <v>0</v>
      </c>
      <c r="AU686" s="81">
        <f t="shared" si="901"/>
        <v>0</v>
      </c>
      <c r="AV686" s="81">
        <f t="shared" si="901"/>
        <v>0</v>
      </c>
      <c r="AW686" s="81">
        <f t="shared" si="901"/>
        <v>0</v>
      </c>
      <c r="AX686" s="81">
        <f t="shared" si="901"/>
        <v>0</v>
      </c>
      <c r="AY686" s="81">
        <f t="shared" si="901"/>
        <v>0</v>
      </c>
      <c r="AZ686" s="81">
        <f t="shared" si="901"/>
        <v>0</v>
      </c>
      <c r="BA686" s="81">
        <f t="shared" si="901"/>
        <v>0</v>
      </c>
      <c r="BB686" s="81">
        <f t="shared" si="901"/>
        <v>0</v>
      </c>
      <c r="BC686" s="81">
        <f t="shared" si="901"/>
        <v>0</v>
      </c>
      <c r="BD686" s="99">
        <f t="shared" si="893"/>
        <v>0</v>
      </c>
      <c r="BE686" s="100">
        <f t="shared" si="791"/>
        <v>0</v>
      </c>
    </row>
    <row r="687" spans="1:61" hidden="1" outlineLevel="2" x14ac:dyDescent="0.2">
      <c r="A687" s="120"/>
      <c r="B687" s="111" t="s">
        <v>203</v>
      </c>
      <c r="C687" s="112"/>
      <c r="D687" s="114"/>
      <c r="E687" s="113"/>
      <c r="F687" s="113"/>
      <c r="G687" s="113"/>
      <c r="H687" s="113"/>
      <c r="I687" s="113"/>
      <c r="J687" s="113"/>
      <c r="K687" s="113"/>
      <c r="L687" s="113"/>
      <c r="M687" s="113"/>
      <c r="N687" s="113"/>
      <c r="O687" s="113"/>
      <c r="P687" s="113"/>
      <c r="Q687" s="114"/>
      <c r="R687" s="113"/>
      <c r="S687" s="113"/>
      <c r="T687" s="113"/>
      <c r="U687" s="113"/>
      <c r="V687" s="113"/>
      <c r="W687" s="113"/>
      <c r="X687" s="113"/>
      <c r="Y687" s="113"/>
      <c r="Z687" s="113"/>
      <c r="AA687" s="113"/>
      <c r="AB687" s="113"/>
      <c r="AC687" s="113"/>
      <c r="AD687" s="114"/>
      <c r="AE687" s="113"/>
      <c r="AF687" s="113"/>
      <c r="AG687" s="113"/>
      <c r="AH687" s="113"/>
      <c r="AI687" s="113"/>
      <c r="AJ687" s="113"/>
      <c r="AK687" s="113"/>
      <c r="AL687" s="113"/>
      <c r="AM687" s="113"/>
      <c r="AN687" s="113"/>
      <c r="AO687" s="113"/>
      <c r="AP687" s="113"/>
      <c r="AQ687" s="114"/>
      <c r="AR687" s="113"/>
      <c r="AS687" s="113"/>
      <c r="AT687" s="113"/>
      <c r="AU687" s="113"/>
      <c r="AV687" s="113"/>
      <c r="AW687" s="113"/>
      <c r="AX687" s="113"/>
      <c r="AY687" s="113"/>
      <c r="AZ687" s="113"/>
      <c r="BA687" s="113"/>
      <c r="BB687" s="113"/>
      <c r="BC687" s="113"/>
      <c r="BD687" s="114"/>
      <c r="BE687" s="198">
        <f t="shared" si="791"/>
        <v>0</v>
      </c>
      <c r="BG687" s="42"/>
    </row>
    <row r="688" spans="1:61" hidden="1" outlineLevel="2" x14ac:dyDescent="0.2">
      <c r="A688" s="375">
        <v>1</v>
      </c>
      <c r="B688" s="376" t="s">
        <v>208</v>
      </c>
      <c r="C688" s="47" t="s">
        <v>159</v>
      </c>
      <c r="D688" s="91">
        <f>D685-D690</f>
        <v>0</v>
      </c>
      <c r="E688" s="52">
        <f>E685-E690</f>
        <v>0</v>
      </c>
      <c r="F688" s="53">
        <f t="shared" ref="F688:P688" si="902">F685-F690</f>
        <v>0</v>
      </c>
      <c r="G688" s="53">
        <f t="shared" si="902"/>
        <v>0</v>
      </c>
      <c r="H688" s="53">
        <f t="shared" si="902"/>
        <v>0</v>
      </c>
      <c r="I688" s="53">
        <f t="shared" si="902"/>
        <v>0</v>
      </c>
      <c r="J688" s="53">
        <f t="shared" si="902"/>
        <v>0</v>
      </c>
      <c r="K688" s="53">
        <f t="shared" si="902"/>
        <v>0</v>
      </c>
      <c r="L688" s="53">
        <f t="shared" si="902"/>
        <v>0</v>
      </c>
      <c r="M688" s="53">
        <f t="shared" si="902"/>
        <v>0</v>
      </c>
      <c r="N688" s="53">
        <f t="shared" si="902"/>
        <v>0</v>
      </c>
      <c r="O688" s="53">
        <f t="shared" si="902"/>
        <v>0</v>
      </c>
      <c r="P688" s="53">
        <f t="shared" si="902"/>
        <v>0</v>
      </c>
      <c r="Q688" s="91">
        <f t="shared" ref="Q688:Q693" si="903">SUM(E688:P688)</f>
        <v>0</v>
      </c>
      <c r="R688" s="52">
        <f>R685-R690</f>
        <v>0</v>
      </c>
      <c r="S688" s="53">
        <f t="shared" ref="S688:AC688" si="904">S685-S690</f>
        <v>0</v>
      </c>
      <c r="T688" s="53">
        <f t="shared" si="904"/>
        <v>0</v>
      </c>
      <c r="U688" s="53">
        <f t="shared" si="904"/>
        <v>0</v>
      </c>
      <c r="V688" s="53">
        <f t="shared" si="904"/>
        <v>0</v>
      </c>
      <c r="W688" s="53">
        <f t="shared" si="904"/>
        <v>0</v>
      </c>
      <c r="X688" s="53">
        <f t="shared" si="904"/>
        <v>0</v>
      </c>
      <c r="Y688" s="53">
        <f t="shared" si="904"/>
        <v>0</v>
      </c>
      <c r="Z688" s="53">
        <f t="shared" si="904"/>
        <v>0</v>
      </c>
      <c r="AA688" s="53">
        <f t="shared" si="904"/>
        <v>180</v>
      </c>
      <c r="AB688" s="53">
        <f t="shared" si="904"/>
        <v>0</v>
      </c>
      <c r="AC688" s="53">
        <f t="shared" si="904"/>
        <v>0</v>
      </c>
      <c r="AD688" s="91">
        <f t="shared" ref="AD688:AD693" si="905">SUM(R688:AC688)</f>
        <v>180</v>
      </c>
      <c r="AE688" s="52">
        <f>AE685-AE690</f>
        <v>0</v>
      </c>
      <c r="AF688" s="53">
        <f t="shared" ref="AF688:AP688" si="906">AF685-AF690</f>
        <v>0</v>
      </c>
      <c r="AG688" s="53">
        <f t="shared" si="906"/>
        <v>0</v>
      </c>
      <c r="AH688" s="53">
        <f t="shared" si="906"/>
        <v>0</v>
      </c>
      <c r="AI688" s="53">
        <f t="shared" si="906"/>
        <v>0</v>
      </c>
      <c r="AJ688" s="53">
        <f t="shared" si="906"/>
        <v>0</v>
      </c>
      <c r="AK688" s="53">
        <f t="shared" si="906"/>
        <v>0</v>
      </c>
      <c r="AL688" s="53">
        <f t="shared" si="906"/>
        <v>0</v>
      </c>
      <c r="AM688" s="53">
        <f t="shared" si="906"/>
        <v>0</v>
      </c>
      <c r="AN688" s="53">
        <f t="shared" si="906"/>
        <v>0</v>
      </c>
      <c r="AO688" s="53">
        <f t="shared" si="906"/>
        <v>0</v>
      </c>
      <c r="AP688" s="53">
        <f t="shared" si="906"/>
        <v>0</v>
      </c>
      <c r="AQ688" s="91">
        <f t="shared" ref="AQ688:AQ693" si="907">SUM(AE688:AP688)</f>
        <v>0</v>
      </c>
      <c r="AR688" s="52">
        <f>AR685-AR690</f>
        <v>0</v>
      </c>
      <c r="AS688" s="53">
        <f t="shared" ref="AS688:BC688" si="908">AS685-AS690</f>
        <v>0</v>
      </c>
      <c r="AT688" s="53">
        <f t="shared" si="908"/>
        <v>0</v>
      </c>
      <c r="AU688" s="53">
        <f t="shared" si="908"/>
        <v>0</v>
      </c>
      <c r="AV688" s="53">
        <f t="shared" si="908"/>
        <v>0</v>
      </c>
      <c r="AW688" s="53">
        <f t="shared" si="908"/>
        <v>0</v>
      </c>
      <c r="AX688" s="53">
        <f t="shared" si="908"/>
        <v>0</v>
      </c>
      <c r="AY688" s="53">
        <f t="shared" si="908"/>
        <v>0</v>
      </c>
      <c r="AZ688" s="53">
        <f t="shared" si="908"/>
        <v>0</v>
      </c>
      <c r="BA688" s="53">
        <f t="shared" si="908"/>
        <v>0</v>
      </c>
      <c r="BB688" s="53">
        <f t="shared" si="908"/>
        <v>0</v>
      </c>
      <c r="BC688" s="53">
        <f t="shared" si="908"/>
        <v>0</v>
      </c>
      <c r="BD688" s="91">
        <f t="shared" ref="BD688:BD693" si="909">SUM(AR688:BC688)</f>
        <v>0</v>
      </c>
      <c r="BE688" s="91">
        <f t="shared" si="791"/>
        <v>180</v>
      </c>
      <c r="BG688" s="42"/>
    </row>
    <row r="689" spans="1:61" hidden="1" outlineLevel="2" x14ac:dyDescent="0.2">
      <c r="A689" s="374"/>
      <c r="B689" s="372"/>
      <c r="C689" s="46" t="s">
        <v>164</v>
      </c>
      <c r="D689" s="92">
        <f t="shared" ref="D689:P689" si="910">D686-D691</f>
        <v>0</v>
      </c>
      <c r="E689" s="56">
        <f t="shared" si="910"/>
        <v>0</v>
      </c>
      <c r="F689" s="57">
        <f t="shared" si="910"/>
        <v>0</v>
      </c>
      <c r="G689" s="57">
        <f t="shared" si="910"/>
        <v>0</v>
      </c>
      <c r="H689" s="57">
        <f t="shared" si="910"/>
        <v>0</v>
      </c>
      <c r="I689" s="57">
        <f t="shared" si="910"/>
        <v>0</v>
      </c>
      <c r="J689" s="57">
        <f t="shared" si="910"/>
        <v>0</v>
      </c>
      <c r="K689" s="57">
        <f t="shared" si="910"/>
        <v>0</v>
      </c>
      <c r="L689" s="57">
        <f t="shared" si="910"/>
        <v>0</v>
      </c>
      <c r="M689" s="57">
        <f t="shared" si="910"/>
        <v>0</v>
      </c>
      <c r="N689" s="57">
        <f t="shared" si="910"/>
        <v>0</v>
      </c>
      <c r="O689" s="57">
        <f t="shared" si="910"/>
        <v>0</v>
      </c>
      <c r="P689" s="57">
        <f t="shared" si="910"/>
        <v>0</v>
      </c>
      <c r="Q689" s="92">
        <f t="shared" si="903"/>
        <v>0</v>
      </c>
      <c r="R689" s="56">
        <f t="shared" ref="R689:AC689" si="911">R686-R691</f>
        <v>0</v>
      </c>
      <c r="S689" s="57">
        <f t="shared" si="911"/>
        <v>0</v>
      </c>
      <c r="T689" s="57">
        <f t="shared" si="911"/>
        <v>0</v>
      </c>
      <c r="U689" s="57">
        <f t="shared" si="911"/>
        <v>0</v>
      </c>
      <c r="V689" s="57">
        <f t="shared" si="911"/>
        <v>0</v>
      </c>
      <c r="W689" s="57">
        <f t="shared" si="911"/>
        <v>0</v>
      </c>
      <c r="X689" s="57">
        <f t="shared" si="911"/>
        <v>0</v>
      </c>
      <c r="Y689" s="57">
        <f t="shared" si="911"/>
        <v>0</v>
      </c>
      <c r="Z689" s="57">
        <f t="shared" si="911"/>
        <v>0</v>
      </c>
      <c r="AA689" s="57">
        <f t="shared" si="911"/>
        <v>0</v>
      </c>
      <c r="AB689" s="57">
        <f t="shared" si="911"/>
        <v>0</v>
      </c>
      <c r="AC689" s="57">
        <f t="shared" si="911"/>
        <v>0</v>
      </c>
      <c r="AD689" s="92">
        <f t="shared" si="905"/>
        <v>0</v>
      </c>
      <c r="AE689" s="56">
        <f t="shared" ref="AE689:AP689" si="912">AE686-AE691</f>
        <v>0</v>
      </c>
      <c r="AF689" s="57">
        <f t="shared" si="912"/>
        <v>0</v>
      </c>
      <c r="AG689" s="57">
        <f t="shared" si="912"/>
        <v>0</v>
      </c>
      <c r="AH689" s="57">
        <f t="shared" si="912"/>
        <v>0</v>
      </c>
      <c r="AI689" s="57">
        <f t="shared" si="912"/>
        <v>0</v>
      </c>
      <c r="AJ689" s="57">
        <f t="shared" si="912"/>
        <v>0</v>
      </c>
      <c r="AK689" s="57">
        <f t="shared" si="912"/>
        <v>0</v>
      </c>
      <c r="AL689" s="57">
        <f t="shared" si="912"/>
        <v>0</v>
      </c>
      <c r="AM689" s="57">
        <f t="shared" si="912"/>
        <v>0</v>
      </c>
      <c r="AN689" s="57">
        <f t="shared" si="912"/>
        <v>0</v>
      </c>
      <c r="AO689" s="57">
        <f t="shared" si="912"/>
        <v>0</v>
      </c>
      <c r="AP689" s="57">
        <f t="shared" si="912"/>
        <v>0</v>
      </c>
      <c r="AQ689" s="92">
        <f t="shared" si="907"/>
        <v>0</v>
      </c>
      <c r="AR689" s="56">
        <f t="shared" ref="AR689:BC689" si="913">AR686-AR691</f>
        <v>0</v>
      </c>
      <c r="AS689" s="57">
        <f t="shared" si="913"/>
        <v>0</v>
      </c>
      <c r="AT689" s="57">
        <f t="shared" si="913"/>
        <v>0</v>
      </c>
      <c r="AU689" s="57">
        <f t="shared" si="913"/>
        <v>0</v>
      </c>
      <c r="AV689" s="57">
        <f t="shared" si="913"/>
        <v>0</v>
      </c>
      <c r="AW689" s="57">
        <f t="shared" si="913"/>
        <v>0</v>
      </c>
      <c r="AX689" s="57">
        <f t="shared" si="913"/>
        <v>0</v>
      </c>
      <c r="AY689" s="57">
        <f t="shared" si="913"/>
        <v>0</v>
      </c>
      <c r="AZ689" s="57">
        <f t="shared" si="913"/>
        <v>0</v>
      </c>
      <c r="BA689" s="57">
        <f t="shared" si="913"/>
        <v>0</v>
      </c>
      <c r="BB689" s="57">
        <f t="shared" si="913"/>
        <v>0</v>
      </c>
      <c r="BC689" s="57">
        <f t="shared" si="913"/>
        <v>0</v>
      </c>
      <c r="BD689" s="92">
        <f t="shared" si="909"/>
        <v>0</v>
      </c>
      <c r="BE689" s="92">
        <f t="shared" si="791"/>
        <v>0</v>
      </c>
      <c r="BF689" s="122"/>
      <c r="BG689" s="42"/>
    </row>
    <row r="690" spans="1:61" hidden="1" outlineLevel="2" x14ac:dyDescent="0.2">
      <c r="A690" s="373">
        <v>2</v>
      </c>
      <c r="B690" s="371" t="s">
        <v>307</v>
      </c>
      <c r="C690" s="44" t="s">
        <v>159</v>
      </c>
      <c r="D690" s="101"/>
      <c r="E690" s="82"/>
      <c r="F690" s="83"/>
      <c r="G690" s="83"/>
      <c r="H690" s="83"/>
      <c r="I690" s="83"/>
      <c r="J690" s="83"/>
      <c r="K690" s="83"/>
      <c r="L690" s="83"/>
      <c r="M690" s="83"/>
      <c r="N690" s="83"/>
      <c r="O690" s="83"/>
      <c r="P690" s="84"/>
      <c r="Q690" s="101">
        <f t="shared" si="903"/>
        <v>0</v>
      </c>
      <c r="R690" s="82"/>
      <c r="S690" s="83"/>
      <c r="T690" s="83"/>
      <c r="U690" s="83"/>
      <c r="V690" s="83"/>
      <c r="W690" s="83"/>
      <c r="X690" s="83"/>
      <c r="Y690" s="83"/>
      <c r="Z690" s="83"/>
      <c r="AA690" s="83"/>
      <c r="AB690" s="83"/>
      <c r="AC690" s="84"/>
      <c r="AD690" s="101">
        <f t="shared" si="905"/>
        <v>0</v>
      </c>
      <c r="AE690" s="82"/>
      <c r="AF690" s="83"/>
      <c r="AG690" s="83"/>
      <c r="AH690" s="83"/>
      <c r="AI690" s="83"/>
      <c r="AJ690" s="83"/>
      <c r="AK690" s="83"/>
      <c r="AL690" s="83"/>
      <c r="AM690" s="83"/>
      <c r="AN690" s="83"/>
      <c r="AO690" s="83"/>
      <c r="AP690" s="84"/>
      <c r="AQ690" s="101">
        <f t="shared" si="907"/>
        <v>0</v>
      </c>
      <c r="AR690" s="82"/>
      <c r="AS690" s="83"/>
      <c r="AT690" s="83"/>
      <c r="AU690" s="83"/>
      <c r="AV690" s="83"/>
      <c r="AW690" s="83"/>
      <c r="AX690" s="83"/>
      <c r="AY690" s="83"/>
      <c r="AZ690" s="83"/>
      <c r="BA690" s="83"/>
      <c r="BB690" s="83"/>
      <c r="BC690" s="84"/>
      <c r="BD690" s="101">
        <f t="shared" si="909"/>
        <v>0</v>
      </c>
      <c r="BE690" s="101">
        <f>SUM(D690,BD690,AQ690,AD690,Q690)</f>
        <v>0</v>
      </c>
      <c r="BG690" s="42"/>
    </row>
    <row r="691" spans="1:61" ht="13.5" hidden="1" outlineLevel="2" thickBot="1" x14ac:dyDescent="0.25">
      <c r="A691" s="377"/>
      <c r="B691" s="378"/>
      <c r="C691" s="128" t="s">
        <v>164</v>
      </c>
      <c r="D691" s="131"/>
      <c r="E691" s="129"/>
      <c r="F691" s="130"/>
      <c r="G691" s="130"/>
      <c r="H691" s="130"/>
      <c r="I691" s="130"/>
      <c r="J691" s="130"/>
      <c r="K691" s="130"/>
      <c r="L691" s="130"/>
      <c r="M691" s="130"/>
      <c r="N691" s="130"/>
      <c r="O691" s="130"/>
      <c r="P691" s="130"/>
      <c r="Q691" s="131">
        <f t="shared" si="903"/>
        <v>0</v>
      </c>
      <c r="R691" s="129"/>
      <c r="S691" s="130"/>
      <c r="T691" s="130"/>
      <c r="U691" s="130"/>
      <c r="V691" s="130"/>
      <c r="W691" s="130"/>
      <c r="X691" s="130"/>
      <c r="Y691" s="130"/>
      <c r="Z691" s="130"/>
      <c r="AA691" s="130"/>
      <c r="AB691" s="130"/>
      <c r="AC691" s="130"/>
      <c r="AD691" s="131">
        <f t="shared" si="905"/>
        <v>0</v>
      </c>
      <c r="AE691" s="129"/>
      <c r="AF691" s="130"/>
      <c r="AG691" s="130"/>
      <c r="AH691" s="130"/>
      <c r="AI691" s="130"/>
      <c r="AJ691" s="130"/>
      <c r="AK691" s="130"/>
      <c r="AL691" s="130"/>
      <c r="AM691" s="130"/>
      <c r="AN691" s="130"/>
      <c r="AO691" s="130"/>
      <c r="AP691" s="130"/>
      <c r="AQ691" s="131">
        <f t="shared" si="907"/>
        <v>0</v>
      </c>
      <c r="AR691" s="129"/>
      <c r="AS691" s="130"/>
      <c r="AT691" s="130"/>
      <c r="AU691" s="130"/>
      <c r="AV691" s="130"/>
      <c r="AW691" s="130"/>
      <c r="AX691" s="130"/>
      <c r="AY691" s="130"/>
      <c r="AZ691" s="130"/>
      <c r="BA691" s="130"/>
      <c r="BB691" s="130"/>
      <c r="BC691" s="130"/>
      <c r="BD691" s="131">
        <f t="shared" si="909"/>
        <v>0</v>
      </c>
      <c r="BE691" s="131">
        <f>SUM(D691,BD691,AQ691,AD691,Q691)</f>
        <v>0</v>
      </c>
      <c r="BG691" s="42"/>
    </row>
    <row r="692" spans="1:61" hidden="1" outlineLevel="2" x14ac:dyDescent="0.2">
      <c r="A692" s="369"/>
      <c r="B692" s="362" t="s">
        <v>198</v>
      </c>
      <c r="C692" s="50" t="s">
        <v>159</v>
      </c>
      <c r="D692" s="127">
        <f>SUM(D688,D690)</f>
        <v>0</v>
      </c>
      <c r="E692" s="124">
        <f>SUM(E688,E690)</f>
        <v>0</v>
      </c>
      <c r="F692" s="125">
        <f t="shared" ref="F692:P692" si="914">SUM(F688,F690)</f>
        <v>0</v>
      </c>
      <c r="G692" s="125">
        <f t="shared" si="914"/>
        <v>0</v>
      </c>
      <c r="H692" s="125">
        <f t="shared" si="914"/>
        <v>0</v>
      </c>
      <c r="I692" s="125">
        <f t="shared" si="914"/>
        <v>0</v>
      </c>
      <c r="J692" s="125">
        <f t="shared" si="914"/>
        <v>0</v>
      </c>
      <c r="K692" s="125">
        <f t="shared" si="914"/>
        <v>0</v>
      </c>
      <c r="L692" s="125">
        <f t="shared" si="914"/>
        <v>0</v>
      </c>
      <c r="M692" s="125">
        <f t="shared" si="914"/>
        <v>0</v>
      </c>
      <c r="N692" s="125">
        <f t="shared" si="914"/>
        <v>0</v>
      </c>
      <c r="O692" s="125">
        <f t="shared" si="914"/>
        <v>0</v>
      </c>
      <c r="P692" s="125">
        <f t="shared" si="914"/>
        <v>0</v>
      </c>
      <c r="Q692" s="126">
        <f t="shared" si="903"/>
        <v>0</v>
      </c>
      <c r="R692" s="124">
        <f>SUM(R688,R690)</f>
        <v>0</v>
      </c>
      <c r="S692" s="125">
        <f t="shared" ref="S692:AC692" si="915">SUM(S688,S690)</f>
        <v>0</v>
      </c>
      <c r="T692" s="125">
        <f t="shared" si="915"/>
        <v>0</v>
      </c>
      <c r="U692" s="125">
        <f t="shared" si="915"/>
        <v>0</v>
      </c>
      <c r="V692" s="125">
        <f t="shared" si="915"/>
        <v>0</v>
      </c>
      <c r="W692" s="125">
        <f t="shared" si="915"/>
        <v>0</v>
      </c>
      <c r="X692" s="125">
        <f t="shared" si="915"/>
        <v>0</v>
      </c>
      <c r="Y692" s="125">
        <f t="shared" si="915"/>
        <v>0</v>
      </c>
      <c r="Z692" s="125">
        <f t="shared" si="915"/>
        <v>0</v>
      </c>
      <c r="AA692" s="125">
        <f t="shared" si="915"/>
        <v>180</v>
      </c>
      <c r="AB692" s="125">
        <f t="shared" si="915"/>
        <v>0</v>
      </c>
      <c r="AC692" s="125">
        <f t="shared" si="915"/>
        <v>0</v>
      </c>
      <c r="AD692" s="126">
        <f t="shared" si="905"/>
        <v>180</v>
      </c>
      <c r="AE692" s="124">
        <f>SUM(AE688,AE690)</f>
        <v>0</v>
      </c>
      <c r="AF692" s="125">
        <f t="shared" ref="AF692:AP692" si="916">SUM(AF688,AF690)</f>
        <v>0</v>
      </c>
      <c r="AG692" s="125">
        <f t="shared" si="916"/>
        <v>0</v>
      </c>
      <c r="AH692" s="125">
        <f t="shared" si="916"/>
        <v>0</v>
      </c>
      <c r="AI692" s="125">
        <f t="shared" si="916"/>
        <v>0</v>
      </c>
      <c r="AJ692" s="125">
        <f t="shared" si="916"/>
        <v>0</v>
      </c>
      <c r="AK692" s="125">
        <f t="shared" si="916"/>
        <v>0</v>
      </c>
      <c r="AL692" s="125">
        <f t="shared" si="916"/>
        <v>0</v>
      </c>
      <c r="AM692" s="125">
        <f t="shared" si="916"/>
        <v>0</v>
      </c>
      <c r="AN692" s="125">
        <f t="shared" si="916"/>
        <v>0</v>
      </c>
      <c r="AO692" s="125">
        <f t="shared" si="916"/>
        <v>0</v>
      </c>
      <c r="AP692" s="125">
        <f t="shared" si="916"/>
        <v>0</v>
      </c>
      <c r="AQ692" s="126">
        <f t="shared" si="907"/>
        <v>0</v>
      </c>
      <c r="AR692" s="124">
        <f>SUM(AR688,AR690)</f>
        <v>0</v>
      </c>
      <c r="AS692" s="125">
        <f t="shared" ref="AS692:BC692" si="917">SUM(AS688,AS690)</f>
        <v>0</v>
      </c>
      <c r="AT692" s="125">
        <f t="shared" si="917"/>
        <v>0</v>
      </c>
      <c r="AU692" s="125">
        <f t="shared" si="917"/>
        <v>0</v>
      </c>
      <c r="AV692" s="125">
        <f t="shared" si="917"/>
        <v>0</v>
      </c>
      <c r="AW692" s="125">
        <f t="shared" si="917"/>
        <v>0</v>
      </c>
      <c r="AX692" s="125">
        <f t="shared" si="917"/>
        <v>0</v>
      </c>
      <c r="AY692" s="125">
        <f t="shared" si="917"/>
        <v>0</v>
      </c>
      <c r="AZ692" s="125">
        <f t="shared" si="917"/>
        <v>0</v>
      </c>
      <c r="BA692" s="125">
        <f t="shared" si="917"/>
        <v>0</v>
      </c>
      <c r="BB692" s="125">
        <f t="shared" si="917"/>
        <v>0</v>
      </c>
      <c r="BC692" s="125">
        <f t="shared" si="917"/>
        <v>0</v>
      </c>
      <c r="BD692" s="126">
        <f t="shared" si="909"/>
        <v>0</v>
      </c>
      <c r="BE692" s="127">
        <f>SUM(D692,BD692,AQ692,AD692,Q692)</f>
        <v>180</v>
      </c>
      <c r="BG692" s="42"/>
    </row>
    <row r="693" spans="1:61" hidden="1" outlineLevel="2" x14ac:dyDescent="0.2">
      <c r="A693" s="370"/>
      <c r="B693" s="363"/>
      <c r="C693" s="51" t="s">
        <v>164</v>
      </c>
      <c r="D693" s="100">
        <f t="shared" ref="D693:P693" si="918">SUM(D689,D691)</f>
        <v>0</v>
      </c>
      <c r="E693" s="80">
        <f t="shared" si="918"/>
        <v>0</v>
      </c>
      <c r="F693" s="81">
        <f t="shared" si="918"/>
        <v>0</v>
      </c>
      <c r="G693" s="81">
        <f t="shared" si="918"/>
        <v>0</v>
      </c>
      <c r="H693" s="81">
        <f t="shared" si="918"/>
        <v>0</v>
      </c>
      <c r="I693" s="81">
        <f t="shared" si="918"/>
        <v>0</v>
      </c>
      <c r="J693" s="81">
        <f t="shared" si="918"/>
        <v>0</v>
      </c>
      <c r="K693" s="81">
        <f t="shared" si="918"/>
        <v>0</v>
      </c>
      <c r="L693" s="81">
        <f t="shared" si="918"/>
        <v>0</v>
      </c>
      <c r="M693" s="81">
        <f t="shared" si="918"/>
        <v>0</v>
      </c>
      <c r="N693" s="81">
        <f t="shared" si="918"/>
        <v>0</v>
      </c>
      <c r="O693" s="81">
        <f t="shared" si="918"/>
        <v>0</v>
      </c>
      <c r="P693" s="81">
        <f t="shared" si="918"/>
        <v>0</v>
      </c>
      <c r="Q693" s="99">
        <f t="shared" si="903"/>
        <v>0</v>
      </c>
      <c r="R693" s="80">
        <f t="shared" ref="R693:AC693" si="919">SUM(R689,R691)</f>
        <v>0</v>
      </c>
      <c r="S693" s="81">
        <f t="shared" si="919"/>
        <v>0</v>
      </c>
      <c r="T693" s="81">
        <f t="shared" si="919"/>
        <v>0</v>
      </c>
      <c r="U693" s="81">
        <f t="shared" si="919"/>
        <v>0</v>
      </c>
      <c r="V693" s="81">
        <f t="shared" si="919"/>
        <v>0</v>
      </c>
      <c r="W693" s="81">
        <f t="shared" si="919"/>
        <v>0</v>
      </c>
      <c r="X693" s="81">
        <f t="shared" si="919"/>
        <v>0</v>
      </c>
      <c r="Y693" s="81">
        <f t="shared" si="919"/>
        <v>0</v>
      </c>
      <c r="Z693" s="81">
        <f t="shared" si="919"/>
        <v>0</v>
      </c>
      <c r="AA693" s="81">
        <f t="shared" si="919"/>
        <v>0</v>
      </c>
      <c r="AB693" s="81">
        <f t="shared" si="919"/>
        <v>0</v>
      </c>
      <c r="AC693" s="81">
        <f t="shared" si="919"/>
        <v>0</v>
      </c>
      <c r="AD693" s="99">
        <f t="shared" si="905"/>
        <v>0</v>
      </c>
      <c r="AE693" s="80">
        <f t="shared" ref="AE693:AP693" si="920">SUM(AE689,AE691)</f>
        <v>0</v>
      </c>
      <c r="AF693" s="81">
        <f t="shared" si="920"/>
        <v>0</v>
      </c>
      <c r="AG693" s="81">
        <f t="shared" si="920"/>
        <v>0</v>
      </c>
      <c r="AH693" s="81">
        <f t="shared" si="920"/>
        <v>0</v>
      </c>
      <c r="AI693" s="81">
        <f t="shared" si="920"/>
        <v>0</v>
      </c>
      <c r="AJ693" s="81">
        <f t="shared" si="920"/>
        <v>0</v>
      </c>
      <c r="AK693" s="81">
        <f t="shared" si="920"/>
        <v>0</v>
      </c>
      <c r="AL693" s="81">
        <f t="shared" si="920"/>
        <v>0</v>
      </c>
      <c r="AM693" s="81">
        <f t="shared" si="920"/>
        <v>0</v>
      </c>
      <c r="AN693" s="81">
        <f t="shared" si="920"/>
        <v>0</v>
      </c>
      <c r="AO693" s="81">
        <f t="shared" si="920"/>
        <v>0</v>
      </c>
      <c r="AP693" s="81">
        <f t="shared" si="920"/>
        <v>0</v>
      </c>
      <c r="AQ693" s="99">
        <f t="shared" si="907"/>
        <v>0</v>
      </c>
      <c r="AR693" s="80">
        <f t="shared" ref="AR693:BC693" si="921">SUM(AR689,AR691)</f>
        <v>0</v>
      </c>
      <c r="AS693" s="81">
        <f t="shared" si="921"/>
        <v>0</v>
      </c>
      <c r="AT693" s="81">
        <f t="shared" si="921"/>
        <v>0</v>
      </c>
      <c r="AU693" s="81">
        <f t="shared" si="921"/>
        <v>0</v>
      </c>
      <c r="AV693" s="81">
        <f t="shared" si="921"/>
        <v>0</v>
      </c>
      <c r="AW693" s="81">
        <f t="shared" si="921"/>
        <v>0</v>
      </c>
      <c r="AX693" s="81">
        <f t="shared" si="921"/>
        <v>0</v>
      </c>
      <c r="AY693" s="81">
        <f t="shared" si="921"/>
        <v>0</v>
      </c>
      <c r="AZ693" s="81">
        <f t="shared" si="921"/>
        <v>0</v>
      </c>
      <c r="BA693" s="81">
        <f t="shared" si="921"/>
        <v>0</v>
      </c>
      <c r="BB693" s="81">
        <f t="shared" si="921"/>
        <v>0</v>
      </c>
      <c r="BC693" s="81">
        <f t="shared" si="921"/>
        <v>0</v>
      </c>
      <c r="BD693" s="99">
        <f t="shared" si="909"/>
        <v>0</v>
      </c>
      <c r="BE693" s="100">
        <f>SUM(D693,BD693,AQ693,AD693,Q693)</f>
        <v>0</v>
      </c>
      <c r="BG693" s="42"/>
    </row>
    <row r="694" spans="1:61" collapsed="1" x14ac:dyDescent="0.2">
      <c r="A694" s="147"/>
      <c r="B694" s="148" t="s">
        <v>287</v>
      </c>
      <c r="C694" s="149"/>
      <c r="D694" s="151"/>
      <c r="E694" s="150"/>
      <c r="F694" s="150"/>
      <c r="G694" s="150"/>
      <c r="H694" s="150"/>
      <c r="I694" s="150"/>
      <c r="J694" s="150"/>
      <c r="K694" s="150"/>
      <c r="L694" s="150"/>
      <c r="M694" s="150"/>
      <c r="N694" s="150"/>
      <c r="O694" s="150"/>
      <c r="P694" s="150"/>
      <c r="Q694" s="151"/>
      <c r="R694" s="150"/>
      <c r="S694" s="150"/>
      <c r="T694" s="150"/>
      <c r="U694" s="150"/>
      <c r="V694" s="150"/>
      <c r="W694" s="150"/>
      <c r="X694" s="150"/>
      <c r="Y694" s="150"/>
      <c r="Z694" s="150"/>
      <c r="AA694" s="150"/>
      <c r="AB694" s="150"/>
      <c r="AC694" s="150"/>
      <c r="AD694" s="152"/>
      <c r="AE694" s="153"/>
      <c r="AF694" s="150"/>
      <c r="AG694" s="150"/>
      <c r="AH694" s="150"/>
      <c r="AI694" s="150"/>
      <c r="AJ694" s="150"/>
      <c r="AK694" s="150"/>
      <c r="AL694" s="150"/>
      <c r="AM694" s="150"/>
      <c r="AN694" s="150"/>
      <c r="AO694" s="150"/>
      <c r="AP694" s="154"/>
      <c r="AQ694" s="155"/>
      <c r="AR694" s="150"/>
      <c r="AS694" s="150"/>
      <c r="AT694" s="150"/>
      <c r="AU694" s="150"/>
      <c r="AV694" s="150"/>
      <c r="AW694" s="150"/>
      <c r="AX694" s="150"/>
      <c r="AY694" s="150"/>
      <c r="AZ694" s="150"/>
      <c r="BA694" s="150"/>
      <c r="BB694" s="150"/>
      <c r="BC694" s="150"/>
      <c r="BD694" s="151"/>
      <c r="BE694" s="195">
        <f t="shared" ref="BE694:BE763" si="922">SUM(D694,BD694,AQ694,AD694,Q694)</f>
        <v>0</v>
      </c>
      <c r="BG694" s="42"/>
    </row>
    <row r="695" spans="1:61" outlineLevel="1" x14ac:dyDescent="0.2">
      <c r="A695" s="165"/>
      <c r="B695" s="166" t="s">
        <v>288</v>
      </c>
      <c r="C695" s="167"/>
      <c r="D695" s="169"/>
      <c r="E695" s="168"/>
      <c r="F695" s="168"/>
      <c r="G695" s="168"/>
      <c r="H695" s="168"/>
      <c r="I695" s="168"/>
      <c r="J695" s="168"/>
      <c r="K695" s="168"/>
      <c r="L695" s="168"/>
      <c r="M695" s="168"/>
      <c r="N695" s="168"/>
      <c r="O695" s="168"/>
      <c r="P695" s="168"/>
      <c r="Q695" s="169"/>
      <c r="R695" s="168"/>
      <c r="S695" s="168"/>
      <c r="T695" s="168"/>
      <c r="U695" s="168"/>
      <c r="V695" s="168"/>
      <c r="W695" s="168"/>
      <c r="X695" s="168"/>
      <c r="Y695" s="168"/>
      <c r="Z695" s="168"/>
      <c r="AA695" s="168"/>
      <c r="AB695" s="168"/>
      <c r="AC695" s="168"/>
      <c r="AD695" s="170"/>
      <c r="AE695" s="171"/>
      <c r="AF695" s="168"/>
      <c r="AG695" s="168"/>
      <c r="AH695" s="168"/>
      <c r="AI695" s="168"/>
      <c r="AJ695" s="168"/>
      <c r="AK695" s="168"/>
      <c r="AL695" s="168"/>
      <c r="AM695" s="168"/>
      <c r="AN695" s="168"/>
      <c r="AO695" s="168"/>
      <c r="AP695" s="172"/>
      <c r="AQ695" s="173"/>
      <c r="AR695" s="168"/>
      <c r="AS695" s="168"/>
      <c r="AT695" s="168"/>
      <c r="AU695" s="168"/>
      <c r="AV695" s="168"/>
      <c r="AW695" s="168"/>
      <c r="AX695" s="168"/>
      <c r="AY695" s="168"/>
      <c r="AZ695" s="168"/>
      <c r="BA695" s="168"/>
      <c r="BB695" s="168"/>
      <c r="BC695" s="168"/>
      <c r="BD695" s="169"/>
      <c r="BE695" s="196">
        <f t="shared" si="922"/>
        <v>0</v>
      </c>
      <c r="BG695" s="42"/>
    </row>
    <row r="696" spans="1:61" outlineLevel="1" collapsed="1" x14ac:dyDescent="0.2">
      <c r="A696" s="119"/>
      <c r="B696" s="103" t="s">
        <v>260</v>
      </c>
      <c r="C696" s="104"/>
      <c r="D696" s="106"/>
      <c r="E696" s="105"/>
      <c r="F696" s="105"/>
      <c r="G696" s="105"/>
      <c r="H696" s="105"/>
      <c r="I696" s="105"/>
      <c r="J696" s="105"/>
      <c r="K696" s="105"/>
      <c r="L696" s="105"/>
      <c r="M696" s="105"/>
      <c r="N696" s="105"/>
      <c r="O696" s="105"/>
      <c r="P696" s="105"/>
      <c r="Q696" s="106"/>
      <c r="R696" s="105"/>
      <c r="S696" s="105"/>
      <c r="T696" s="105"/>
      <c r="U696" s="105"/>
      <c r="V696" s="105"/>
      <c r="W696" s="105"/>
      <c r="X696" s="105"/>
      <c r="Y696" s="105"/>
      <c r="Z696" s="105"/>
      <c r="AA696" s="105"/>
      <c r="AB696" s="105"/>
      <c r="AC696" s="105"/>
      <c r="AD696" s="107"/>
      <c r="AE696" s="108"/>
      <c r="AF696" s="105"/>
      <c r="AG696" s="105"/>
      <c r="AH696" s="105"/>
      <c r="AI696" s="105"/>
      <c r="AJ696" s="105"/>
      <c r="AK696" s="105"/>
      <c r="AL696" s="105"/>
      <c r="AM696" s="105"/>
      <c r="AN696" s="105"/>
      <c r="AO696" s="105"/>
      <c r="AP696" s="109"/>
      <c r="AQ696" s="110"/>
      <c r="AR696" s="105"/>
      <c r="AS696" s="105"/>
      <c r="AT696" s="105"/>
      <c r="AU696" s="105"/>
      <c r="AV696" s="105"/>
      <c r="AW696" s="105"/>
      <c r="AX696" s="105"/>
      <c r="AY696" s="105"/>
      <c r="AZ696" s="105"/>
      <c r="BA696" s="105"/>
      <c r="BB696" s="105"/>
      <c r="BC696" s="105"/>
      <c r="BD696" s="106"/>
      <c r="BE696" s="197">
        <f t="shared" si="922"/>
        <v>0</v>
      </c>
      <c r="BF696" s="122"/>
      <c r="BG696" s="42"/>
    </row>
    <row r="697" spans="1:61" hidden="1" outlineLevel="2" x14ac:dyDescent="0.2">
      <c r="A697" s="120"/>
      <c r="B697" s="111" t="s">
        <v>202</v>
      </c>
      <c r="C697" s="112"/>
      <c r="D697" s="114"/>
      <c r="E697" s="113"/>
      <c r="F697" s="113"/>
      <c r="G697" s="113"/>
      <c r="H697" s="113"/>
      <c r="I697" s="113"/>
      <c r="J697" s="113"/>
      <c r="K697" s="113"/>
      <c r="L697" s="113"/>
      <c r="M697" s="113"/>
      <c r="N697" s="113"/>
      <c r="O697" s="113"/>
      <c r="P697" s="113"/>
      <c r="Q697" s="114"/>
      <c r="R697" s="113"/>
      <c r="S697" s="113"/>
      <c r="T697" s="113"/>
      <c r="U697" s="113"/>
      <c r="V697" s="113"/>
      <c r="W697" s="113"/>
      <c r="X697" s="113"/>
      <c r="Y697" s="113"/>
      <c r="Z697" s="113"/>
      <c r="AA697" s="113"/>
      <c r="AB697" s="113"/>
      <c r="AC697" s="113"/>
      <c r="AD697" s="115"/>
      <c r="AE697" s="116"/>
      <c r="AF697" s="113"/>
      <c r="AG697" s="113"/>
      <c r="AH697" s="113"/>
      <c r="AI697" s="113"/>
      <c r="AJ697" s="113"/>
      <c r="AK697" s="113"/>
      <c r="AL697" s="113"/>
      <c r="AM697" s="113"/>
      <c r="AN697" s="113"/>
      <c r="AO697" s="113"/>
      <c r="AP697" s="117"/>
      <c r="AQ697" s="118"/>
      <c r="AR697" s="113"/>
      <c r="AS697" s="113"/>
      <c r="AT697" s="113"/>
      <c r="AU697" s="113"/>
      <c r="AV697" s="113"/>
      <c r="AW697" s="113"/>
      <c r="AX697" s="113"/>
      <c r="AY697" s="113"/>
      <c r="AZ697" s="113"/>
      <c r="BA697" s="113"/>
      <c r="BB697" s="113"/>
      <c r="BC697" s="113"/>
      <c r="BD697" s="114"/>
      <c r="BE697" s="198">
        <f t="shared" si="922"/>
        <v>0</v>
      </c>
      <c r="BG697" s="42"/>
    </row>
    <row r="698" spans="1:61" ht="13.15" hidden="1" customHeight="1" outlineLevel="2" x14ac:dyDescent="0.2">
      <c r="A698" s="373">
        <v>1</v>
      </c>
      <c r="B698" s="371" t="s">
        <v>334</v>
      </c>
      <c r="C698" s="44" t="s">
        <v>159</v>
      </c>
      <c r="D698" s="101"/>
      <c r="E698" s="82"/>
      <c r="F698" s="83"/>
      <c r="G698" s="83"/>
      <c r="H698" s="83"/>
      <c r="I698" s="83"/>
      <c r="J698" s="83"/>
      <c r="K698" s="83"/>
      <c r="L698" s="83"/>
      <c r="M698" s="83"/>
      <c r="N698" s="83"/>
      <c r="O698" s="83"/>
      <c r="P698" s="83"/>
      <c r="Q698" s="101">
        <f>SUM(E698:P698)</f>
        <v>0</v>
      </c>
      <c r="R698" s="82"/>
      <c r="S698" s="83"/>
      <c r="T698" s="83"/>
      <c r="U698" s="83"/>
      <c r="V698" s="83"/>
      <c r="W698" s="83"/>
      <c r="X698" s="83"/>
      <c r="Y698" s="83"/>
      <c r="Z698" s="83"/>
      <c r="AA698" s="83"/>
      <c r="AB698" s="83"/>
      <c r="AC698" s="83"/>
      <c r="AD698" s="101">
        <f>SUM(R698:AC698)</f>
        <v>0</v>
      </c>
      <c r="AE698" s="82"/>
      <c r="AF698" s="83"/>
      <c r="AG698" s="83"/>
      <c r="AH698" s="83"/>
      <c r="AI698" s="83"/>
      <c r="AJ698" s="83"/>
      <c r="AK698" s="83"/>
      <c r="AL698" s="83"/>
      <c r="AM698" s="83"/>
      <c r="AN698" s="83"/>
      <c r="AO698" s="83"/>
      <c r="AP698" s="83"/>
      <c r="AQ698" s="101">
        <f>SUM(AE698:AP698)</f>
        <v>0</v>
      </c>
      <c r="AR698" s="82"/>
      <c r="AS698" s="83"/>
      <c r="AT698" s="83"/>
      <c r="AU698" s="83"/>
      <c r="AV698" s="83"/>
      <c r="AW698" s="83"/>
      <c r="AX698" s="83"/>
      <c r="AY698" s="83"/>
      <c r="AZ698" s="83"/>
      <c r="BA698" s="83"/>
      <c r="BB698" s="83"/>
      <c r="BC698" s="83"/>
      <c r="BD698" s="101">
        <f>SUM(AR698:BC698)</f>
        <v>0</v>
      </c>
      <c r="BE698" s="101">
        <f t="shared" si="922"/>
        <v>0</v>
      </c>
      <c r="BG698" s="138"/>
      <c r="BH698" s="140"/>
      <c r="BI698" s="140"/>
    </row>
    <row r="699" spans="1:61" ht="13.15" hidden="1" customHeight="1" outlineLevel="2" x14ac:dyDescent="0.2">
      <c r="A699" s="374"/>
      <c r="B699" s="372"/>
      <c r="C699" s="46" t="s">
        <v>164</v>
      </c>
      <c r="D699" s="92"/>
      <c r="E699" s="56"/>
      <c r="F699" s="57"/>
      <c r="G699" s="57"/>
      <c r="H699" s="57"/>
      <c r="I699" s="57"/>
      <c r="J699" s="57"/>
      <c r="K699" s="57"/>
      <c r="L699" s="57"/>
      <c r="M699" s="57"/>
      <c r="N699" s="57"/>
      <c r="O699" s="57"/>
      <c r="P699" s="57"/>
      <c r="Q699" s="92">
        <f>SUM(E699:P699)</f>
        <v>0</v>
      </c>
      <c r="R699" s="56"/>
      <c r="S699" s="57"/>
      <c r="T699" s="57"/>
      <c r="U699" s="57"/>
      <c r="V699" s="57"/>
      <c r="W699" s="57"/>
      <c r="X699" s="57"/>
      <c r="Y699" s="57"/>
      <c r="Z699" s="57"/>
      <c r="AA699" s="57"/>
      <c r="AB699" s="57"/>
      <c r="AC699" s="57"/>
      <c r="AD699" s="92">
        <f>SUM(R699:AC699)</f>
        <v>0</v>
      </c>
      <c r="AE699" s="56"/>
      <c r="AF699" s="57"/>
      <c r="AG699" s="57"/>
      <c r="AH699" s="57"/>
      <c r="AI699" s="57"/>
      <c r="AJ699" s="57"/>
      <c r="AK699" s="57"/>
      <c r="AL699" s="57"/>
      <c r="AM699" s="57"/>
      <c r="AN699" s="57"/>
      <c r="AO699" s="57"/>
      <c r="AP699" s="57"/>
      <c r="AQ699" s="92">
        <f>SUM(AE699:AP699)</f>
        <v>0</v>
      </c>
      <c r="AR699" s="56"/>
      <c r="AS699" s="57"/>
      <c r="AT699" s="57"/>
      <c r="AU699" s="57"/>
      <c r="AV699" s="57"/>
      <c r="AW699" s="57"/>
      <c r="AX699" s="57"/>
      <c r="AY699" s="57"/>
      <c r="AZ699" s="57"/>
      <c r="BA699" s="57"/>
      <c r="BB699" s="57"/>
      <c r="BC699" s="57"/>
      <c r="BD699" s="92">
        <f>SUM(AR699:BC699)</f>
        <v>0</v>
      </c>
      <c r="BE699" s="92">
        <f t="shared" si="922"/>
        <v>0</v>
      </c>
      <c r="BG699" s="136"/>
      <c r="BH699" s="4"/>
      <c r="BI699" s="4"/>
    </row>
    <row r="700" spans="1:61" ht="13.15" hidden="1" customHeight="1" outlineLevel="2" x14ac:dyDescent="0.2">
      <c r="A700" s="373">
        <v>2</v>
      </c>
      <c r="B700" s="371" t="s">
        <v>217</v>
      </c>
      <c r="C700" s="44" t="s">
        <v>159</v>
      </c>
      <c r="D700" s="101"/>
      <c r="E700" s="82"/>
      <c r="F700" s="83"/>
      <c r="G700" s="83"/>
      <c r="H700" s="83"/>
      <c r="I700" s="83"/>
      <c r="J700" s="83"/>
      <c r="K700" s="83"/>
      <c r="L700" s="83"/>
      <c r="M700" s="83"/>
      <c r="N700" s="83"/>
      <c r="O700" s="83"/>
      <c r="P700" s="83"/>
      <c r="Q700" s="101">
        <f t="shared" ref="Q700:Q711" si="923">SUM(E700:P700)</f>
        <v>0</v>
      </c>
      <c r="R700" s="82"/>
      <c r="S700" s="83"/>
      <c r="T700" s="83"/>
      <c r="U700" s="83"/>
      <c r="V700" s="83"/>
      <c r="W700" s="83"/>
      <c r="X700" s="83"/>
      <c r="Y700" s="83"/>
      <c r="Z700" s="83"/>
      <c r="AA700" s="83"/>
      <c r="AB700" s="83"/>
      <c r="AC700" s="83"/>
      <c r="AD700" s="101">
        <f t="shared" ref="AD700:AD715" si="924">SUM(R700:AC700)</f>
        <v>0</v>
      </c>
      <c r="AE700" s="82"/>
      <c r="AF700" s="83"/>
      <c r="AG700" s="83"/>
      <c r="AH700" s="83"/>
      <c r="AI700" s="83"/>
      <c r="AJ700" s="83"/>
      <c r="AK700" s="83"/>
      <c r="AL700" s="83"/>
      <c r="AM700" s="83"/>
      <c r="AN700" s="83"/>
      <c r="AO700" s="83"/>
      <c r="AP700" s="83"/>
      <c r="AQ700" s="101">
        <f t="shared" ref="AQ700:AQ715" si="925">SUM(AE700:AP700)</f>
        <v>0</v>
      </c>
      <c r="AR700" s="82"/>
      <c r="AS700" s="83"/>
      <c r="AT700" s="83"/>
      <c r="AU700" s="83"/>
      <c r="AV700" s="83"/>
      <c r="AW700" s="83"/>
      <c r="AX700" s="83"/>
      <c r="AY700" s="83"/>
      <c r="AZ700" s="83"/>
      <c r="BA700" s="83"/>
      <c r="BB700" s="83"/>
      <c r="BC700" s="83"/>
      <c r="BD700" s="101">
        <f t="shared" ref="BD700:BD715" si="926">SUM(AR700:BC700)</f>
        <v>0</v>
      </c>
      <c r="BE700" s="101">
        <f t="shared" si="922"/>
        <v>0</v>
      </c>
      <c r="BG700" s="138" t="s">
        <v>211</v>
      </c>
      <c r="BH700" s="140" t="s">
        <v>212</v>
      </c>
      <c r="BI700" s="140" t="s">
        <v>213</v>
      </c>
    </row>
    <row r="701" spans="1:61" ht="13.15" hidden="1" customHeight="1" outlineLevel="2" x14ac:dyDescent="0.2">
      <c r="A701" s="374"/>
      <c r="B701" s="372"/>
      <c r="C701" s="46" t="s">
        <v>164</v>
      </c>
      <c r="D701" s="92"/>
      <c r="E701" s="56"/>
      <c r="F701" s="57"/>
      <c r="G701" s="57"/>
      <c r="H701" s="57"/>
      <c r="I701" s="57"/>
      <c r="J701" s="57"/>
      <c r="K701" s="57"/>
      <c r="L701" s="57"/>
      <c r="M701" s="57"/>
      <c r="N701" s="57"/>
      <c r="O701" s="57"/>
      <c r="P701" s="57"/>
      <c r="Q701" s="92">
        <f t="shared" si="923"/>
        <v>0</v>
      </c>
      <c r="R701" s="56"/>
      <c r="S701" s="57"/>
      <c r="T701" s="57"/>
      <c r="U701" s="57"/>
      <c r="V701" s="57"/>
      <c r="W701" s="57"/>
      <c r="X701" s="57"/>
      <c r="Y701" s="57"/>
      <c r="Z701" s="57"/>
      <c r="AA701" s="57"/>
      <c r="AB701" s="57"/>
      <c r="AC701" s="57"/>
      <c r="AD701" s="92">
        <f t="shared" si="924"/>
        <v>0</v>
      </c>
      <c r="AE701" s="56"/>
      <c r="AF701" s="57"/>
      <c r="AG701" s="57"/>
      <c r="AH701" s="57"/>
      <c r="AI701" s="57"/>
      <c r="AJ701" s="57"/>
      <c r="AK701" s="57"/>
      <c r="AL701" s="57"/>
      <c r="AM701" s="57"/>
      <c r="AN701" s="57"/>
      <c r="AO701" s="57"/>
      <c r="AP701" s="57"/>
      <c r="AQ701" s="92">
        <f t="shared" si="925"/>
        <v>0</v>
      </c>
      <c r="AR701" s="56"/>
      <c r="AS701" s="57"/>
      <c r="AT701" s="57"/>
      <c r="AU701" s="57"/>
      <c r="AV701" s="57"/>
      <c r="AW701" s="57"/>
      <c r="AX701" s="57"/>
      <c r="AY701" s="57"/>
      <c r="AZ701" s="57"/>
      <c r="BA701" s="57"/>
      <c r="BB701" s="57"/>
      <c r="BC701" s="57"/>
      <c r="BD701" s="92">
        <f t="shared" si="926"/>
        <v>0</v>
      </c>
      <c r="BE701" s="92">
        <f t="shared" si="922"/>
        <v>0</v>
      </c>
      <c r="BG701" s="136" t="s">
        <v>199</v>
      </c>
      <c r="BH701" s="4"/>
      <c r="BI701" s="4"/>
    </row>
    <row r="702" spans="1:61" ht="13.15" hidden="1" customHeight="1" outlineLevel="2" x14ac:dyDescent="0.2">
      <c r="A702" s="366">
        <v>3</v>
      </c>
      <c r="B702" s="376" t="s">
        <v>345</v>
      </c>
      <c r="C702" s="47" t="s">
        <v>159</v>
      </c>
      <c r="D702" s="91"/>
      <c r="E702" s="52"/>
      <c r="F702" s="53"/>
      <c r="G702" s="53"/>
      <c r="H702" s="53"/>
      <c r="I702" s="53"/>
      <c r="J702" s="53"/>
      <c r="K702" s="53"/>
      <c r="L702" s="53"/>
      <c r="M702" s="53"/>
      <c r="N702" s="53"/>
      <c r="O702" s="53"/>
      <c r="P702" s="53"/>
      <c r="Q702" s="91">
        <f t="shared" si="923"/>
        <v>0</v>
      </c>
      <c r="R702" s="52"/>
      <c r="S702" s="53"/>
      <c r="T702" s="53"/>
      <c r="U702" s="53"/>
      <c r="V702" s="53"/>
      <c r="W702" s="53"/>
      <c r="X702" s="53"/>
      <c r="Y702" s="53"/>
      <c r="Z702" s="53"/>
      <c r="AA702" s="53"/>
      <c r="AB702" s="53"/>
      <c r="AC702" s="53"/>
      <c r="AD702" s="91">
        <f t="shared" si="924"/>
        <v>0</v>
      </c>
      <c r="AE702" s="52"/>
      <c r="AF702" s="53"/>
      <c r="AG702" s="53"/>
      <c r="AH702" s="53"/>
      <c r="AI702" s="53"/>
      <c r="AJ702" s="53"/>
      <c r="AK702" s="53"/>
      <c r="AL702" s="53"/>
      <c r="AM702" s="53"/>
      <c r="AN702" s="53"/>
      <c r="AO702" s="53"/>
      <c r="AP702" s="53"/>
      <c r="AQ702" s="91">
        <f t="shared" si="925"/>
        <v>0</v>
      </c>
      <c r="AR702" s="52"/>
      <c r="AS702" s="53"/>
      <c r="AT702" s="53"/>
      <c r="AU702" s="53"/>
      <c r="AV702" s="53"/>
      <c r="AW702" s="53"/>
      <c r="AX702" s="53"/>
      <c r="AY702" s="53"/>
      <c r="AZ702" s="53"/>
      <c r="BA702" s="53"/>
      <c r="BB702" s="53"/>
      <c r="BC702" s="53"/>
      <c r="BD702" s="91">
        <f t="shared" si="926"/>
        <v>0</v>
      </c>
      <c r="BE702" s="91">
        <f t="shared" si="922"/>
        <v>0</v>
      </c>
      <c r="BG702" s="136" t="s">
        <v>218</v>
      </c>
      <c r="BH702" s="4"/>
      <c r="BI702" s="4"/>
    </row>
    <row r="703" spans="1:61" ht="13.15" hidden="1" customHeight="1" outlineLevel="2" x14ac:dyDescent="0.2">
      <c r="A703" s="367"/>
      <c r="B703" s="381"/>
      <c r="C703" s="48" t="s">
        <v>164</v>
      </c>
      <c r="D703" s="93"/>
      <c r="E703" s="62"/>
      <c r="F703" s="63"/>
      <c r="G703" s="63"/>
      <c r="H703" s="63"/>
      <c r="I703" s="63"/>
      <c r="J703" s="63"/>
      <c r="K703" s="63"/>
      <c r="L703" s="63"/>
      <c r="M703" s="63"/>
      <c r="N703" s="63"/>
      <c r="O703" s="63"/>
      <c r="P703" s="63"/>
      <c r="Q703" s="93">
        <f t="shared" si="923"/>
        <v>0</v>
      </c>
      <c r="R703" s="62"/>
      <c r="S703" s="63"/>
      <c r="T703" s="63"/>
      <c r="U703" s="63"/>
      <c r="V703" s="63"/>
      <c r="W703" s="63"/>
      <c r="X703" s="63"/>
      <c r="Y703" s="63"/>
      <c r="Z703" s="63"/>
      <c r="AA703" s="63"/>
      <c r="AB703" s="63"/>
      <c r="AC703" s="63"/>
      <c r="AD703" s="93">
        <f t="shared" si="924"/>
        <v>0</v>
      </c>
      <c r="AE703" s="62"/>
      <c r="AF703" s="63"/>
      <c r="AG703" s="63"/>
      <c r="AH703" s="63"/>
      <c r="AI703" s="63"/>
      <c r="AJ703" s="63"/>
      <c r="AK703" s="63"/>
      <c r="AL703" s="63"/>
      <c r="AM703" s="63"/>
      <c r="AN703" s="63"/>
      <c r="AO703" s="63"/>
      <c r="AP703" s="63"/>
      <c r="AQ703" s="93">
        <f t="shared" si="925"/>
        <v>0</v>
      </c>
      <c r="AR703" s="62"/>
      <c r="AS703" s="63"/>
      <c r="AT703" s="63"/>
      <c r="AU703" s="63"/>
      <c r="AV703" s="63"/>
      <c r="AW703" s="63"/>
      <c r="AX703" s="63"/>
      <c r="AY703" s="63"/>
      <c r="AZ703" s="63"/>
      <c r="BA703" s="63"/>
      <c r="BB703" s="63"/>
      <c r="BC703" s="63"/>
      <c r="BD703" s="93">
        <f t="shared" si="926"/>
        <v>0</v>
      </c>
      <c r="BE703" s="93">
        <f t="shared" si="922"/>
        <v>0</v>
      </c>
      <c r="BG703" s="136" t="s">
        <v>222</v>
      </c>
      <c r="BH703" s="4"/>
      <c r="BI703" s="4"/>
    </row>
    <row r="704" spans="1:61" ht="13.15" hidden="1" customHeight="1" outlineLevel="2" x14ac:dyDescent="0.2">
      <c r="A704" s="380">
        <v>4</v>
      </c>
      <c r="B704" s="382" t="s">
        <v>204</v>
      </c>
      <c r="C704" s="49" t="s">
        <v>159</v>
      </c>
      <c r="D704" s="95"/>
      <c r="E704" s="68"/>
      <c r="F704" s="69"/>
      <c r="G704" s="69"/>
      <c r="H704" s="69"/>
      <c r="I704" s="69"/>
      <c r="J704" s="69"/>
      <c r="K704" s="69"/>
      <c r="L704" s="69"/>
      <c r="M704" s="69"/>
      <c r="N704" s="69"/>
      <c r="O704" s="69"/>
      <c r="P704" s="69"/>
      <c r="Q704" s="94">
        <f t="shared" si="923"/>
        <v>0</v>
      </c>
      <c r="R704" s="68"/>
      <c r="S704" s="69"/>
      <c r="T704" s="69"/>
      <c r="U704" s="69"/>
      <c r="V704" s="69"/>
      <c r="W704" s="69"/>
      <c r="X704" s="69"/>
      <c r="Y704" s="69"/>
      <c r="Z704" s="69"/>
      <c r="AA704" s="69"/>
      <c r="AB704" s="69"/>
      <c r="AC704" s="69"/>
      <c r="AD704" s="94">
        <f t="shared" si="924"/>
        <v>0</v>
      </c>
      <c r="AE704" s="68"/>
      <c r="AF704" s="69"/>
      <c r="AG704" s="69"/>
      <c r="AH704" s="69"/>
      <c r="AI704" s="69"/>
      <c r="AJ704" s="69"/>
      <c r="AK704" s="69"/>
      <c r="AL704" s="69"/>
      <c r="AM704" s="69"/>
      <c r="AN704" s="69"/>
      <c r="AO704" s="69"/>
      <c r="AP704" s="69"/>
      <c r="AQ704" s="94">
        <f t="shared" si="925"/>
        <v>0</v>
      </c>
      <c r="AR704" s="68"/>
      <c r="AS704" s="69"/>
      <c r="AT704" s="69"/>
      <c r="AU704" s="69"/>
      <c r="AV704" s="69"/>
      <c r="AW704" s="69"/>
      <c r="AX704" s="69"/>
      <c r="AY704" s="69"/>
      <c r="AZ704" s="69"/>
      <c r="BA704" s="69"/>
      <c r="BB704" s="69"/>
      <c r="BC704" s="69"/>
      <c r="BD704" s="94">
        <f t="shared" si="926"/>
        <v>0</v>
      </c>
      <c r="BE704" s="95">
        <f t="shared" si="922"/>
        <v>0</v>
      </c>
      <c r="BG704" s="136" t="s">
        <v>214</v>
      </c>
      <c r="BH704" s="4"/>
      <c r="BI704" s="4"/>
    </row>
    <row r="705" spans="1:61" ht="13.15" hidden="1" customHeight="1" outlineLevel="2" x14ac:dyDescent="0.2">
      <c r="A705" s="384"/>
      <c r="B705" s="383"/>
      <c r="C705" s="45" t="s">
        <v>164</v>
      </c>
      <c r="D705" s="97"/>
      <c r="E705" s="74"/>
      <c r="F705" s="75"/>
      <c r="G705" s="75"/>
      <c r="H705" s="75"/>
      <c r="I705" s="75"/>
      <c r="J705" s="75"/>
      <c r="K705" s="75"/>
      <c r="L705" s="75"/>
      <c r="M705" s="75"/>
      <c r="N705" s="75"/>
      <c r="O705" s="75"/>
      <c r="P705" s="75"/>
      <c r="Q705" s="96">
        <f t="shared" si="923"/>
        <v>0</v>
      </c>
      <c r="R705" s="74"/>
      <c r="S705" s="75"/>
      <c r="T705" s="75"/>
      <c r="U705" s="75"/>
      <c r="V705" s="75"/>
      <c r="W705" s="75"/>
      <c r="X705" s="75"/>
      <c r="Y705" s="75"/>
      <c r="Z705" s="75"/>
      <c r="AA705" s="75"/>
      <c r="AB705" s="75"/>
      <c r="AC705" s="75"/>
      <c r="AD705" s="96">
        <f t="shared" si="924"/>
        <v>0</v>
      </c>
      <c r="AE705" s="74"/>
      <c r="AF705" s="75"/>
      <c r="AG705" s="75"/>
      <c r="AH705" s="75"/>
      <c r="AI705" s="75"/>
      <c r="AJ705" s="75"/>
      <c r="AK705" s="75"/>
      <c r="AL705" s="75"/>
      <c r="AM705" s="75"/>
      <c r="AN705" s="75"/>
      <c r="AO705" s="75"/>
      <c r="AP705" s="75"/>
      <c r="AQ705" s="96">
        <f t="shared" si="925"/>
        <v>0</v>
      </c>
      <c r="AR705" s="74"/>
      <c r="AS705" s="75"/>
      <c r="AT705" s="75"/>
      <c r="AU705" s="75"/>
      <c r="AV705" s="75"/>
      <c r="AW705" s="75"/>
      <c r="AX705" s="75"/>
      <c r="AY705" s="75"/>
      <c r="AZ705" s="75"/>
      <c r="BA705" s="75"/>
      <c r="BB705" s="75"/>
      <c r="BC705" s="75"/>
      <c r="BD705" s="96">
        <f t="shared" si="926"/>
        <v>0</v>
      </c>
      <c r="BE705" s="97">
        <f t="shared" si="922"/>
        <v>0</v>
      </c>
      <c r="BG705" s="136" t="s">
        <v>223</v>
      </c>
      <c r="BH705" s="4"/>
      <c r="BI705" s="4"/>
    </row>
    <row r="706" spans="1:61" ht="13.15" hidden="1" customHeight="1" outlineLevel="2" x14ac:dyDescent="0.2">
      <c r="A706" s="380">
        <v>5</v>
      </c>
      <c r="B706" s="382" t="s">
        <v>221</v>
      </c>
      <c r="C706" s="49" t="s">
        <v>159</v>
      </c>
      <c r="D706" s="95"/>
      <c r="E706" s="68"/>
      <c r="F706" s="69"/>
      <c r="G706" s="69"/>
      <c r="H706" s="69"/>
      <c r="I706" s="69"/>
      <c r="J706" s="69"/>
      <c r="K706" s="69"/>
      <c r="L706" s="69"/>
      <c r="M706" s="69"/>
      <c r="N706" s="69"/>
      <c r="O706" s="69"/>
      <c r="P706" s="69">
        <v>40</v>
      </c>
      <c r="Q706" s="94">
        <f t="shared" si="923"/>
        <v>40</v>
      </c>
      <c r="R706" s="68"/>
      <c r="S706" s="69"/>
      <c r="T706" s="69"/>
      <c r="U706" s="69"/>
      <c r="V706" s="69"/>
      <c r="W706" s="69"/>
      <c r="X706" s="69"/>
      <c r="Y706" s="69"/>
      <c r="Z706" s="69"/>
      <c r="AA706" s="69"/>
      <c r="AB706" s="69"/>
      <c r="AC706" s="69">
        <v>90</v>
      </c>
      <c r="AD706" s="94">
        <f t="shared" si="924"/>
        <v>90</v>
      </c>
      <c r="AE706" s="68"/>
      <c r="AF706" s="69"/>
      <c r="AG706" s="69"/>
      <c r="AH706" s="69"/>
      <c r="AI706" s="69"/>
      <c r="AJ706" s="69"/>
      <c r="AK706" s="69"/>
      <c r="AL706" s="69"/>
      <c r="AM706" s="69"/>
      <c r="AN706" s="69"/>
      <c r="AO706" s="69"/>
      <c r="AP706" s="69">
        <v>90</v>
      </c>
      <c r="AQ706" s="94">
        <f t="shared" si="925"/>
        <v>90</v>
      </c>
      <c r="AR706" s="68"/>
      <c r="AS706" s="69"/>
      <c r="AT706" s="69"/>
      <c r="AU706" s="69"/>
      <c r="AV706" s="69"/>
      <c r="AW706" s="69"/>
      <c r="AX706" s="69"/>
      <c r="AY706" s="69"/>
      <c r="AZ706" s="69"/>
      <c r="BA706" s="69"/>
      <c r="BB706" s="69"/>
      <c r="BC706" s="69">
        <v>90</v>
      </c>
      <c r="BD706" s="94">
        <f t="shared" si="926"/>
        <v>90</v>
      </c>
      <c r="BE706" s="95">
        <f t="shared" si="922"/>
        <v>310</v>
      </c>
      <c r="BG706" t="s">
        <v>224</v>
      </c>
      <c r="BH706" s="4"/>
      <c r="BI706" s="4"/>
    </row>
    <row r="707" spans="1:61" ht="13.15" hidden="1" customHeight="1" outlineLevel="2" x14ac:dyDescent="0.2">
      <c r="A707" s="384"/>
      <c r="B707" s="383"/>
      <c r="C707" s="45" t="s">
        <v>164</v>
      </c>
      <c r="D707" s="97"/>
      <c r="E707" s="74"/>
      <c r="F707" s="75"/>
      <c r="G707" s="75"/>
      <c r="H707" s="75"/>
      <c r="I707" s="75"/>
      <c r="J707" s="75"/>
      <c r="K707" s="75">
        <v>40</v>
      </c>
      <c r="L707" s="75"/>
      <c r="M707" s="75"/>
      <c r="N707" s="75"/>
      <c r="O707" s="75"/>
      <c r="P707" s="75"/>
      <c r="Q707" s="96">
        <f t="shared" si="923"/>
        <v>40</v>
      </c>
      <c r="R707" s="74"/>
      <c r="S707" s="75"/>
      <c r="T707" s="75"/>
      <c r="U707" s="75"/>
      <c r="V707" s="75"/>
      <c r="W707" s="75"/>
      <c r="X707" s="75"/>
      <c r="Y707" s="75"/>
      <c r="Z707" s="75"/>
      <c r="AA707" s="75"/>
      <c r="AB707" s="75"/>
      <c r="AC707" s="75"/>
      <c r="AD707" s="96">
        <f t="shared" si="924"/>
        <v>0</v>
      </c>
      <c r="AE707" s="74"/>
      <c r="AF707" s="75"/>
      <c r="AG707" s="75"/>
      <c r="AH707" s="75"/>
      <c r="AI707" s="75"/>
      <c r="AJ707" s="75"/>
      <c r="AK707" s="75"/>
      <c r="AL707" s="75"/>
      <c r="AM707" s="75"/>
      <c r="AN707" s="75"/>
      <c r="AO707" s="75"/>
      <c r="AP707" s="75"/>
      <c r="AQ707" s="96">
        <f t="shared" si="925"/>
        <v>0</v>
      </c>
      <c r="AR707" s="74"/>
      <c r="AS707" s="75"/>
      <c r="AT707" s="75"/>
      <c r="AU707" s="75"/>
      <c r="AV707" s="75"/>
      <c r="AW707" s="75"/>
      <c r="AX707" s="75"/>
      <c r="AY707" s="75"/>
      <c r="AZ707" s="75"/>
      <c r="BA707" s="75"/>
      <c r="BB707" s="75"/>
      <c r="BC707" s="75"/>
      <c r="BD707" s="96">
        <f t="shared" si="926"/>
        <v>0</v>
      </c>
      <c r="BE707" s="97">
        <f t="shared" si="922"/>
        <v>40</v>
      </c>
      <c r="BG707" t="s">
        <v>210</v>
      </c>
      <c r="BH707" s="4"/>
      <c r="BI707" s="4"/>
    </row>
    <row r="708" spans="1:61" ht="13.15" hidden="1" customHeight="1" outlineLevel="2" x14ac:dyDescent="0.2">
      <c r="A708" s="373">
        <v>6</v>
      </c>
      <c r="B708" s="364" t="s">
        <v>209</v>
      </c>
      <c r="C708" s="49" t="s">
        <v>159</v>
      </c>
      <c r="D708" s="95"/>
      <c r="E708" s="68"/>
      <c r="F708" s="69"/>
      <c r="G708" s="69"/>
      <c r="H708" s="69"/>
      <c r="I708" s="69"/>
      <c r="J708" s="69"/>
      <c r="K708" s="69"/>
      <c r="L708" s="69"/>
      <c r="M708" s="69"/>
      <c r="N708" s="69"/>
      <c r="O708" s="69"/>
      <c r="P708" s="69"/>
      <c r="Q708" s="94">
        <f t="shared" si="923"/>
        <v>0</v>
      </c>
      <c r="R708" s="68"/>
      <c r="S708" s="69"/>
      <c r="T708" s="69"/>
      <c r="U708" s="69"/>
      <c r="V708" s="69"/>
      <c r="W708" s="69"/>
      <c r="X708" s="69"/>
      <c r="Y708" s="69"/>
      <c r="Z708" s="69"/>
      <c r="AA708" s="69"/>
      <c r="AB708" s="69"/>
      <c r="AC708" s="69"/>
      <c r="AD708" s="94">
        <f t="shared" si="924"/>
        <v>0</v>
      </c>
      <c r="AE708" s="68"/>
      <c r="AF708" s="69"/>
      <c r="AG708" s="69"/>
      <c r="AH708" s="69"/>
      <c r="AI708" s="69"/>
      <c r="AJ708" s="69"/>
      <c r="AK708" s="69"/>
      <c r="AL708" s="69"/>
      <c r="AM708" s="69"/>
      <c r="AN708" s="69"/>
      <c r="AO708" s="69"/>
      <c r="AP708" s="69"/>
      <c r="AQ708" s="94">
        <f t="shared" si="925"/>
        <v>0</v>
      </c>
      <c r="AR708" s="68"/>
      <c r="AS708" s="69"/>
      <c r="AT708" s="69"/>
      <c r="AU708" s="69"/>
      <c r="AV708" s="69"/>
      <c r="AW708" s="69"/>
      <c r="AX708" s="69"/>
      <c r="AY708" s="69"/>
      <c r="AZ708" s="69"/>
      <c r="BA708" s="69"/>
      <c r="BB708" s="69"/>
      <c r="BC708" s="69"/>
      <c r="BD708" s="94">
        <f t="shared" si="926"/>
        <v>0</v>
      </c>
      <c r="BE708" s="95">
        <f t="shared" si="922"/>
        <v>0</v>
      </c>
      <c r="BG708" s="136" t="s">
        <v>215</v>
      </c>
      <c r="BH708" s="4"/>
      <c r="BI708" s="4"/>
    </row>
    <row r="709" spans="1:61" ht="13.15" hidden="1" customHeight="1" outlineLevel="2" x14ac:dyDescent="0.2">
      <c r="A709" s="374"/>
      <c r="B709" s="365"/>
      <c r="C709" s="48" t="s">
        <v>164</v>
      </c>
      <c r="D709" s="98"/>
      <c r="E709" s="62"/>
      <c r="F709" s="63"/>
      <c r="G709" s="63"/>
      <c r="H709" s="63"/>
      <c r="I709" s="63"/>
      <c r="J709" s="63"/>
      <c r="K709" s="63"/>
      <c r="L709" s="63"/>
      <c r="M709" s="63"/>
      <c r="N709" s="63"/>
      <c r="O709" s="63"/>
      <c r="P709" s="63"/>
      <c r="Q709" s="93">
        <f t="shared" si="923"/>
        <v>0</v>
      </c>
      <c r="R709" s="62"/>
      <c r="S709" s="63"/>
      <c r="T709" s="63"/>
      <c r="U709" s="63"/>
      <c r="V709" s="63"/>
      <c r="W709" s="63"/>
      <c r="X709" s="63"/>
      <c r="Y709" s="63"/>
      <c r="Z709" s="63"/>
      <c r="AA709" s="63"/>
      <c r="AB709" s="63"/>
      <c r="AC709" s="63"/>
      <c r="AD709" s="93">
        <f t="shared" si="924"/>
        <v>0</v>
      </c>
      <c r="AE709" s="62"/>
      <c r="AF709" s="63"/>
      <c r="AG709" s="63"/>
      <c r="AH709" s="63"/>
      <c r="AI709" s="63"/>
      <c r="AJ709" s="63"/>
      <c r="AK709" s="63"/>
      <c r="AL709" s="63"/>
      <c r="AM709" s="63"/>
      <c r="AN709" s="63"/>
      <c r="AO709" s="63"/>
      <c r="AP709" s="63"/>
      <c r="AQ709" s="93">
        <f t="shared" si="925"/>
        <v>0</v>
      </c>
      <c r="AR709" s="62"/>
      <c r="AS709" s="63"/>
      <c r="AT709" s="63"/>
      <c r="AU709" s="63"/>
      <c r="AV709" s="63"/>
      <c r="AW709" s="63"/>
      <c r="AX709" s="63"/>
      <c r="AY709" s="63"/>
      <c r="AZ709" s="63"/>
      <c r="BA709" s="63"/>
      <c r="BB709" s="63"/>
      <c r="BC709" s="63"/>
      <c r="BD709" s="93">
        <f t="shared" si="926"/>
        <v>0</v>
      </c>
      <c r="BE709" s="98">
        <f t="shared" si="922"/>
        <v>0</v>
      </c>
      <c r="BF709" s="122"/>
      <c r="BG709" s="138" t="s">
        <v>216</v>
      </c>
      <c r="BH709" s="139">
        <f>SUM(BH701:BH708)</f>
        <v>0</v>
      </c>
      <c r="BI709" s="139">
        <f>SUM(BI701:BI708)</f>
        <v>0</v>
      </c>
    </row>
    <row r="710" spans="1:61" ht="13.15" hidden="1" customHeight="1" outlineLevel="2" x14ac:dyDescent="0.2">
      <c r="A710" s="366">
        <v>7</v>
      </c>
      <c r="B710" s="364" t="s">
        <v>6</v>
      </c>
      <c r="C710" s="49" t="s">
        <v>159</v>
      </c>
      <c r="D710" s="95"/>
      <c r="E710" s="68"/>
      <c r="F710" s="69"/>
      <c r="G710" s="69"/>
      <c r="H710" s="69"/>
      <c r="I710" s="69"/>
      <c r="J710" s="69"/>
      <c r="K710" s="69"/>
      <c r="L710" s="69"/>
      <c r="M710" s="69"/>
      <c r="N710" s="69"/>
      <c r="O710" s="69"/>
      <c r="P710" s="69"/>
      <c r="Q710" s="94">
        <f t="shared" si="923"/>
        <v>0</v>
      </c>
      <c r="R710" s="68"/>
      <c r="S710" s="69"/>
      <c r="T710" s="69"/>
      <c r="U710" s="69"/>
      <c r="V710" s="69"/>
      <c r="W710" s="69"/>
      <c r="X710" s="69"/>
      <c r="Y710" s="69"/>
      <c r="Z710" s="69"/>
      <c r="AA710" s="69"/>
      <c r="AB710" s="69"/>
      <c r="AC710" s="69"/>
      <c r="AD710" s="94">
        <f t="shared" si="924"/>
        <v>0</v>
      </c>
      <c r="AE710" s="68"/>
      <c r="AF710" s="69"/>
      <c r="AG710" s="69"/>
      <c r="AH710" s="69"/>
      <c r="AI710" s="69"/>
      <c r="AJ710" s="69"/>
      <c r="AK710" s="69"/>
      <c r="AL710" s="69"/>
      <c r="AM710" s="69"/>
      <c r="AN710" s="69"/>
      <c r="AO710" s="69"/>
      <c r="AP710" s="69"/>
      <c r="AQ710" s="94">
        <f t="shared" si="925"/>
        <v>0</v>
      </c>
      <c r="AR710" s="68"/>
      <c r="AS710" s="69"/>
      <c r="AT710" s="69"/>
      <c r="AU710" s="69"/>
      <c r="AV710" s="69"/>
      <c r="AW710" s="69"/>
      <c r="AX710" s="69"/>
      <c r="AY710" s="69"/>
      <c r="AZ710" s="69"/>
      <c r="BA710" s="69"/>
      <c r="BB710" s="69"/>
      <c r="BC710" s="69"/>
      <c r="BD710" s="94">
        <f t="shared" si="926"/>
        <v>0</v>
      </c>
      <c r="BE710" s="95">
        <f t="shared" si="922"/>
        <v>0</v>
      </c>
      <c r="BH710" s="4"/>
      <c r="BI710" s="4"/>
    </row>
    <row r="711" spans="1:61" ht="13.15" hidden="1" customHeight="1" outlineLevel="2" x14ac:dyDescent="0.2">
      <c r="A711" s="367"/>
      <c r="B711" s="368"/>
      <c r="C711" s="48" t="s">
        <v>164</v>
      </c>
      <c r="D711" s="98"/>
      <c r="E711" s="66"/>
      <c r="F711" s="63"/>
      <c r="G711" s="63"/>
      <c r="H711" s="63"/>
      <c r="I711" s="63"/>
      <c r="J711" s="63"/>
      <c r="K711" s="63"/>
      <c r="L711" s="63"/>
      <c r="M711" s="63"/>
      <c r="N711" s="63"/>
      <c r="O711" s="63"/>
      <c r="P711" s="63"/>
      <c r="Q711" s="93">
        <f t="shared" si="923"/>
        <v>0</v>
      </c>
      <c r="R711" s="66"/>
      <c r="S711" s="63"/>
      <c r="T711" s="63"/>
      <c r="U711" s="63"/>
      <c r="V711" s="63"/>
      <c r="W711" s="63"/>
      <c r="X711" s="63"/>
      <c r="Y711" s="63"/>
      <c r="Z711" s="63"/>
      <c r="AA711" s="63"/>
      <c r="AB711" s="63"/>
      <c r="AC711" s="63"/>
      <c r="AD711" s="93">
        <f t="shared" si="924"/>
        <v>0</v>
      </c>
      <c r="AE711" s="66"/>
      <c r="AF711" s="63"/>
      <c r="AG711" s="63"/>
      <c r="AH711" s="63"/>
      <c r="AI711" s="63"/>
      <c r="AJ711" s="63"/>
      <c r="AK711" s="63"/>
      <c r="AL711" s="63"/>
      <c r="AM711" s="63"/>
      <c r="AN711" s="63"/>
      <c r="AO711" s="63"/>
      <c r="AP711" s="63"/>
      <c r="AQ711" s="93">
        <f t="shared" si="925"/>
        <v>0</v>
      </c>
      <c r="AR711" s="66"/>
      <c r="AS711" s="63"/>
      <c r="AT711" s="63"/>
      <c r="AU711" s="63"/>
      <c r="AV711" s="63"/>
      <c r="AW711" s="63"/>
      <c r="AX711" s="63"/>
      <c r="AY711" s="63"/>
      <c r="AZ711" s="63"/>
      <c r="BA711" s="63"/>
      <c r="BB711" s="63"/>
      <c r="BC711" s="63"/>
      <c r="BD711" s="93">
        <f t="shared" si="926"/>
        <v>0</v>
      </c>
      <c r="BE711" s="98">
        <f t="shared" si="922"/>
        <v>0</v>
      </c>
      <c r="BG711" s="138"/>
      <c r="BH711" s="139"/>
      <c r="BI711" s="139"/>
    </row>
    <row r="712" spans="1:61" ht="13.15" hidden="1" customHeight="1" outlineLevel="2" x14ac:dyDescent="0.2">
      <c r="A712" s="380">
        <v>8</v>
      </c>
      <c r="B712" s="364" t="s">
        <v>335</v>
      </c>
      <c r="C712" s="49" t="s">
        <v>159</v>
      </c>
      <c r="D712" s="95"/>
      <c r="E712" s="68"/>
      <c r="F712" s="69"/>
      <c r="G712" s="69"/>
      <c r="H712" s="69"/>
      <c r="I712" s="69"/>
      <c r="J712" s="69"/>
      <c r="K712" s="69"/>
      <c r="L712" s="69"/>
      <c r="M712" s="69"/>
      <c r="N712" s="69"/>
      <c r="O712" s="69"/>
      <c r="P712" s="69"/>
      <c r="Q712" s="94">
        <f>SUM(E712:P712)</f>
        <v>0</v>
      </c>
      <c r="R712" s="68"/>
      <c r="S712" s="69"/>
      <c r="T712" s="69"/>
      <c r="U712" s="69"/>
      <c r="V712" s="69"/>
      <c r="W712" s="69"/>
      <c r="X712" s="69"/>
      <c r="Y712" s="69"/>
      <c r="Z712" s="69"/>
      <c r="AA712" s="69"/>
      <c r="AB712" s="69"/>
      <c r="AC712" s="69"/>
      <c r="AD712" s="94">
        <f t="shared" si="924"/>
        <v>0</v>
      </c>
      <c r="AE712" s="68"/>
      <c r="AF712" s="69"/>
      <c r="AG712" s="69"/>
      <c r="AH712" s="69"/>
      <c r="AI712" s="69"/>
      <c r="AJ712" s="69"/>
      <c r="AK712" s="69"/>
      <c r="AL712" s="69"/>
      <c r="AM712" s="69"/>
      <c r="AN712" s="69"/>
      <c r="AO712" s="69"/>
      <c r="AP712" s="69"/>
      <c r="AQ712" s="94">
        <f t="shared" si="925"/>
        <v>0</v>
      </c>
      <c r="AR712" s="68"/>
      <c r="AS712" s="69"/>
      <c r="AT712" s="69"/>
      <c r="AU712" s="69"/>
      <c r="AV712" s="69"/>
      <c r="AW712" s="69"/>
      <c r="AX712" s="69"/>
      <c r="AY712" s="69"/>
      <c r="AZ712" s="69"/>
      <c r="BA712" s="69"/>
      <c r="BB712" s="69"/>
      <c r="BC712" s="69"/>
      <c r="BD712" s="94">
        <f t="shared" si="926"/>
        <v>0</v>
      </c>
      <c r="BE712" s="95">
        <f t="shared" si="922"/>
        <v>0</v>
      </c>
      <c r="BH712" s="4"/>
      <c r="BI712" s="4"/>
    </row>
    <row r="713" spans="1:61" ht="13.15" hidden="1" customHeight="1" outlineLevel="2" thickBot="1" x14ac:dyDescent="0.25">
      <c r="A713" s="377"/>
      <c r="B713" s="379"/>
      <c r="C713" s="128" t="s">
        <v>164</v>
      </c>
      <c r="D713" s="133"/>
      <c r="E713" s="132"/>
      <c r="F713" s="130"/>
      <c r="G713" s="130"/>
      <c r="H713" s="130"/>
      <c r="I713" s="130"/>
      <c r="J713" s="130"/>
      <c r="K713" s="130"/>
      <c r="L713" s="130"/>
      <c r="M713" s="130"/>
      <c r="N713" s="130"/>
      <c r="O713" s="130"/>
      <c r="P713" s="130"/>
      <c r="Q713" s="131">
        <f>SUM(E713:P713)</f>
        <v>0</v>
      </c>
      <c r="R713" s="132"/>
      <c r="S713" s="130"/>
      <c r="T713" s="130"/>
      <c r="U713" s="130"/>
      <c r="V713" s="130"/>
      <c r="W713" s="130"/>
      <c r="X713" s="130"/>
      <c r="Y713" s="130"/>
      <c r="Z713" s="130"/>
      <c r="AA713" s="130"/>
      <c r="AB713" s="130"/>
      <c r="AC713" s="130"/>
      <c r="AD713" s="131">
        <f t="shared" si="924"/>
        <v>0</v>
      </c>
      <c r="AE713" s="132"/>
      <c r="AF713" s="130"/>
      <c r="AG713" s="130"/>
      <c r="AH713" s="130"/>
      <c r="AI713" s="130"/>
      <c r="AJ713" s="130"/>
      <c r="AK713" s="130"/>
      <c r="AL713" s="130"/>
      <c r="AM713" s="130"/>
      <c r="AN713" s="130"/>
      <c r="AO713" s="130"/>
      <c r="AP713" s="130"/>
      <c r="AQ713" s="131">
        <f t="shared" si="925"/>
        <v>0</v>
      </c>
      <c r="AR713" s="132"/>
      <c r="AS713" s="130"/>
      <c r="AT713" s="130"/>
      <c r="AU713" s="130"/>
      <c r="AV713" s="130"/>
      <c r="AW713" s="130"/>
      <c r="AX713" s="130"/>
      <c r="AY713" s="130"/>
      <c r="AZ713" s="130"/>
      <c r="BA713" s="130"/>
      <c r="BB713" s="130"/>
      <c r="BC713" s="130"/>
      <c r="BD713" s="131">
        <f t="shared" si="926"/>
        <v>0</v>
      </c>
      <c r="BE713" s="133">
        <f t="shared" si="922"/>
        <v>0</v>
      </c>
      <c r="BG713" s="138"/>
      <c r="BH713" s="139"/>
      <c r="BI713" s="139"/>
    </row>
    <row r="714" spans="1:61" outlineLevel="1" collapsed="1" x14ac:dyDescent="0.2">
      <c r="A714" s="369"/>
      <c r="B714" s="362" t="s">
        <v>198</v>
      </c>
      <c r="C714" s="50" t="s">
        <v>159</v>
      </c>
      <c r="D714" s="127">
        <f>SUM(D698,D700,D702,D704,D706,D708,D710,D712)</f>
        <v>0</v>
      </c>
      <c r="E714" s="124">
        <f t="shared" ref="E714:P714" si="927">SUM(E698,E700,E702,E704,E706,E708,E710,E712)</f>
        <v>0</v>
      </c>
      <c r="F714" s="125">
        <f t="shared" si="927"/>
        <v>0</v>
      </c>
      <c r="G714" s="125">
        <f t="shared" si="927"/>
        <v>0</v>
      </c>
      <c r="H714" s="125">
        <f t="shared" si="927"/>
        <v>0</v>
      </c>
      <c r="I714" s="125">
        <f t="shared" si="927"/>
        <v>0</v>
      </c>
      <c r="J714" s="125">
        <f t="shared" si="927"/>
        <v>0</v>
      </c>
      <c r="K714" s="125">
        <f t="shared" si="927"/>
        <v>0</v>
      </c>
      <c r="L714" s="125">
        <f t="shared" si="927"/>
        <v>0</v>
      </c>
      <c r="M714" s="125">
        <f t="shared" si="927"/>
        <v>0</v>
      </c>
      <c r="N714" s="125">
        <f t="shared" si="927"/>
        <v>0</v>
      </c>
      <c r="O714" s="125">
        <f t="shared" si="927"/>
        <v>0</v>
      </c>
      <c r="P714" s="125">
        <f t="shared" si="927"/>
        <v>40</v>
      </c>
      <c r="Q714" s="126">
        <f>SUM(E714:P714)</f>
        <v>40</v>
      </c>
      <c r="R714" s="124">
        <f t="shared" ref="R714:AC714" si="928">SUM(R698,R700,R702,R704,R706,R708,R710,R712)</f>
        <v>0</v>
      </c>
      <c r="S714" s="125">
        <f t="shared" si="928"/>
        <v>0</v>
      </c>
      <c r="T714" s="125">
        <f t="shared" si="928"/>
        <v>0</v>
      </c>
      <c r="U714" s="125">
        <f t="shared" si="928"/>
        <v>0</v>
      </c>
      <c r="V714" s="125">
        <f t="shared" si="928"/>
        <v>0</v>
      </c>
      <c r="W714" s="125">
        <f t="shared" si="928"/>
        <v>0</v>
      </c>
      <c r="X714" s="125">
        <f t="shared" si="928"/>
        <v>0</v>
      </c>
      <c r="Y714" s="125">
        <f t="shared" si="928"/>
        <v>0</v>
      </c>
      <c r="Z714" s="125">
        <f t="shared" si="928"/>
        <v>0</v>
      </c>
      <c r="AA714" s="125">
        <f t="shared" si="928"/>
        <v>0</v>
      </c>
      <c r="AB714" s="125">
        <f t="shared" si="928"/>
        <v>0</v>
      </c>
      <c r="AC714" s="125">
        <f t="shared" si="928"/>
        <v>90</v>
      </c>
      <c r="AD714" s="126">
        <f t="shared" si="924"/>
        <v>90</v>
      </c>
      <c r="AE714" s="124">
        <f t="shared" ref="AE714:AP714" si="929">SUM(AE698,AE700,AE702,AE704,AE706,AE708,AE710,AE712)</f>
        <v>0</v>
      </c>
      <c r="AF714" s="125">
        <f t="shared" si="929"/>
        <v>0</v>
      </c>
      <c r="AG714" s="125">
        <f t="shared" si="929"/>
        <v>0</v>
      </c>
      <c r="AH714" s="125">
        <f t="shared" si="929"/>
        <v>0</v>
      </c>
      <c r="AI714" s="125">
        <f t="shared" si="929"/>
        <v>0</v>
      </c>
      <c r="AJ714" s="125">
        <f t="shared" si="929"/>
        <v>0</v>
      </c>
      <c r="AK714" s="125">
        <f t="shared" si="929"/>
        <v>0</v>
      </c>
      <c r="AL714" s="125">
        <f t="shared" si="929"/>
        <v>0</v>
      </c>
      <c r="AM714" s="125">
        <f t="shared" si="929"/>
        <v>0</v>
      </c>
      <c r="AN714" s="125">
        <f t="shared" si="929"/>
        <v>0</v>
      </c>
      <c r="AO714" s="125">
        <f t="shared" si="929"/>
        <v>0</v>
      </c>
      <c r="AP714" s="125">
        <f t="shared" si="929"/>
        <v>90</v>
      </c>
      <c r="AQ714" s="126">
        <f t="shared" si="925"/>
        <v>90</v>
      </c>
      <c r="AR714" s="124">
        <f t="shared" ref="AR714:BC714" si="930">SUM(AR698,AR700,AR702,AR704,AR706,AR708,AR710,AR712)</f>
        <v>0</v>
      </c>
      <c r="AS714" s="125">
        <f t="shared" si="930"/>
        <v>0</v>
      </c>
      <c r="AT714" s="125">
        <f t="shared" si="930"/>
        <v>0</v>
      </c>
      <c r="AU714" s="125">
        <f t="shared" si="930"/>
        <v>0</v>
      </c>
      <c r="AV714" s="125">
        <f t="shared" si="930"/>
        <v>0</v>
      </c>
      <c r="AW714" s="125">
        <f t="shared" si="930"/>
        <v>0</v>
      </c>
      <c r="AX714" s="125">
        <f t="shared" si="930"/>
        <v>0</v>
      </c>
      <c r="AY714" s="125">
        <f t="shared" si="930"/>
        <v>0</v>
      </c>
      <c r="AZ714" s="125">
        <f t="shared" si="930"/>
        <v>0</v>
      </c>
      <c r="BA714" s="125">
        <f t="shared" si="930"/>
        <v>0</v>
      </c>
      <c r="BB714" s="125">
        <f t="shared" si="930"/>
        <v>0</v>
      </c>
      <c r="BC714" s="125">
        <f t="shared" si="930"/>
        <v>90</v>
      </c>
      <c r="BD714" s="126">
        <f t="shared" si="926"/>
        <v>90</v>
      </c>
      <c r="BE714" s="127">
        <f t="shared" si="922"/>
        <v>310</v>
      </c>
    </row>
    <row r="715" spans="1:61" outlineLevel="1" x14ac:dyDescent="0.2">
      <c r="A715" s="370"/>
      <c r="B715" s="363"/>
      <c r="C715" s="51" t="s">
        <v>164</v>
      </c>
      <c r="D715" s="100">
        <f t="shared" ref="D715:P715" si="931">SUM(D699,D701,D703,D705,D707,D709,D711,D713)</f>
        <v>0</v>
      </c>
      <c r="E715" s="80">
        <f t="shared" si="931"/>
        <v>0</v>
      </c>
      <c r="F715" s="81">
        <f t="shared" si="931"/>
        <v>0</v>
      </c>
      <c r="G715" s="81">
        <f t="shared" si="931"/>
        <v>0</v>
      </c>
      <c r="H715" s="81">
        <f t="shared" si="931"/>
        <v>0</v>
      </c>
      <c r="I715" s="81">
        <f t="shared" si="931"/>
        <v>0</v>
      </c>
      <c r="J715" s="81">
        <f t="shared" si="931"/>
        <v>0</v>
      </c>
      <c r="K715" s="81">
        <f t="shared" si="931"/>
        <v>40</v>
      </c>
      <c r="L715" s="81">
        <f t="shared" si="931"/>
        <v>0</v>
      </c>
      <c r="M715" s="81">
        <f t="shared" si="931"/>
        <v>0</v>
      </c>
      <c r="N715" s="81">
        <f t="shared" si="931"/>
        <v>0</v>
      </c>
      <c r="O715" s="81">
        <f t="shared" si="931"/>
        <v>0</v>
      </c>
      <c r="P715" s="81">
        <f t="shared" si="931"/>
        <v>0</v>
      </c>
      <c r="Q715" s="99">
        <f>SUM(E715:P715)</f>
        <v>40</v>
      </c>
      <c r="R715" s="80">
        <f t="shared" ref="R715:AC715" si="932">SUM(R699,R701,R703,R705,R707,R709,R711,R713)</f>
        <v>0</v>
      </c>
      <c r="S715" s="81">
        <f t="shared" si="932"/>
        <v>0</v>
      </c>
      <c r="T715" s="81">
        <f t="shared" si="932"/>
        <v>0</v>
      </c>
      <c r="U715" s="81">
        <f t="shared" si="932"/>
        <v>0</v>
      </c>
      <c r="V715" s="81">
        <f t="shared" si="932"/>
        <v>0</v>
      </c>
      <c r="W715" s="81">
        <f t="shared" si="932"/>
        <v>0</v>
      </c>
      <c r="X715" s="81">
        <f t="shared" si="932"/>
        <v>0</v>
      </c>
      <c r="Y715" s="81">
        <f t="shared" si="932"/>
        <v>0</v>
      </c>
      <c r="Z715" s="81">
        <f t="shared" si="932"/>
        <v>0</v>
      </c>
      <c r="AA715" s="81">
        <f t="shared" si="932"/>
        <v>0</v>
      </c>
      <c r="AB715" s="81">
        <f t="shared" si="932"/>
        <v>0</v>
      </c>
      <c r="AC715" s="81">
        <f t="shared" si="932"/>
        <v>0</v>
      </c>
      <c r="AD715" s="99">
        <f t="shared" si="924"/>
        <v>0</v>
      </c>
      <c r="AE715" s="80">
        <f t="shared" ref="AE715:AP715" si="933">SUM(AE699,AE701,AE703,AE705,AE707,AE709,AE711,AE713)</f>
        <v>0</v>
      </c>
      <c r="AF715" s="81">
        <f t="shared" si="933"/>
        <v>0</v>
      </c>
      <c r="AG715" s="81">
        <f t="shared" si="933"/>
        <v>0</v>
      </c>
      <c r="AH715" s="81">
        <f t="shared" si="933"/>
        <v>0</v>
      </c>
      <c r="AI715" s="81">
        <f t="shared" si="933"/>
        <v>0</v>
      </c>
      <c r="AJ715" s="81">
        <f t="shared" si="933"/>
        <v>0</v>
      </c>
      <c r="AK715" s="81">
        <f t="shared" si="933"/>
        <v>0</v>
      </c>
      <c r="AL715" s="81">
        <f t="shared" si="933"/>
        <v>0</v>
      </c>
      <c r="AM715" s="81">
        <f t="shared" si="933"/>
        <v>0</v>
      </c>
      <c r="AN715" s="81">
        <f t="shared" si="933"/>
        <v>0</v>
      </c>
      <c r="AO715" s="81">
        <f t="shared" si="933"/>
        <v>0</v>
      </c>
      <c r="AP715" s="81">
        <f t="shared" si="933"/>
        <v>0</v>
      </c>
      <c r="AQ715" s="99">
        <f t="shared" si="925"/>
        <v>0</v>
      </c>
      <c r="AR715" s="80">
        <f t="shared" ref="AR715:BC715" si="934">SUM(AR699,AR701,AR703,AR705,AR707,AR709,AR711,AR713)</f>
        <v>0</v>
      </c>
      <c r="AS715" s="81">
        <f t="shared" si="934"/>
        <v>0</v>
      </c>
      <c r="AT715" s="81">
        <f t="shared" si="934"/>
        <v>0</v>
      </c>
      <c r="AU715" s="81">
        <f t="shared" si="934"/>
        <v>0</v>
      </c>
      <c r="AV715" s="81">
        <f t="shared" si="934"/>
        <v>0</v>
      </c>
      <c r="AW715" s="81">
        <f t="shared" si="934"/>
        <v>0</v>
      </c>
      <c r="AX715" s="81">
        <f t="shared" si="934"/>
        <v>0</v>
      </c>
      <c r="AY715" s="81">
        <f t="shared" si="934"/>
        <v>0</v>
      </c>
      <c r="AZ715" s="81">
        <f t="shared" si="934"/>
        <v>0</v>
      </c>
      <c r="BA715" s="81">
        <f t="shared" si="934"/>
        <v>0</v>
      </c>
      <c r="BB715" s="81">
        <f t="shared" si="934"/>
        <v>0</v>
      </c>
      <c r="BC715" s="81">
        <f t="shared" si="934"/>
        <v>0</v>
      </c>
      <c r="BD715" s="99">
        <f t="shared" si="926"/>
        <v>0</v>
      </c>
      <c r="BE715" s="100">
        <f t="shared" si="922"/>
        <v>40</v>
      </c>
    </row>
    <row r="716" spans="1:61" hidden="1" outlineLevel="2" x14ac:dyDescent="0.2">
      <c r="A716" s="120"/>
      <c r="B716" s="111" t="s">
        <v>203</v>
      </c>
      <c r="C716" s="112"/>
      <c r="D716" s="114"/>
      <c r="E716" s="113"/>
      <c r="F716" s="113"/>
      <c r="G716" s="113"/>
      <c r="H716" s="113"/>
      <c r="I716" s="113"/>
      <c r="J716" s="113"/>
      <c r="K716" s="113"/>
      <c r="L716" s="113"/>
      <c r="M716" s="113"/>
      <c r="N716" s="113"/>
      <c r="O716" s="113"/>
      <c r="P716" s="113"/>
      <c r="Q716" s="114"/>
      <c r="R716" s="113"/>
      <c r="S716" s="113"/>
      <c r="T716" s="113"/>
      <c r="U716" s="113"/>
      <c r="V716" s="113"/>
      <c r="W716" s="113"/>
      <c r="X716" s="113"/>
      <c r="Y716" s="113"/>
      <c r="Z716" s="113"/>
      <c r="AA716" s="113"/>
      <c r="AB716" s="113"/>
      <c r="AC716" s="113"/>
      <c r="AD716" s="114"/>
      <c r="AE716" s="113"/>
      <c r="AF716" s="113"/>
      <c r="AG716" s="113"/>
      <c r="AH716" s="113"/>
      <c r="AI716" s="113"/>
      <c r="AJ716" s="113"/>
      <c r="AK716" s="113"/>
      <c r="AL716" s="113"/>
      <c r="AM716" s="113"/>
      <c r="AN716" s="113"/>
      <c r="AO716" s="113"/>
      <c r="AP716" s="113"/>
      <c r="AQ716" s="114"/>
      <c r="AR716" s="113"/>
      <c r="AS716" s="113"/>
      <c r="AT716" s="113"/>
      <c r="AU716" s="113"/>
      <c r="AV716" s="113"/>
      <c r="AW716" s="113"/>
      <c r="AX716" s="113"/>
      <c r="AY716" s="113"/>
      <c r="AZ716" s="113"/>
      <c r="BA716" s="113"/>
      <c r="BB716" s="113"/>
      <c r="BC716" s="113"/>
      <c r="BD716" s="114"/>
      <c r="BE716" s="198">
        <f t="shared" si="922"/>
        <v>0</v>
      </c>
      <c r="BG716" s="42"/>
    </row>
    <row r="717" spans="1:61" hidden="1" outlineLevel="2" x14ac:dyDescent="0.2">
      <c r="A717" s="375">
        <v>1</v>
      </c>
      <c r="B717" s="376" t="s">
        <v>208</v>
      </c>
      <c r="C717" s="47" t="s">
        <v>159</v>
      </c>
      <c r="D717" s="91">
        <f>D714-D719</f>
        <v>0</v>
      </c>
      <c r="E717" s="52">
        <f>E714-E719</f>
        <v>0</v>
      </c>
      <c r="F717" s="53">
        <f t="shared" ref="F717:P717" si="935">F714-F719</f>
        <v>0</v>
      </c>
      <c r="G717" s="53">
        <f t="shared" si="935"/>
        <v>0</v>
      </c>
      <c r="H717" s="53">
        <f t="shared" si="935"/>
        <v>0</v>
      </c>
      <c r="I717" s="53">
        <f t="shared" si="935"/>
        <v>0</v>
      </c>
      <c r="J717" s="53">
        <f t="shared" si="935"/>
        <v>0</v>
      </c>
      <c r="K717" s="53">
        <f t="shared" si="935"/>
        <v>0</v>
      </c>
      <c r="L717" s="53">
        <f t="shared" si="935"/>
        <v>0</v>
      </c>
      <c r="M717" s="53">
        <f t="shared" si="935"/>
        <v>0</v>
      </c>
      <c r="N717" s="53">
        <f t="shared" si="935"/>
        <v>0</v>
      </c>
      <c r="O717" s="53">
        <f t="shared" si="935"/>
        <v>0</v>
      </c>
      <c r="P717" s="53">
        <f t="shared" si="935"/>
        <v>40</v>
      </c>
      <c r="Q717" s="91">
        <f t="shared" ref="Q717:Q722" si="936">SUM(E717:P717)</f>
        <v>40</v>
      </c>
      <c r="R717" s="52">
        <f>R714-R719</f>
        <v>0</v>
      </c>
      <c r="S717" s="53">
        <f t="shared" ref="S717:AC717" si="937">S714-S719</f>
        <v>0</v>
      </c>
      <c r="T717" s="53">
        <f t="shared" si="937"/>
        <v>0</v>
      </c>
      <c r="U717" s="53">
        <f t="shared" si="937"/>
        <v>0</v>
      </c>
      <c r="V717" s="53">
        <f t="shared" si="937"/>
        <v>0</v>
      </c>
      <c r="W717" s="53">
        <f t="shared" si="937"/>
        <v>0</v>
      </c>
      <c r="X717" s="53">
        <f t="shared" si="937"/>
        <v>0</v>
      </c>
      <c r="Y717" s="53">
        <f t="shared" si="937"/>
        <v>0</v>
      </c>
      <c r="Z717" s="53">
        <f t="shared" si="937"/>
        <v>0</v>
      </c>
      <c r="AA717" s="53">
        <f t="shared" si="937"/>
        <v>0</v>
      </c>
      <c r="AB717" s="53">
        <f t="shared" si="937"/>
        <v>0</v>
      </c>
      <c r="AC717" s="53">
        <f t="shared" si="937"/>
        <v>90</v>
      </c>
      <c r="AD717" s="91">
        <f t="shared" ref="AD717:AD722" si="938">SUM(R717:AC717)</f>
        <v>90</v>
      </c>
      <c r="AE717" s="52">
        <f>AE714-AE719</f>
        <v>0</v>
      </c>
      <c r="AF717" s="53">
        <f t="shared" ref="AF717:AP717" si="939">AF714-AF719</f>
        <v>0</v>
      </c>
      <c r="AG717" s="53">
        <f t="shared" si="939"/>
        <v>0</v>
      </c>
      <c r="AH717" s="53">
        <f t="shared" si="939"/>
        <v>0</v>
      </c>
      <c r="AI717" s="53">
        <f t="shared" si="939"/>
        <v>0</v>
      </c>
      <c r="AJ717" s="53">
        <f t="shared" si="939"/>
        <v>0</v>
      </c>
      <c r="AK717" s="53">
        <f t="shared" si="939"/>
        <v>0</v>
      </c>
      <c r="AL717" s="53">
        <f t="shared" si="939"/>
        <v>0</v>
      </c>
      <c r="AM717" s="53">
        <f t="shared" si="939"/>
        <v>0</v>
      </c>
      <c r="AN717" s="53">
        <f t="shared" si="939"/>
        <v>0</v>
      </c>
      <c r="AO717" s="53">
        <f t="shared" si="939"/>
        <v>0</v>
      </c>
      <c r="AP717" s="53">
        <f t="shared" si="939"/>
        <v>90</v>
      </c>
      <c r="AQ717" s="91">
        <f t="shared" ref="AQ717:AQ722" si="940">SUM(AE717:AP717)</f>
        <v>90</v>
      </c>
      <c r="AR717" s="52">
        <f>AR714-AR719</f>
        <v>0</v>
      </c>
      <c r="AS717" s="53">
        <f t="shared" ref="AS717:BC717" si="941">AS714-AS719</f>
        <v>0</v>
      </c>
      <c r="AT717" s="53">
        <f t="shared" si="941"/>
        <v>0</v>
      </c>
      <c r="AU717" s="53">
        <f t="shared" si="941"/>
        <v>0</v>
      </c>
      <c r="AV717" s="53">
        <f t="shared" si="941"/>
        <v>0</v>
      </c>
      <c r="AW717" s="53">
        <f t="shared" si="941"/>
        <v>0</v>
      </c>
      <c r="AX717" s="53">
        <f t="shared" si="941"/>
        <v>0</v>
      </c>
      <c r="AY717" s="53">
        <f t="shared" si="941"/>
        <v>0</v>
      </c>
      <c r="AZ717" s="53">
        <f t="shared" si="941"/>
        <v>0</v>
      </c>
      <c r="BA717" s="53">
        <f t="shared" si="941"/>
        <v>0</v>
      </c>
      <c r="BB717" s="53">
        <f t="shared" si="941"/>
        <v>0</v>
      </c>
      <c r="BC717" s="53">
        <f t="shared" si="941"/>
        <v>90</v>
      </c>
      <c r="BD717" s="91">
        <f t="shared" ref="BD717:BD722" si="942">SUM(AR717:BC717)</f>
        <v>90</v>
      </c>
      <c r="BE717" s="91">
        <f t="shared" si="922"/>
        <v>310</v>
      </c>
      <c r="BG717" s="42"/>
    </row>
    <row r="718" spans="1:61" hidden="1" outlineLevel="2" x14ac:dyDescent="0.2">
      <c r="A718" s="374"/>
      <c r="B718" s="372"/>
      <c r="C718" s="46" t="s">
        <v>164</v>
      </c>
      <c r="D718" s="92">
        <f t="shared" ref="D718:P718" si="943">D715-D720</f>
        <v>0</v>
      </c>
      <c r="E718" s="56">
        <f t="shared" si="943"/>
        <v>0</v>
      </c>
      <c r="F718" s="57">
        <f t="shared" si="943"/>
        <v>0</v>
      </c>
      <c r="G718" s="57">
        <f t="shared" si="943"/>
        <v>0</v>
      </c>
      <c r="H718" s="57">
        <f t="shared" si="943"/>
        <v>0</v>
      </c>
      <c r="I718" s="57">
        <f t="shared" si="943"/>
        <v>0</v>
      </c>
      <c r="J718" s="57">
        <f t="shared" si="943"/>
        <v>0</v>
      </c>
      <c r="K718" s="57">
        <f t="shared" si="943"/>
        <v>40</v>
      </c>
      <c r="L718" s="57">
        <f t="shared" si="943"/>
        <v>0</v>
      </c>
      <c r="M718" s="57">
        <f t="shared" si="943"/>
        <v>0</v>
      </c>
      <c r="N718" s="57">
        <f t="shared" si="943"/>
        <v>0</v>
      </c>
      <c r="O718" s="57">
        <f t="shared" si="943"/>
        <v>0</v>
      </c>
      <c r="P718" s="57">
        <f t="shared" si="943"/>
        <v>0</v>
      </c>
      <c r="Q718" s="92">
        <f t="shared" si="936"/>
        <v>40</v>
      </c>
      <c r="R718" s="56">
        <f t="shared" ref="R718:AC718" si="944">R715-R720</f>
        <v>0</v>
      </c>
      <c r="S718" s="57">
        <f t="shared" si="944"/>
        <v>0</v>
      </c>
      <c r="T718" s="57">
        <f t="shared" si="944"/>
        <v>0</v>
      </c>
      <c r="U718" s="57">
        <f t="shared" si="944"/>
        <v>0</v>
      </c>
      <c r="V718" s="57">
        <f t="shared" si="944"/>
        <v>0</v>
      </c>
      <c r="W718" s="57">
        <f t="shared" si="944"/>
        <v>0</v>
      </c>
      <c r="X718" s="57">
        <f t="shared" si="944"/>
        <v>0</v>
      </c>
      <c r="Y718" s="57">
        <f t="shared" si="944"/>
        <v>0</v>
      </c>
      <c r="Z718" s="57">
        <f t="shared" si="944"/>
        <v>0</v>
      </c>
      <c r="AA718" s="57">
        <f t="shared" si="944"/>
        <v>0</v>
      </c>
      <c r="AB718" s="57">
        <f t="shared" si="944"/>
        <v>0</v>
      </c>
      <c r="AC718" s="57">
        <f t="shared" si="944"/>
        <v>0</v>
      </c>
      <c r="AD718" s="92">
        <f t="shared" si="938"/>
        <v>0</v>
      </c>
      <c r="AE718" s="56">
        <f t="shared" ref="AE718:AP718" si="945">AE715-AE720</f>
        <v>0</v>
      </c>
      <c r="AF718" s="57">
        <f t="shared" si="945"/>
        <v>0</v>
      </c>
      <c r="AG718" s="57">
        <f t="shared" si="945"/>
        <v>0</v>
      </c>
      <c r="AH718" s="57">
        <f t="shared" si="945"/>
        <v>0</v>
      </c>
      <c r="AI718" s="57">
        <f t="shared" si="945"/>
        <v>0</v>
      </c>
      <c r="AJ718" s="57">
        <f t="shared" si="945"/>
        <v>0</v>
      </c>
      <c r="AK718" s="57">
        <f t="shared" si="945"/>
        <v>0</v>
      </c>
      <c r="AL718" s="57">
        <f t="shared" si="945"/>
        <v>0</v>
      </c>
      <c r="AM718" s="57">
        <f t="shared" si="945"/>
        <v>0</v>
      </c>
      <c r="AN718" s="57">
        <f t="shared" si="945"/>
        <v>0</v>
      </c>
      <c r="AO718" s="57">
        <f t="shared" si="945"/>
        <v>0</v>
      </c>
      <c r="AP718" s="57">
        <f t="shared" si="945"/>
        <v>0</v>
      </c>
      <c r="AQ718" s="92">
        <f t="shared" si="940"/>
        <v>0</v>
      </c>
      <c r="AR718" s="56">
        <f t="shared" ref="AR718:BC718" si="946">AR715-AR720</f>
        <v>0</v>
      </c>
      <c r="AS718" s="57">
        <f t="shared" si="946"/>
        <v>0</v>
      </c>
      <c r="AT718" s="57">
        <f t="shared" si="946"/>
        <v>0</v>
      </c>
      <c r="AU718" s="57">
        <f t="shared" si="946"/>
        <v>0</v>
      </c>
      <c r="AV718" s="57">
        <f t="shared" si="946"/>
        <v>0</v>
      </c>
      <c r="AW718" s="57">
        <f t="shared" si="946"/>
        <v>0</v>
      </c>
      <c r="AX718" s="57">
        <f t="shared" si="946"/>
        <v>0</v>
      </c>
      <c r="AY718" s="57">
        <f t="shared" si="946"/>
        <v>0</v>
      </c>
      <c r="AZ718" s="57">
        <f t="shared" si="946"/>
        <v>0</v>
      </c>
      <c r="BA718" s="57">
        <f t="shared" si="946"/>
        <v>0</v>
      </c>
      <c r="BB718" s="57">
        <f t="shared" si="946"/>
        <v>0</v>
      </c>
      <c r="BC718" s="57">
        <f t="shared" si="946"/>
        <v>0</v>
      </c>
      <c r="BD718" s="92">
        <f t="shared" si="942"/>
        <v>0</v>
      </c>
      <c r="BE718" s="92">
        <f t="shared" si="922"/>
        <v>40</v>
      </c>
      <c r="BF718" s="122"/>
      <c r="BG718" s="42"/>
    </row>
    <row r="719" spans="1:61" hidden="1" outlineLevel="2" x14ac:dyDescent="0.2">
      <c r="A719" s="373">
        <v>2</v>
      </c>
      <c r="B719" s="371" t="s">
        <v>307</v>
      </c>
      <c r="C719" s="44" t="s">
        <v>159</v>
      </c>
      <c r="D719" s="101"/>
      <c r="E719" s="82"/>
      <c r="F719" s="83"/>
      <c r="G719" s="83"/>
      <c r="H719" s="83"/>
      <c r="I719" s="83"/>
      <c r="J719" s="83"/>
      <c r="K719" s="83"/>
      <c r="L719" s="83"/>
      <c r="M719" s="83"/>
      <c r="N719" s="83"/>
      <c r="O719" s="83"/>
      <c r="P719" s="84"/>
      <c r="Q719" s="101">
        <f t="shared" si="936"/>
        <v>0</v>
      </c>
      <c r="R719" s="82"/>
      <c r="S719" s="83"/>
      <c r="T719" s="83"/>
      <c r="U719" s="83"/>
      <c r="V719" s="83"/>
      <c r="W719" s="83"/>
      <c r="X719" s="83"/>
      <c r="Y719" s="83"/>
      <c r="Z719" s="83"/>
      <c r="AA719" s="83"/>
      <c r="AB719" s="83"/>
      <c r="AC719" s="84"/>
      <c r="AD719" s="101">
        <f t="shared" si="938"/>
        <v>0</v>
      </c>
      <c r="AE719" s="82"/>
      <c r="AF719" s="83"/>
      <c r="AG719" s="83"/>
      <c r="AH719" s="83"/>
      <c r="AI719" s="83"/>
      <c r="AJ719" s="83"/>
      <c r="AK719" s="83"/>
      <c r="AL719" s="83"/>
      <c r="AM719" s="83"/>
      <c r="AN719" s="83"/>
      <c r="AO719" s="83"/>
      <c r="AP719" s="84"/>
      <c r="AQ719" s="101">
        <f t="shared" si="940"/>
        <v>0</v>
      </c>
      <c r="AR719" s="82"/>
      <c r="AS719" s="83"/>
      <c r="AT719" s="83"/>
      <c r="AU719" s="83"/>
      <c r="AV719" s="83"/>
      <c r="AW719" s="83"/>
      <c r="AX719" s="83"/>
      <c r="AY719" s="83"/>
      <c r="AZ719" s="83"/>
      <c r="BA719" s="83"/>
      <c r="BB719" s="83"/>
      <c r="BC719" s="84"/>
      <c r="BD719" s="101">
        <f t="shared" si="942"/>
        <v>0</v>
      </c>
      <c r="BE719" s="101">
        <f t="shared" si="922"/>
        <v>0</v>
      </c>
      <c r="BG719" s="42"/>
    </row>
    <row r="720" spans="1:61" ht="13.5" hidden="1" outlineLevel="2" thickBot="1" x14ac:dyDescent="0.25">
      <c r="A720" s="377"/>
      <c r="B720" s="378"/>
      <c r="C720" s="128" t="s">
        <v>164</v>
      </c>
      <c r="D720" s="131"/>
      <c r="E720" s="129"/>
      <c r="F720" s="130"/>
      <c r="G720" s="130"/>
      <c r="H720" s="130"/>
      <c r="I720" s="130"/>
      <c r="J720" s="130"/>
      <c r="K720" s="130"/>
      <c r="L720" s="130"/>
      <c r="M720" s="130"/>
      <c r="N720" s="130"/>
      <c r="O720" s="130"/>
      <c r="P720" s="130"/>
      <c r="Q720" s="131">
        <f t="shared" si="936"/>
        <v>0</v>
      </c>
      <c r="R720" s="129"/>
      <c r="S720" s="130"/>
      <c r="T720" s="130"/>
      <c r="U720" s="130"/>
      <c r="V720" s="130"/>
      <c r="W720" s="130"/>
      <c r="X720" s="130"/>
      <c r="Y720" s="130"/>
      <c r="Z720" s="130"/>
      <c r="AA720" s="130"/>
      <c r="AB720" s="130"/>
      <c r="AC720" s="130"/>
      <c r="AD720" s="131">
        <f t="shared" si="938"/>
        <v>0</v>
      </c>
      <c r="AE720" s="129"/>
      <c r="AF720" s="130"/>
      <c r="AG720" s="130"/>
      <c r="AH720" s="130"/>
      <c r="AI720" s="130"/>
      <c r="AJ720" s="130"/>
      <c r="AK720" s="130"/>
      <c r="AL720" s="130"/>
      <c r="AM720" s="130"/>
      <c r="AN720" s="130"/>
      <c r="AO720" s="130"/>
      <c r="AP720" s="130"/>
      <c r="AQ720" s="131">
        <f t="shared" si="940"/>
        <v>0</v>
      </c>
      <c r="AR720" s="129"/>
      <c r="AS720" s="130"/>
      <c r="AT720" s="130"/>
      <c r="AU720" s="130"/>
      <c r="AV720" s="130"/>
      <c r="AW720" s="130"/>
      <c r="AX720" s="130"/>
      <c r="AY720" s="130"/>
      <c r="AZ720" s="130"/>
      <c r="BA720" s="130"/>
      <c r="BB720" s="130"/>
      <c r="BC720" s="130"/>
      <c r="BD720" s="131">
        <f t="shared" si="942"/>
        <v>0</v>
      </c>
      <c r="BE720" s="131">
        <f t="shared" si="922"/>
        <v>0</v>
      </c>
      <c r="BG720" s="42"/>
    </row>
    <row r="721" spans="1:61" hidden="1" outlineLevel="2" x14ac:dyDescent="0.2">
      <c r="A721" s="369"/>
      <c r="B721" s="362" t="s">
        <v>198</v>
      </c>
      <c r="C721" s="50" t="s">
        <v>159</v>
      </c>
      <c r="D721" s="127">
        <f>SUM(D717,D719)</f>
        <v>0</v>
      </c>
      <c r="E721" s="124">
        <f>SUM(E717,E719)</f>
        <v>0</v>
      </c>
      <c r="F721" s="125">
        <f t="shared" ref="F721:P721" si="947">SUM(F717,F719)</f>
        <v>0</v>
      </c>
      <c r="G721" s="125">
        <f t="shared" si="947"/>
        <v>0</v>
      </c>
      <c r="H721" s="125">
        <f t="shared" si="947"/>
        <v>0</v>
      </c>
      <c r="I721" s="125">
        <f t="shared" si="947"/>
        <v>0</v>
      </c>
      <c r="J721" s="125">
        <f t="shared" si="947"/>
        <v>0</v>
      </c>
      <c r="K721" s="125">
        <f t="shared" si="947"/>
        <v>0</v>
      </c>
      <c r="L721" s="125">
        <f t="shared" si="947"/>
        <v>0</v>
      </c>
      <c r="M721" s="125">
        <f t="shared" si="947"/>
        <v>0</v>
      </c>
      <c r="N721" s="125">
        <f t="shared" si="947"/>
        <v>0</v>
      </c>
      <c r="O721" s="125">
        <f t="shared" si="947"/>
        <v>0</v>
      </c>
      <c r="P721" s="125">
        <f t="shared" si="947"/>
        <v>40</v>
      </c>
      <c r="Q721" s="126">
        <f t="shared" si="936"/>
        <v>40</v>
      </c>
      <c r="R721" s="124">
        <f>SUM(R717,R719)</f>
        <v>0</v>
      </c>
      <c r="S721" s="125">
        <f t="shared" ref="S721:AC721" si="948">SUM(S717,S719)</f>
        <v>0</v>
      </c>
      <c r="T721" s="125">
        <f t="shared" si="948"/>
        <v>0</v>
      </c>
      <c r="U721" s="125">
        <f t="shared" si="948"/>
        <v>0</v>
      </c>
      <c r="V721" s="125">
        <f t="shared" si="948"/>
        <v>0</v>
      </c>
      <c r="W721" s="125">
        <f t="shared" si="948"/>
        <v>0</v>
      </c>
      <c r="X721" s="125">
        <f t="shared" si="948"/>
        <v>0</v>
      </c>
      <c r="Y721" s="125">
        <f t="shared" si="948"/>
        <v>0</v>
      </c>
      <c r="Z721" s="125">
        <f t="shared" si="948"/>
        <v>0</v>
      </c>
      <c r="AA721" s="125">
        <f t="shared" si="948"/>
        <v>0</v>
      </c>
      <c r="AB721" s="125">
        <f t="shared" si="948"/>
        <v>0</v>
      </c>
      <c r="AC721" s="125">
        <f t="shared" si="948"/>
        <v>90</v>
      </c>
      <c r="AD721" s="126">
        <f t="shared" si="938"/>
        <v>90</v>
      </c>
      <c r="AE721" s="124">
        <f>SUM(AE717,AE719)</f>
        <v>0</v>
      </c>
      <c r="AF721" s="125">
        <f t="shared" ref="AF721:AP721" si="949">SUM(AF717,AF719)</f>
        <v>0</v>
      </c>
      <c r="AG721" s="125">
        <f t="shared" si="949"/>
        <v>0</v>
      </c>
      <c r="AH721" s="125">
        <f t="shared" si="949"/>
        <v>0</v>
      </c>
      <c r="AI721" s="125">
        <f t="shared" si="949"/>
        <v>0</v>
      </c>
      <c r="AJ721" s="125">
        <f t="shared" si="949"/>
        <v>0</v>
      </c>
      <c r="AK721" s="125">
        <f t="shared" si="949"/>
        <v>0</v>
      </c>
      <c r="AL721" s="125">
        <f t="shared" si="949"/>
        <v>0</v>
      </c>
      <c r="AM721" s="125">
        <f t="shared" si="949"/>
        <v>0</v>
      </c>
      <c r="AN721" s="125">
        <f t="shared" si="949"/>
        <v>0</v>
      </c>
      <c r="AO721" s="125">
        <f t="shared" si="949"/>
        <v>0</v>
      </c>
      <c r="AP721" s="125">
        <f t="shared" si="949"/>
        <v>90</v>
      </c>
      <c r="AQ721" s="126">
        <f t="shared" si="940"/>
        <v>90</v>
      </c>
      <c r="AR721" s="124">
        <f>SUM(AR717,AR719)</f>
        <v>0</v>
      </c>
      <c r="AS721" s="125">
        <f t="shared" ref="AS721:BC721" si="950">SUM(AS717,AS719)</f>
        <v>0</v>
      </c>
      <c r="AT721" s="125">
        <f t="shared" si="950"/>
        <v>0</v>
      </c>
      <c r="AU721" s="125">
        <f t="shared" si="950"/>
        <v>0</v>
      </c>
      <c r="AV721" s="125">
        <f t="shared" si="950"/>
        <v>0</v>
      </c>
      <c r="AW721" s="125">
        <f t="shared" si="950"/>
        <v>0</v>
      </c>
      <c r="AX721" s="125">
        <f t="shared" si="950"/>
        <v>0</v>
      </c>
      <c r="AY721" s="125">
        <f t="shared" si="950"/>
        <v>0</v>
      </c>
      <c r="AZ721" s="125">
        <f t="shared" si="950"/>
        <v>0</v>
      </c>
      <c r="BA721" s="125">
        <f t="shared" si="950"/>
        <v>0</v>
      </c>
      <c r="BB721" s="125">
        <f t="shared" si="950"/>
        <v>0</v>
      </c>
      <c r="BC721" s="125">
        <f t="shared" si="950"/>
        <v>90</v>
      </c>
      <c r="BD721" s="126">
        <f t="shared" si="942"/>
        <v>90</v>
      </c>
      <c r="BE721" s="127">
        <f t="shared" si="922"/>
        <v>310</v>
      </c>
      <c r="BG721" s="42"/>
    </row>
    <row r="722" spans="1:61" hidden="1" outlineLevel="2" x14ac:dyDescent="0.2">
      <c r="A722" s="370"/>
      <c r="B722" s="363"/>
      <c r="C722" s="51" t="s">
        <v>164</v>
      </c>
      <c r="D722" s="100">
        <f t="shared" ref="D722:P722" si="951">SUM(D718,D720)</f>
        <v>0</v>
      </c>
      <c r="E722" s="80">
        <f t="shared" si="951"/>
        <v>0</v>
      </c>
      <c r="F722" s="81">
        <f t="shared" si="951"/>
        <v>0</v>
      </c>
      <c r="G722" s="81">
        <f t="shared" si="951"/>
        <v>0</v>
      </c>
      <c r="H722" s="81">
        <f t="shared" si="951"/>
        <v>0</v>
      </c>
      <c r="I722" s="81">
        <f t="shared" si="951"/>
        <v>0</v>
      </c>
      <c r="J722" s="81">
        <f t="shared" si="951"/>
        <v>0</v>
      </c>
      <c r="K722" s="81">
        <f t="shared" si="951"/>
        <v>40</v>
      </c>
      <c r="L722" s="81">
        <f t="shared" si="951"/>
        <v>0</v>
      </c>
      <c r="M722" s="81">
        <f t="shared" si="951"/>
        <v>0</v>
      </c>
      <c r="N722" s="81">
        <f t="shared" si="951"/>
        <v>0</v>
      </c>
      <c r="O722" s="81">
        <f t="shared" si="951"/>
        <v>0</v>
      </c>
      <c r="P722" s="81">
        <f t="shared" si="951"/>
        <v>0</v>
      </c>
      <c r="Q722" s="99">
        <f t="shared" si="936"/>
        <v>40</v>
      </c>
      <c r="R722" s="80">
        <f t="shared" ref="R722:AC722" si="952">SUM(R718,R720)</f>
        <v>0</v>
      </c>
      <c r="S722" s="81">
        <f t="shared" si="952"/>
        <v>0</v>
      </c>
      <c r="T722" s="81">
        <f t="shared" si="952"/>
        <v>0</v>
      </c>
      <c r="U722" s="81">
        <f t="shared" si="952"/>
        <v>0</v>
      </c>
      <c r="V722" s="81">
        <f t="shared" si="952"/>
        <v>0</v>
      </c>
      <c r="W722" s="81">
        <f t="shared" si="952"/>
        <v>0</v>
      </c>
      <c r="X722" s="81">
        <f t="shared" si="952"/>
        <v>0</v>
      </c>
      <c r="Y722" s="81">
        <f t="shared" si="952"/>
        <v>0</v>
      </c>
      <c r="Z722" s="81">
        <f t="shared" si="952"/>
        <v>0</v>
      </c>
      <c r="AA722" s="81">
        <f t="shared" si="952"/>
        <v>0</v>
      </c>
      <c r="AB722" s="81">
        <f t="shared" si="952"/>
        <v>0</v>
      </c>
      <c r="AC722" s="81">
        <f t="shared" si="952"/>
        <v>0</v>
      </c>
      <c r="AD722" s="99">
        <f t="shared" si="938"/>
        <v>0</v>
      </c>
      <c r="AE722" s="80">
        <f t="shared" ref="AE722:AP722" si="953">SUM(AE718,AE720)</f>
        <v>0</v>
      </c>
      <c r="AF722" s="81">
        <f t="shared" si="953"/>
        <v>0</v>
      </c>
      <c r="AG722" s="81">
        <f t="shared" si="953"/>
        <v>0</v>
      </c>
      <c r="AH722" s="81">
        <f t="shared" si="953"/>
        <v>0</v>
      </c>
      <c r="AI722" s="81">
        <f t="shared" si="953"/>
        <v>0</v>
      </c>
      <c r="AJ722" s="81">
        <f t="shared" si="953"/>
        <v>0</v>
      </c>
      <c r="AK722" s="81">
        <f t="shared" si="953"/>
        <v>0</v>
      </c>
      <c r="AL722" s="81">
        <f t="shared" si="953"/>
        <v>0</v>
      </c>
      <c r="AM722" s="81">
        <f t="shared" si="953"/>
        <v>0</v>
      </c>
      <c r="AN722" s="81">
        <f t="shared" si="953"/>
        <v>0</v>
      </c>
      <c r="AO722" s="81">
        <f t="shared" si="953"/>
        <v>0</v>
      </c>
      <c r="AP722" s="81">
        <f t="shared" si="953"/>
        <v>0</v>
      </c>
      <c r="AQ722" s="99">
        <f t="shared" si="940"/>
        <v>0</v>
      </c>
      <c r="AR722" s="80">
        <f t="shared" ref="AR722:BC722" si="954">SUM(AR718,AR720)</f>
        <v>0</v>
      </c>
      <c r="AS722" s="81">
        <f t="shared" si="954"/>
        <v>0</v>
      </c>
      <c r="AT722" s="81">
        <f t="shared" si="954"/>
        <v>0</v>
      </c>
      <c r="AU722" s="81">
        <f t="shared" si="954"/>
        <v>0</v>
      </c>
      <c r="AV722" s="81">
        <f t="shared" si="954"/>
        <v>0</v>
      </c>
      <c r="AW722" s="81">
        <f t="shared" si="954"/>
        <v>0</v>
      </c>
      <c r="AX722" s="81">
        <f t="shared" si="954"/>
        <v>0</v>
      </c>
      <c r="AY722" s="81">
        <f t="shared" si="954"/>
        <v>0</v>
      </c>
      <c r="AZ722" s="81">
        <f t="shared" si="954"/>
        <v>0</v>
      </c>
      <c r="BA722" s="81">
        <f t="shared" si="954"/>
        <v>0</v>
      </c>
      <c r="BB722" s="81">
        <f t="shared" si="954"/>
        <v>0</v>
      </c>
      <c r="BC722" s="81">
        <f t="shared" si="954"/>
        <v>0</v>
      </c>
      <c r="BD722" s="99">
        <f t="shared" si="942"/>
        <v>0</v>
      </c>
      <c r="BE722" s="100">
        <f t="shared" si="922"/>
        <v>40</v>
      </c>
      <c r="BG722" s="42"/>
    </row>
    <row r="723" spans="1:61" outlineLevel="1" collapsed="1" x14ac:dyDescent="0.2">
      <c r="A723" s="119"/>
      <c r="B723" s="103" t="s">
        <v>261</v>
      </c>
      <c r="C723" s="104"/>
      <c r="D723" s="106"/>
      <c r="E723" s="105"/>
      <c r="F723" s="105"/>
      <c r="G723" s="105"/>
      <c r="H723" s="105"/>
      <c r="I723" s="105"/>
      <c r="J723" s="105"/>
      <c r="K723" s="105"/>
      <c r="L723" s="105"/>
      <c r="M723" s="105"/>
      <c r="N723" s="105"/>
      <c r="O723" s="105"/>
      <c r="P723" s="105"/>
      <c r="Q723" s="106"/>
      <c r="R723" s="105"/>
      <c r="S723" s="105"/>
      <c r="T723" s="105"/>
      <c r="U723" s="105"/>
      <c r="V723" s="105"/>
      <c r="W723" s="105"/>
      <c r="X723" s="105"/>
      <c r="Y723" s="105"/>
      <c r="Z723" s="105"/>
      <c r="AA723" s="105"/>
      <c r="AB723" s="105"/>
      <c r="AC723" s="105"/>
      <c r="AD723" s="107"/>
      <c r="AE723" s="108"/>
      <c r="AF723" s="105"/>
      <c r="AG723" s="105"/>
      <c r="AH723" s="105"/>
      <c r="AI723" s="105"/>
      <c r="AJ723" s="105"/>
      <c r="AK723" s="105"/>
      <c r="AL723" s="105"/>
      <c r="AM723" s="105"/>
      <c r="AN723" s="105"/>
      <c r="AO723" s="105"/>
      <c r="AP723" s="109"/>
      <c r="AQ723" s="110"/>
      <c r="AR723" s="105"/>
      <c r="AS723" s="105"/>
      <c r="AT723" s="105"/>
      <c r="AU723" s="105"/>
      <c r="AV723" s="105"/>
      <c r="AW723" s="105"/>
      <c r="AX723" s="105"/>
      <c r="AY723" s="105"/>
      <c r="AZ723" s="105"/>
      <c r="BA723" s="105"/>
      <c r="BB723" s="105"/>
      <c r="BC723" s="105"/>
      <c r="BD723" s="106"/>
      <c r="BE723" s="197">
        <f t="shared" si="922"/>
        <v>0</v>
      </c>
      <c r="BF723" s="122"/>
      <c r="BG723" s="42"/>
    </row>
    <row r="724" spans="1:61" hidden="1" outlineLevel="2" x14ac:dyDescent="0.2">
      <c r="A724" s="120"/>
      <c r="B724" s="111" t="s">
        <v>202</v>
      </c>
      <c r="C724" s="112"/>
      <c r="D724" s="114"/>
      <c r="E724" s="113"/>
      <c r="F724" s="113"/>
      <c r="G724" s="113"/>
      <c r="H724" s="113"/>
      <c r="I724" s="113"/>
      <c r="J724" s="113"/>
      <c r="K724" s="113"/>
      <c r="L724" s="113"/>
      <c r="M724" s="113"/>
      <c r="N724" s="113"/>
      <c r="O724" s="113"/>
      <c r="P724" s="113"/>
      <c r="Q724" s="114"/>
      <c r="R724" s="113"/>
      <c r="S724" s="113"/>
      <c r="T724" s="113"/>
      <c r="U724" s="113"/>
      <c r="V724" s="113"/>
      <c r="W724" s="113"/>
      <c r="X724" s="113"/>
      <c r="Y724" s="113"/>
      <c r="Z724" s="113"/>
      <c r="AA724" s="113"/>
      <c r="AB724" s="113"/>
      <c r="AC724" s="113"/>
      <c r="AD724" s="115"/>
      <c r="AE724" s="116"/>
      <c r="AF724" s="113"/>
      <c r="AG724" s="113"/>
      <c r="AH724" s="113"/>
      <c r="AI724" s="113"/>
      <c r="AJ724" s="113"/>
      <c r="AK724" s="113"/>
      <c r="AL724" s="113"/>
      <c r="AM724" s="113"/>
      <c r="AN724" s="113"/>
      <c r="AO724" s="113"/>
      <c r="AP724" s="117"/>
      <c r="AQ724" s="118"/>
      <c r="AR724" s="113"/>
      <c r="AS724" s="113"/>
      <c r="AT724" s="113"/>
      <c r="AU724" s="113"/>
      <c r="AV724" s="113"/>
      <c r="AW724" s="113"/>
      <c r="AX724" s="113"/>
      <c r="AY724" s="113"/>
      <c r="AZ724" s="113"/>
      <c r="BA724" s="113"/>
      <c r="BB724" s="113"/>
      <c r="BC724" s="113"/>
      <c r="BD724" s="114"/>
      <c r="BE724" s="198">
        <f t="shared" si="922"/>
        <v>0</v>
      </c>
      <c r="BG724" s="42"/>
    </row>
    <row r="725" spans="1:61" ht="13.15" hidden="1" customHeight="1" outlineLevel="2" x14ac:dyDescent="0.2">
      <c r="A725" s="373">
        <v>1</v>
      </c>
      <c r="B725" s="371" t="s">
        <v>334</v>
      </c>
      <c r="C725" s="44" t="s">
        <v>159</v>
      </c>
      <c r="D725" s="101"/>
      <c r="E725" s="82"/>
      <c r="F725" s="83"/>
      <c r="G725" s="83"/>
      <c r="H725" s="83"/>
      <c r="I725" s="83"/>
      <c r="J725" s="83"/>
      <c r="K725" s="83"/>
      <c r="L725" s="83"/>
      <c r="M725" s="83"/>
      <c r="N725" s="83"/>
      <c r="O725" s="83"/>
      <c r="P725" s="83"/>
      <c r="Q725" s="101">
        <f>SUM(E725:P725)</f>
        <v>0</v>
      </c>
      <c r="R725" s="82"/>
      <c r="S725" s="83"/>
      <c r="T725" s="83"/>
      <c r="U725" s="83"/>
      <c r="V725" s="83"/>
      <c r="W725" s="83"/>
      <c r="X725" s="83"/>
      <c r="Y725" s="83"/>
      <c r="Z725" s="83"/>
      <c r="AA725" s="83"/>
      <c r="AB725" s="83"/>
      <c r="AC725" s="83"/>
      <c r="AD725" s="101">
        <f>SUM(R725:AC725)</f>
        <v>0</v>
      </c>
      <c r="AE725" s="82"/>
      <c r="AF725" s="83"/>
      <c r="AG725" s="83"/>
      <c r="AH725" s="83"/>
      <c r="AI725" s="83"/>
      <c r="AJ725" s="83"/>
      <c r="AK725" s="83"/>
      <c r="AL725" s="83"/>
      <c r="AM725" s="83"/>
      <c r="AN725" s="83"/>
      <c r="AO725" s="83"/>
      <c r="AP725" s="83"/>
      <c r="AQ725" s="101">
        <f>SUM(AE725:AP725)</f>
        <v>0</v>
      </c>
      <c r="AR725" s="82"/>
      <c r="AS725" s="83"/>
      <c r="AT725" s="83"/>
      <c r="AU725" s="83"/>
      <c r="AV725" s="83"/>
      <c r="AW725" s="83"/>
      <c r="AX725" s="83"/>
      <c r="AY725" s="83"/>
      <c r="AZ725" s="83"/>
      <c r="BA725" s="83"/>
      <c r="BB725" s="83"/>
      <c r="BC725" s="83"/>
      <c r="BD725" s="101">
        <f>SUM(AR725:BC725)</f>
        <v>0</v>
      </c>
      <c r="BE725" s="101">
        <f>SUM(D725,BD725,AQ725,AD725,Q725)</f>
        <v>0</v>
      </c>
      <c r="BG725" s="138"/>
      <c r="BH725" s="140"/>
      <c r="BI725" s="140"/>
    </row>
    <row r="726" spans="1:61" ht="13.15" hidden="1" customHeight="1" outlineLevel="2" x14ac:dyDescent="0.2">
      <c r="A726" s="374"/>
      <c r="B726" s="372"/>
      <c r="C726" s="46" t="s">
        <v>164</v>
      </c>
      <c r="D726" s="92"/>
      <c r="E726" s="56"/>
      <c r="F726" s="57"/>
      <c r="G726" s="57"/>
      <c r="H726" s="57"/>
      <c r="I726" s="57"/>
      <c r="J726" s="57"/>
      <c r="K726" s="57"/>
      <c r="L726" s="57"/>
      <c r="M726" s="57"/>
      <c r="N726" s="57"/>
      <c r="O726" s="57"/>
      <c r="P726" s="57"/>
      <c r="Q726" s="92">
        <f>SUM(E726:P726)</f>
        <v>0</v>
      </c>
      <c r="R726" s="56"/>
      <c r="S726" s="57"/>
      <c r="T726" s="57"/>
      <c r="U726" s="57"/>
      <c r="V726" s="57"/>
      <c r="W726" s="57"/>
      <c r="X726" s="57"/>
      <c r="Y726" s="57"/>
      <c r="Z726" s="57"/>
      <c r="AA726" s="57"/>
      <c r="AB726" s="57"/>
      <c r="AC726" s="57"/>
      <c r="AD726" s="92">
        <f>SUM(R726:AC726)</f>
        <v>0</v>
      </c>
      <c r="AE726" s="56"/>
      <c r="AF726" s="57"/>
      <c r="AG726" s="57"/>
      <c r="AH726" s="57"/>
      <c r="AI726" s="57"/>
      <c r="AJ726" s="57"/>
      <c r="AK726" s="57"/>
      <c r="AL726" s="57"/>
      <c r="AM726" s="57"/>
      <c r="AN726" s="57"/>
      <c r="AO726" s="57"/>
      <c r="AP726" s="57"/>
      <c r="AQ726" s="92">
        <f>SUM(AE726:AP726)</f>
        <v>0</v>
      </c>
      <c r="AR726" s="56"/>
      <c r="AS726" s="57"/>
      <c r="AT726" s="57"/>
      <c r="AU726" s="57"/>
      <c r="AV726" s="57"/>
      <c r="AW726" s="57"/>
      <c r="AX726" s="57"/>
      <c r="AY726" s="57"/>
      <c r="AZ726" s="57"/>
      <c r="BA726" s="57"/>
      <c r="BB726" s="57"/>
      <c r="BC726" s="57"/>
      <c r="BD726" s="92">
        <f>SUM(AR726:BC726)</f>
        <v>0</v>
      </c>
      <c r="BE726" s="92">
        <f>SUM(D726,BD726,AQ726,AD726,Q726)</f>
        <v>0</v>
      </c>
      <c r="BG726" s="136"/>
      <c r="BH726" s="4"/>
      <c r="BI726" s="4"/>
    </row>
    <row r="727" spans="1:61" ht="13.15" hidden="1" customHeight="1" outlineLevel="2" x14ac:dyDescent="0.2">
      <c r="A727" s="373">
        <v>2</v>
      </c>
      <c r="B727" s="371" t="s">
        <v>217</v>
      </c>
      <c r="C727" s="44" t="s">
        <v>159</v>
      </c>
      <c r="D727" s="101"/>
      <c r="E727" s="82"/>
      <c r="F727" s="83"/>
      <c r="G727" s="83"/>
      <c r="H727" s="83"/>
      <c r="I727" s="83"/>
      <c r="J727" s="83"/>
      <c r="K727" s="83"/>
      <c r="L727" s="83"/>
      <c r="M727" s="83"/>
      <c r="N727" s="83"/>
      <c r="O727" s="83"/>
      <c r="P727" s="83"/>
      <c r="Q727" s="101">
        <f t="shared" ref="Q727:Q738" si="955">SUM(E727:P727)</f>
        <v>0</v>
      </c>
      <c r="R727" s="82"/>
      <c r="S727" s="83"/>
      <c r="T727" s="83"/>
      <c r="U727" s="83"/>
      <c r="V727" s="83"/>
      <c r="W727" s="83"/>
      <c r="X727" s="83"/>
      <c r="Y727" s="83"/>
      <c r="Z727" s="83"/>
      <c r="AA727" s="83"/>
      <c r="AB727" s="83"/>
      <c r="AC727" s="83"/>
      <c r="AD727" s="101">
        <f t="shared" ref="AD727:AD742" si="956">SUM(R727:AC727)</f>
        <v>0</v>
      </c>
      <c r="AE727" s="82"/>
      <c r="AF727" s="83"/>
      <c r="AG727" s="83"/>
      <c r="AH727" s="83"/>
      <c r="AI727" s="83"/>
      <c r="AJ727" s="83"/>
      <c r="AK727" s="83"/>
      <c r="AL727" s="83"/>
      <c r="AM727" s="83"/>
      <c r="AN727" s="83"/>
      <c r="AO727" s="83"/>
      <c r="AP727" s="83"/>
      <c r="AQ727" s="101">
        <f t="shared" ref="AQ727:AQ742" si="957">SUM(AE727:AP727)</f>
        <v>0</v>
      </c>
      <c r="AR727" s="82"/>
      <c r="AS727" s="83"/>
      <c r="AT727" s="83"/>
      <c r="AU727" s="83"/>
      <c r="AV727" s="83"/>
      <c r="AW727" s="83"/>
      <c r="AX727" s="83"/>
      <c r="AY727" s="83"/>
      <c r="AZ727" s="83"/>
      <c r="BA727" s="83"/>
      <c r="BB727" s="83"/>
      <c r="BC727" s="83"/>
      <c r="BD727" s="101">
        <f t="shared" ref="BD727:BD742" si="958">SUM(AR727:BC727)</f>
        <v>0</v>
      </c>
      <c r="BE727" s="101">
        <f t="shared" si="922"/>
        <v>0</v>
      </c>
      <c r="BG727" s="138" t="s">
        <v>211</v>
      </c>
      <c r="BH727" s="140" t="s">
        <v>212</v>
      </c>
      <c r="BI727" s="140" t="s">
        <v>213</v>
      </c>
    </row>
    <row r="728" spans="1:61" ht="13.15" hidden="1" customHeight="1" outlineLevel="2" x14ac:dyDescent="0.2">
      <c r="A728" s="374"/>
      <c r="B728" s="372"/>
      <c r="C728" s="46" t="s">
        <v>164</v>
      </c>
      <c r="D728" s="92"/>
      <c r="E728" s="56"/>
      <c r="F728" s="57"/>
      <c r="G728" s="57"/>
      <c r="H728" s="57"/>
      <c r="I728" s="57"/>
      <c r="J728" s="57"/>
      <c r="K728" s="57"/>
      <c r="L728" s="57"/>
      <c r="M728" s="57"/>
      <c r="N728" s="57"/>
      <c r="O728" s="57"/>
      <c r="P728" s="57"/>
      <c r="Q728" s="92">
        <f t="shared" si="955"/>
        <v>0</v>
      </c>
      <c r="R728" s="56"/>
      <c r="S728" s="57"/>
      <c r="T728" s="57"/>
      <c r="U728" s="57"/>
      <c r="V728" s="57"/>
      <c r="W728" s="57"/>
      <c r="X728" s="57"/>
      <c r="Y728" s="57"/>
      <c r="Z728" s="57"/>
      <c r="AA728" s="57"/>
      <c r="AB728" s="57"/>
      <c r="AC728" s="57"/>
      <c r="AD728" s="92">
        <f t="shared" si="956"/>
        <v>0</v>
      </c>
      <c r="AE728" s="56"/>
      <c r="AF728" s="57"/>
      <c r="AG728" s="57"/>
      <c r="AH728" s="57"/>
      <c r="AI728" s="57"/>
      <c r="AJ728" s="57"/>
      <c r="AK728" s="57"/>
      <c r="AL728" s="57"/>
      <c r="AM728" s="57"/>
      <c r="AN728" s="57"/>
      <c r="AO728" s="57"/>
      <c r="AP728" s="57"/>
      <c r="AQ728" s="92">
        <f t="shared" si="957"/>
        <v>0</v>
      </c>
      <c r="AR728" s="56"/>
      <c r="AS728" s="57"/>
      <c r="AT728" s="57"/>
      <c r="AU728" s="57"/>
      <c r="AV728" s="57"/>
      <c r="AW728" s="57"/>
      <c r="AX728" s="57"/>
      <c r="AY728" s="57"/>
      <c r="AZ728" s="57"/>
      <c r="BA728" s="57"/>
      <c r="BB728" s="57"/>
      <c r="BC728" s="57"/>
      <c r="BD728" s="92">
        <f t="shared" si="958"/>
        <v>0</v>
      </c>
      <c r="BE728" s="92">
        <f t="shared" si="922"/>
        <v>0</v>
      </c>
      <c r="BG728" s="136" t="s">
        <v>199</v>
      </c>
      <c r="BH728" s="4"/>
      <c r="BI728" s="4"/>
    </row>
    <row r="729" spans="1:61" ht="13.15" hidden="1" customHeight="1" outlineLevel="2" x14ac:dyDescent="0.2">
      <c r="A729" s="366">
        <v>3</v>
      </c>
      <c r="B729" s="376" t="s">
        <v>345</v>
      </c>
      <c r="C729" s="47" t="s">
        <v>159</v>
      </c>
      <c r="D729" s="91"/>
      <c r="E729" s="52"/>
      <c r="F729" s="53"/>
      <c r="G729" s="53"/>
      <c r="H729" s="53"/>
      <c r="I729" s="53"/>
      <c r="J729" s="53"/>
      <c r="K729" s="53"/>
      <c r="L729" s="53"/>
      <c r="M729" s="53"/>
      <c r="N729" s="53"/>
      <c r="O729" s="53"/>
      <c r="P729" s="53"/>
      <c r="Q729" s="91">
        <f t="shared" si="955"/>
        <v>0</v>
      </c>
      <c r="R729" s="52"/>
      <c r="S729" s="53"/>
      <c r="T729" s="53"/>
      <c r="U729" s="53"/>
      <c r="V729" s="53"/>
      <c r="W729" s="53"/>
      <c r="X729" s="53"/>
      <c r="Y729" s="53"/>
      <c r="Z729" s="53"/>
      <c r="AA729" s="53"/>
      <c r="AB729" s="53"/>
      <c r="AC729" s="53"/>
      <c r="AD729" s="91">
        <f t="shared" si="956"/>
        <v>0</v>
      </c>
      <c r="AE729" s="52"/>
      <c r="AF729" s="53"/>
      <c r="AG729" s="53"/>
      <c r="AH729" s="53"/>
      <c r="AI729" s="53"/>
      <c r="AJ729" s="53"/>
      <c r="AK729" s="53"/>
      <c r="AL729" s="53"/>
      <c r="AM729" s="53"/>
      <c r="AN729" s="53"/>
      <c r="AO729" s="53"/>
      <c r="AP729" s="53"/>
      <c r="AQ729" s="91">
        <f t="shared" si="957"/>
        <v>0</v>
      </c>
      <c r="AR729" s="52"/>
      <c r="AS729" s="53"/>
      <c r="AT729" s="53"/>
      <c r="AU729" s="53"/>
      <c r="AV729" s="53"/>
      <c r="AW729" s="53"/>
      <c r="AX729" s="53"/>
      <c r="AY729" s="53"/>
      <c r="AZ729" s="53"/>
      <c r="BA729" s="53"/>
      <c r="BB729" s="53"/>
      <c r="BC729" s="53"/>
      <c r="BD729" s="91">
        <f t="shared" si="958"/>
        <v>0</v>
      </c>
      <c r="BE729" s="91">
        <f t="shared" si="922"/>
        <v>0</v>
      </c>
      <c r="BG729" s="136" t="s">
        <v>218</v>
      </c>
      <c r="BH729" s="4"/>
      <c r="BI729" s="4"/>
    </row>
    <row r="730" spans="1:61" ht="13.15" hidden="1" customHeight="1" outlineLevel="2" x14ac:dyDescent="0.2">
      <c r="A730" s="367"/>
      <c r="B730" s="381"/>
      <c r="C730" s="48" t="s">
        <v>164</v>
      </c>
      <c r="D730" s="93"/>
      <c r="E730" s="62"/>
      <c r="F730" s="63"/>
      <c r="G730" s="63"/>
      <c r="H730" s="63"/>
      <c r="I730" s="63"/>
      <c r="J730" s="63"/>
      <c r="K730" s="63"/>
      <c r="L730" s="63"/>
      <c r="M730" s="63"/>
      <c r="N730" s="63"/>
      <c r="O730" s="63"/>
      <c r="P730" s="63"/>
      <c r="Q730" s="93">
        <f t="shared" si="955"/>
        <v>0</v>
      </c>
      <c r="R730" s="62"/>
      <c r="S730" s="63"/>
      <c r="T730" s="63"/>
      <c r="U730" s="63"/>
      <c r="V730" s="63"/>
      <c r="W730" s="63"/>
      <c r="X730" s="63"/>
      <c r="Y730" s="63"/>
      <c r="Z730" s="63"/>
      <c r="AA730" s="63"/>
      <c r="AB730" s="63"/>
      <c r="AC730" s="63"/>
      <c r="AD730" s="93">
        <f t="shared" si="956"/>
        <v>0</v>
      </c>
      <c r="AE730" s="62"/>
      <c r="AF730" s="63"/>
      <c r="AG730" s="63"/>
      <c r="AH730" s="63"/>
      <c r="AI730" s="63"/>
      <c r="AJ730" s="63"/>
      <c r="AK730" s="63"/>
      <c r="AL730" s="63"/>
      <c r="AM730" s="63"/>
      <c r="AN730" s="63"/>
      <c r="AO730" s="63"/>
      <c r="AP730" s="63"/>
      <c r="AQ730" s="93">
        <f t="shared" si="957"/>
        <v>0</v>
      </c>
      <c r="AR730" s="62"/>
      <c r="AS730" s="63"/>
      <c r="AT730" s="63"/>
      <c r="AU730" s="63"/>
      <c r="AV730" s="63"/>
      <c r="AW730" s="63"/>
      <c r="AX730" s="63"/>
      <c r="AY730" s="63"/>
      <c r="AZ730" s="63"/>
      <c r="BA730" s="63"/>
      <c r="BB730" s="63"/>
      <c r="BC730" s="63"/>
      <c r="BD730" s="93">
        <f t="shared" si="958"/>
        <v>0</v>
      </c>
      <c r="BE730" s="93">
        <f t="shared" si="922"/>
        <v>0</v>
      </c>
      <c r="BG730" s="136" t="s">
        <v>222</v>
      </c>
      <c r="BH730" s="4"/>
      <c r="BI730" s="4"/>
    </row>
    <row r="731" spans="1:61" ht="13.15" hidden="1" customHeight="1" outlineLevel="2" x14ac:dyDescent="0.2">
      <c r="A731" s="380">
        <v>4</v>
      </c>
      <c r="B731" s="382" t="s">
        <v>204</v>
      </c>
      <c r="C731" s="49" t="s">
        <v>159</v>
      </c>
      <c r="D731" s="95"/>
      <c r="E731" s="68"/>
      <c r="F731" s="69"/>
      <c r="G731" s="69"/>
      <c r="H731" s="69"/>
      <c r="I731" s="69"/>
      <c r="J731" s="69"/>
      <c r="K731" s="69"/>
      <c r="L731" s="69"/>
      <c r="M731" s="69"/>
      <c r="N731" s="69"/>
      <c r="O731" s="69"/>
      <c r="P731" s="69"/>
      <c r="Q731" s="94">
        <f t="shared" si="955"/>
        <v>0</v>
      </c>
      <c r="R731" s="68"/>
      <c r="S731" s="69"/>
      <c r="T731" s="69"/>
      <c r="U731" s="69"/>
      <c r="V731" s="69"/>
      <c r="W731" s="69"/>
      <c r="X731" s="69"/>
      <c r="Y731" s="69"/>
      <c r="Z731" s="69"/>
      <c r="AA731" s="69"/>
      <c r="AB731" s="69"/>
      <c r="AC731" s="69"/>
      <c r="AD731" s="94">
        <f t="shared" si="956"/>
        <v>0</v>
      </c>
      <c r="AE731" s="68"/>
      <c r="AF731" s="69"/>
      <c r="AG731" s="69"/>
      <c r="AH731" s="69"/>
      <c r="AI731" s="69"/>
      <c r="AJ731" s="69"/>
      <c r="AK731" s="69"/>
      <c r="AL731" s="69"/>
      <c r="AM731" s="69"/>
      <c r="AN731" s="69"/>
      <c r="AO731" s="69"/>
      <c r="AP731" s="69"/>
      <c r="AQ731" s="94">
        <f t="shared" si="957"/>
        <v>0</v>
      </c>
      <c r="AR731" s="68"/>
      <c r="AS731" s="69"/>
      <c r="AT731" s="69"/>
      <c r="AU731" s="69"/>
      <c r="AV731" s="69"/>
      <c r="AW731" s="69"/>
      <c r="AX731" s="69"/>
      <c r="AY731" s="69"/>
      <c r="AZ731" s="69"/>
      <c r="BA731" s="69"/>
      <c r="BB731" s="69"/>
      <c r="BC731" s="69"/>
      <c r="BD731" s="94">
        <f t="shared" si="958"/>
        <v>0</v>
      </c>
      <c r="BE731" s="95">
        <f t="shared" si="922"/>
        <v>0</v>
      </c>
      <c r="BG731" s="136" t="s">
        <v>214</v>
      </c>
      <c r="BH731" s="4"/>
      <c r="BI731" s="4"/>
    </row>
    <row r="732" spans="1:61" ht="13.15" hidden="1" customHeight="1" outlineLevel="2" x14ac:dyDescent="0.2">
      <c r="A732" s="384"/>
      <c r="B732" s="383"/>
      <c r="C732" s="45" t="s">
        <v>164</v>
      </c>
      <c r="D732" s="97"/>
      <c r="E732" s="74"/>
      <c r="F732" s="75"/>
      <c r="G732" s="75"/>
      <c r="H732" s="75"/>
      <c r="I732" s="75"/>
      <c r="J732" s="75"/>
      <c r="K732" s="75"/>
      <c r="L732" s="75"/>
      <c r="M732" s="75"/>
      <c r="N732" s="75"/>
      <c r="O732" s="75"/>
      <c r="P732" s="75"/>
      <c r="Q732" s="96">
        <f t="shared" si="955"/>
        <v>0</v>
      </c>
      <c r="R732" s="74"/>
      <c r="S732" s="75"/>
      <c r="T732" s="75"/>
      <c r="U732" s="75"/>
      <c r="V732" s="75"/>
      <c r="W732" s="75"/>
      <c r="X732" s="75"/>
      <c r="Y732" s="75"/>
      <c r="Z732" s="75"/>
      <c r="AA732" s="75"/>
      <c r="AB732" s="75"/>
      <c r="AC732" s="75"/>
      <c r="AD732" s="96">
        <f t="shared" si="956"/>
        <v>0</v>
      </c>
      <c r="AE732" s="74"/>
      <c r="AF732" s="75"/>
      <c r="AG732" s="75"/>
      <c r="AH732" s="75"/>
      <c r="AI732" s="75"/>
      <c r="AJ732" s="75"/>
      <c r="AK732" s="75"/>
      <c r="AL732" s="75"/>
      <c r="AM732" s="75"/>
      <c r="AN732" s="75"/>
      <c r="AO732" s="75"/>
      <c r="AP732" s="75"/>
      <c r="AQ732" s="96">
        <f t="shared" si="957"/>
        <v>0</v>
      </c>
      <c r="AR732" s="74"/>
      <c r="AS732" s="75"/>
      <c r="AT732" s="75"/>
      <c r="AU732" s="75"/>
      <c r="AV732" s="75"/>
      <c r="AW732" s="75"/>
      <c r="AX732" s="75"/>
      <c r="AY732" s="75"/>
      <c r="AZ732" s="75"/>
      <c r="BA732" s="75"/>
      <c r="BB732" s="75"/>
      <c r="BC732" s="75"/>
      <c r="BD732" s="96">
        <f t="shared" si="958"/>
        <v>0</v>
      </c>
      <c r="BE732" s="97">
        <f t="shared" si="922"/>
        <v>0</v>
      </c>
      <c r="BG732" s="136" t="s">
        <v>223</v>
      </c>
      <c r="BH732" s="4"/>
      <c r="BI732" s="4"/>
    </row>
    <row r="733" spans="1:61" ht="13.15" hidden="1" customHeight="1" outlineLevel="2" x14ac:dyDescent="0.2">
      <c r="A733" s="380">
        <v>5</v>
      </c>
      <c r="B733" s="382" t="s">
        <v>221</v>
      </c>
      <c r="C733" s="49" t="s">
        <v>159</v>
      </c>
      <c r="D733" s="95"/>
      <c r="E733" s="68"/>
      <c r="F733" s="69"/>
      <c r="G733" s="69"/>
      <c r="H733" s="69"/>
      <c r="I733" s="69"/>
      <c r="J733" s="69"/>
      <c r="K733" s="69"/>
      <c r="L733" s="69"/>
      <c r="M733" s="69"/>
      <c r="N733" s="69"/>
      <c r="O733" s="69"/>
      <c r="P733" s="69">
        <v>45</v>
      </c>
      <c r="Q733" s="94">
        <f t="shared" si="955"/>
        <v>45</v>
      </c>
      <c r="R733" s="68"/>
      <c r="S733" s="69"/>
      <c r="T733" s="69"/>
      <c r="U733" s="69"/>
      <c r="V733" s="69"/>
      <c r="W733" s="69"/>
      <c r="X733" s="69"/>
      <c r="Y733" s="69"/>
      <c r="Z733" s="69"/>
      <c r="AA733" s="69"/>
      <c r="AB733" s="69"/>
      <c r="AC733" s="69">
        <v>40</v>
      </c>
      <c r="AD733" s="94">
        <f t="shared" si="956"/>
        <v>40</v>
      </c>
      <c r="AE733" s="68"/>
      <c r="AF733" s="69"/>
      <c r="AG733" s="69"/>
      <c r="AH733" s="69"/>
      <c r="AI733" s="69"/>
      <c r="AJ733" s="69"/>
      <c r="AK733" s="69"/>
      <c r="AL733" s="69"/>
      <c r="AM733" s="69"/>
      <c r="AN733" s="69"/>
      <c r="AO733" s="69"/>
      <c r="AP733" s="69">
        <v>40</v>
      </c>
      <c r="AQ733" s="94">
        <f t="shared" si="957"/>
        <v>40</v>
      </c>
      <c r="AR733" s="68"/>
      <c r="AS733" s="69"/>
      <c r="AT733" s="69"/>
      <c r="AU733" s="69"/>
      <c r="AV733" s="69"/>
      <c r="AW733" s="69"/>
      <c r="AX733" s="69"/>
      <c r="AY733" s="69"/>
      <c r="AZ733" s="69"/>
      <c r="BA733" s="69"/>
      <c r="BB733" s="69"/>
      <c r="BC733" s="69">
        <v>40</v>
      </c>
      <c r="BD733" s="94">
        <f t="shared" si="958"/>
        <v>40</v>
      </c>
      <c r="BE733" s="95">
        <f t="shared" si="922"/>
        <v>165</v>
      </c>
      <c r="BG733" t="s">
        <v>224</v>
      </c>
      <c r="BH733" s="4"/>
      <c r="BI733" s="4"/>
    </row>
    <row r="734" spans="1:61" ht="13.15" hidden="1" customHeight="1" outlineLevel="2" x14ac:dyDescent="0.2">
      <c r="A734" s="384"/>
      <c r="B734" s="383"/>
      <c r="C734" s="45" t="s">
        <v>164</v>
      </c>
      <c r="D734" s="97"/>
      <c r="E734" s="74"/>
      <c r="F734" s="75"/>
      <c r="G734" s="75"/>
      <c r="H734" s="75"/>
      <c r="I734" s="75"/>
      <c r="J734" s="75"/>
      <c r="K734" s="75"/>
      <c r="L734" s="75"/>
      <c r="M734" s="75">
        <v>0</v>
      </c>
      <c r="N734" s="75"/>
      <c r="O734" s="75"/>
      <c r="P734" s="75"/>
      <c r="Q734" s="96">
        <f t="shared" si="955"/>
        <v>0</v>
      </c>
      <c r="R734" s="74"/>
      <c r="S734" s="75"/>
      <c r="T734" s="75"/>
      <c r="U734" s="75"/>
      <c r="V734" s="75"/>
      <c r="W734" s="75"/>
      <c r="X734" s="75"/>
      <c r="Y734" s="75"/>
      <c r="Z734" s="75"/>
      <c r="AA734" s="75"/>
      <c r="AB734" s="75"/>
      <c r="AC734" s="75"/>
      <c r="AD734" s="96">
        <f t="shared" si="956"/>
        <v>0</v>
      </c>
      <c r="AE734" s="74"/>
      <c r="AF734" s="75"/>
      <c r="AG734" s="75"/>
      <c r="AH734" s="75"/>
      <c r="AI734" s="75"/>
      <c r="AJ734" s="75"/>
      <c r="AK734" s="75"/>
      <c r="AL734" s="75"/>
      <c r="AM734" s="75"/>
      <c r="AN734" s="75"/>
      <c r="AO734" s="75"/>
      <c r="AP734" s="75"/>
      <c r="AQ734" s="96">
        <f t="shared" si="957"/>
        <v>0</v>
      </c>
      <c r="AR734" s="74"/>
      <c r="AS734" s="75"/>
      <c r="AT734" s="75"/>
      <c r="AU734" s="75"/>
      <c r="AV734" s="75"/>
      <c r="AW734" s="75"/>
      <c r="AX734" s="75"/>
      <c r="AY734" s="75"/>
      <c r="AZ734" s="75"/>
      <c r="BA734" s="75"/>
      <c r="BB734" s="75"/>
      <c r="BC734" s="75"/>
      <c r="BD734" s="96">
        <f t="shared" si="958"/>
        <v>0</v>
      </c>
      <c r="BE734" s="97">
        <f t="shared" si="922"/>
        <v>0</v>
      </c>
      <c r="BG734" t="s">
        <v>210</v>
      </c>
      <c r="BH734" s="4"/>
      <c r="BI734" s="4"/>
    </row>
    <row r="735" spans="1:61" ht="13.15" hidden="1" customHeight="1" outlineLevel="2" x14ac:dyDescent="0.2">
      <c r="A735" s="373">
        <v>6</v>
      </c>
      <c r="B735" s="364" t="s">
        <v>209</v>
      </c>
      <c r="C735" s="49" t="s">
        <v>159</v>
      </c>
      <c r="D735" s="95"/>
      <c r="E735" s="68"/>
      <c r="F735" s="69"/>
      <c r="G735" s="69"/>
      <c r="H735" s="69"/>
      <c r="I735" s="69"/>
      <c r="J735" s="69"/>
      <c r="K735" s="69"/>
      <c r="L735" s="69"/>
      <c r="M735" s="69"/>
      <c r="N735" s="69"/>
      <c r="O735" s="69"/>
      <c r="P735" s="69"/>
      <c r="Q735" s="94">
        <f t="shared" si="955"/>
        <v>0</v>
      </c>
      <c r="R735" s="68"/>
      <c r="S735" s="69"/>
      <c r="T735" s="69"/>
      <c r="U735" s="69"/>
      <c r="V735" s="69"/>
      <c r="W735" s="69"/>
      <c r="X735" s="69"/>
      <c r="Y735" s="69"/>
      <c r="Z735" s="69"/>
      <c r="AA735" s="69"/>
      <c r="AB735" s="69"/>
      <c r="AC735" s="69"/>
      <c r="AD735" s="94">
        <f t="shared" si="956"/>
        <v>0</v>
      </c>
      <c r="AE735" s="68"/>
      <c r="AF735" s="69"/>
      <c r="AG735" s="69"/>
      <c r="AH735" s="69"/>
      <c r="AI735" s="69"/>
      <c r="AJ735" s="69"/>
      <c r="AK735" s="69"/>
      <c r="AL735" s="69"/>
      <c r="AM735" s="69"/>
      <c r="AN735" s="69"/>
      <c r="AO735" s="69"/>
      <c r="AP735" s="69"/>
      <c r="AQ735" s="94">
        <f t="shared" si="957"/>
        <v>0</v>
      </c>
      <c r="AR735" s="68"/>
      <c r="AS735" s="69"/>
      <c r="AT735" s="69"/>
      <c r="AU735" s="69"/>
      <c r="AV735" s="69"/>
      <c r="AW735" s="69"/>
      <c r="AX735" s="69"/>
      <c r="AY735" s="69"/>
      <c r="AZ735" s="69"/>
      <c r="BA735" s="69"/>
      <c r="BB735" s="69"/>
      <c r="BC735" s="69"/>
      <c r="BD735" s="94">
        <f t="shared" si="958"/>
        <v>0</v>
      </c>
      <c r="BE735" s="95">
        <f t="shared" si="922"/>
        <v>0</v>
      </c>
      <c r="BG735" s="136" t="s">
        <v>215</v>
      </c>
      <c r="BH735" s="4"/>
      <c r="BI735" s="4"/>
    </row>
    <row r="736" spans="1:61" ht="13.15" hidden="1" customHeight="1" outlineLevel="2" x14ac:dyDescent="0.2">
      <c r="A736" s="374"/>
      <c r="B736" s="365"/>
      <c r="C736" s="48" t="s">
        <v>164</v>
      </c>
      <c r="D736" s="98"/>
      <c r="E736" s="62"/>
      <c r="F736" s="63"/>
      <c r="G736" s="63"/>
      <c r="H736" s="63"/>
      <c r="I736" s="63"/>
      <c r="J736" s="63"/>
      <c r="K736" s="63"/>
      <c r="L736" s="63"/>
      <c r="M736" s="63"/>
      <c r="N736" s="63"/>
      <c r="O736" s="63"/>
      <c r="P736" s="63"/>
      <c r="Q736" s="93">
        <f t="shared" si="955"/>
        <v>0</v>
      </c>
      <c r="R736" s="62"/>
      <c r="S736" s="63"/>
      <c r="T736" s="63"/>
      <c r="U736" s="63"/>
      <c r="V736" s="63"/>
      <c r="W736" s="63"/>
      <c r="X736" s="63"/>
      <c r="Y736" s="63"/>
      <c r="Z736" s="63"/>
      <c r="AA736" s="63"/>
      <c r="AB736" s="63"/>
      <c r="AC736" s="63"/>
      <c r="AD736" s="93">
        <f t="shared" si="956"/>
        <v>0</v>
      </c>
      <c r="AE736" s="62"/>
      <c r="AF736" s="63"/>
      <c r="AG736" s="63"/>
      <c r="AH736" s="63"/>
      <c r="AI736" s="63"/>
      <c r="AJ736" s="63"/>
      <c r="AK736" s="63"/>
      <c r="AL736" s="63"/>
      <c r="AM736" s="63"/>
      <c r="AN736" s="63"/>
      <c r="AO736" s="63"/>
      <c r="AP736" s="63"/>
      <c r="AQ736" s="93">
        <f t="shared" si="957"/>
        <v>0</v>
      </c>
      <c r="AR736" s="62"/>
      <c r="AS736" s="63"/>
      <c r="AT736" s="63"/>
      <c r="AU736" s="63"/>
      <c r="AV736" s="63"/>
      <c r="AW736" s="63"/>
      <c r="AX736" s="63"/>
      <c r="AY736" s="63"/>
      <c r="AZ736" s="63"/>
      <c r="BA736" s="63"/>
      <c r="BB736" s="63"/>
      <c r="BC736" s="63"/>
      <c r="BD736" s="93">
        <f t="shared" si="958"/>
        <v>0</v>
      </c>
      <c r="BE736" s="98">
        <f t="shared" si="922"/>
        <v>0</v>
      </c>
      <c r="BF736" s="122"/>
      <c r="BG736" s="138" t="s">
        <v>216</v>
      </c>
      <c r="BH736" s="139">
        <f>SUM(BH728:BH735)</f>
        <v>0</v>
      </c>
      <c r="BI736" s="139">
        <f>SUM(BI728:BI735)</f>
        <v>0</v>
      </c>
    </row>
    <row r="737" spans="1:61" ht="13.15" hidden="1" customHeight="1" outlineLevel="2" x14ac:dyDescent="0.2">
      <c r="A737" s="366">
        <v>7</v>
      </c>
      <c r="B737" s="364" t="s">
        <v>6</v>
      </c>
      <c r="C737" s="49" t="s">
        <v>159</v>
      </c>
      <c r="D737" s="95"/>
      <c r="E737" s="68"/>
      <c r="F737" s="69"/>
      <c r="G737" s="69"/>
      <c r="H737" s="69"/>
      <c r="I737" s="69"/>
      <c r="J737" s="69"/>
      <c r="K737" s="69"/>
      <c r="L737" s="69"/>
      <c r="M737" s="69"/>
      <c r="N737" s="69"/>
      <c r="O737" s="69"/>
      <c r="P737" s="69"/>
      <c r="Q737" s="94">
        <f t="shared" si="955"/>
        <v>0</v>
      </c>
      <c r="R737" s="68"/>
      <c r="S737" s="69"/>
      <c r="T737" s="69"/>
      <c r="U737" s="69"/>
      <c r="V737" s="69"/>
      <c r="W737" s="69"/>
      <c r="X737" s="69"/>
      <c r="Y737" s="69"/>
      <c r="Z737" s="69"/>
      <c r="AA737" s="69"/>
      <c r="AB737" s="69"/>
      <c r="AC737" s="69"/>
      <c r="AD737" s="94">
        <f t="shared" si="956"/>
        <v>0</v>
      </c>
      <c r="AE737" s="68"/>
      <c r="AF737" s="69"/>
      <c r="AG737" s="69"/>
      <c r="AH737" s="69"/>
      <c r="AI737" s="69"/>
      <c r="AJ737" s="69"/>
      <c r="AK737" s="69"/>
      <c r="AL737" s="69"/>
      <c r="AM737" s="69"/>
      <c r="AN737" s="69"/>
      <c r="AO737" s="69"/>
      <c r="AP737" s="69"/>
      <c r="AQ737" s="94">
        <f t="shared" si="957"/>
        <v>0</v>
      </c>
      <c r="AR737" s="68"/>
      <c r="AS737" s="69"/>
      <c r="AT737" s="69"/>
      <c r="AU737" s="69"/>
      <c r="AV737" s="69"/>
      <c r="AW737" s="69"/>
      <c r="AX737" s="69"/>
      <c r="AY737" s="69"/>
      <c r="AZ737" s="69"/>
      <c r="BA737" s="69"/>
      <c r="BB737" s="69"/>
      <c r="BC737" s="69"/>
      <c r="BD737" s="94">
        <f t="shared" si="958"/>
        <v>0</v>
      </c>
      <c r="BE737" s="95">
        <f t="shared" si="922"/>
        <v>0</v>
      </c>
      <c r="BH737" s="4"/>
      <c r="BI737" s="4"/>
    </row>
    <row r="738" spans="1:61" ht="13.15" hidden="1" customHeight="1" outlineLevel="2" x14ac:dyDescent="0.2">
      <c r="A738" s="367"/>
      <c r="B738" s="368"/>
      <c r="C738" s="48" t="s">
        <v>164</v>
      </c>
      <c r="D738" s="98"/>
      <c r="E738" s="66"/>
      <c r="F738" s="63"/>
      <c r="G738" s="63"/>
      <c r="H738" s="63"/>
      <c r="I738" s="63"/>
      <c r="J738" s="63"/>
      <c r="K738" s="63"/>
      <c r="L738" s="63"/>
      <c r="M738" s="63"/>
      <c r="N738" s="63"/>
      <c r="O738" s="63"/>
      <c r="P738" s="63"/>
      <c r="Q738" s="93">
        <f t="shared" si="955"/>
        <v>0</v>
      </c>
      <c r="R738" s="66"/>
      <c r="S738" s="63"/>
      <c r="T738" s="63"/>
      <c r="U738" s="63"/>
      <c r="V738" s="63"/>
      <c r="W738" s="63"/>
      <c r="X738" s="63"/>
      <c r="Y738" s="63"/>
      <c r="Z738" s="63"/>
      <c r="AA738" s="63"/>
      <c r="AB738" s="63"/>
      <c r="AC738" s="63"/>
      <c r="AD738" s="93">
        <f t="shared" si="956"/>
        <v>0</v>
      </c>
      <c r="AE738" s="66"/>
      <c r="AF738" s="63"/>
      <c r="AG738" s="63"/>
      <c r="AH738" s="63"/>
      <c r="AI738" s="63"/>
      <c r="AJ738" s="63"/>
      <c r="AK738" s="63"/>
      <c r="AL738" s="63"/>
      <c r="AM738" s="63"/>
      <c r="AN738" s="63"/>
      <c r="AO738" s="63"/>
      <c r="AP738" s="63"/>
      <c r="AQ738" s="93">
        <f t="shared" si="957"/>
        <v>0</v>
      </c>
      <c r="AR738" s="66"/>
      <c r="AS738" s="63"/>
      <c r="AT738" s="63"/>
      <c r="AU738" s="63"/>
      <c r="AV738" s="63"/>
      <c r="AW738" s="63"/>
      <c r="AX738" s="63"/>
      <c r="AY738" s="63"/>
      <c r="AZ738" s="63"/>
      <c r="BA738" s="63"/>
      <c r="BB738" s="63"/>
      <c r="BC738" s="63"/>
      <c r="BD738" s="93">
        <f t="shared" si="958"/>
        <v>0</v>
      </c>
      <c r="BE738" s="98">
        <f t="shared" si="922"/>
        <v>0</v>
      </c>
      <c r="BG738" s="138"/>
      <c r="BH738" s="139"/>
      <c r="BI738" s="139"/>
    </row>
    <row r="739" spans="1:61" ht="13.15" hidden="1" customHeight="1" outlineLevel="2" x14ac:dyDescent="0.2">
      <c r="A739" s="380">
        <v>8</v>
      </c>
      <c r="B739" s="364" t="s">
        <v>335</v>
      </c>
      <c r="C739" s="49" t="s">
        <v>159</v>
      </c>
      <c r="D739" s="95"/>
      <c r="E739" s="68"/>
      <c r="F739" s="69"/>
      <c r="G739" s="69"/>
      <c r="H739" s="69"/>
      <c r="I739" s="69"/>
      <c r="J739" s="69"/>
      <c r="K739" s="69"/>
      <c r="L739" s="69"/>
      <c r="M739" s="69"/>
      <c r="N739" s="69"/>
      <c r="O739" s="69"/>
      <c r="P739" s="69"/>
      <c r="Q739" s="94">
        <f>SUM(E739:P739)</f>
        <v>0</v>
      </c>
      <c r="R739" s="68"/>
      <c r="S739" s="69"/>
      <c r="T739" s="69"/>
      <c r="U739" s="69"/>
      <c r="V739" s="69"/>
      <c r="W739" s="69"/>
      <c r="X739" s="69"/>
      <c r="Y739" s="69"/>
      <c r="Z739" s="69"/>
      <c r="AA739" s="69"/>
      <c r="AB739" s="69"/>
      <c r="AC739" s="69"/>
      <c r="AD739" s="94">
        <f t="shared" si="956"/>
        <v>0</v>
      </c>
      <c r="AE739" s="68"/>
      <c r="AF739" s="69"/>
      <c r="AG739" s="69"/>
      <c r="AH739" s="69"/>
      <c r="AI739" s="69"/>
      <c r="AJ739" s="69"/>
      <c r="AK739" s="69"/>
      <c r="AL739" s="69"/>
      <c r="AM739" s="69"/>
      <c r="AN739" s="69"/>
      <c r="AO739" s="69"/>
      <c r="AP739" s="69"/>
      <c r="AQ739" s="94">
        <f t="shared" si="957"/>
        <v>0</v>
      </c>
      <c r="AR739" s="68"/>
      <c r="AS739" s="69"/>
      <c r="AT739" s="69"/>
      <c r="AU739" s="69"/>
      <c r="AV739" s="69"/>
      <c r="AW739" s="69"/>
      <c r="AX739" s="69"/>
      <c r="AY739" s="69"/>
      <c r="AZ739" s="69"/>
      <c r="BA739" s="69"/>
      <c r="BB739" s="69"/>
      <c r="BC739" s="69"/>
      <c r="BD739" s="94">
        <f t="shared" si="958"/>
        <v>0</v>
      </c>
      <c r="BE739" s="95">
        <f t="shared" ref="BE739:BE749" si="959">SUM(D739,BD739,AQ739,AD739,Q739)</f>
        <v>0</v>
      </c>
      <c r="BH739" s="4"/>
      <c r="BI739" s="4"/>
    </row>
    <row r="740" spans="1:61" ht="13.15" hidden="1" customHeight="1" outlineLevel="2" thickBot="1" x14ac:dyDescent="0.25">
      <c r="A740" s="377"/>
      <c r="B740" s="379"/>
      <c r="C740" s="128" t="s">
        <v>164</v>
      </c>
      <c r="D740" s="133"/>
      <c r="E740" s="132"/>
      <c r="F740" s="130"/>
      <c r="G740" s="130"/>
      <c r="H740" s="130"/>
      <c r="I740" s="130"/>
      <c r="J740" s="130"/>
      <c r="K740" s="130"/>
      <c r="L740" s="130"/>
      <c r="M740" s="130"/>
      <c r="N740" s="130"/>
      <c r="O740" s="130"/>
      <c r="P740" s="130"/>
      <c r="Q740" s="131">
        <f>SUM(E740:P740)</f>
        <v>0</v>
      </c>
      <c r="R740" s="132"/>
      <c r="S740" s="130"/>
      <c r="T740" s="130"/>
      <c r="U740" s="130"/>
      <c r="V740" s="130"/>
      <c r="W740" s="130"/>
      <c r="X740" s="130"/>
      <c r="Y740" s="130"/>
      <c r="Z740" s="130"/>
      <c r="AA740" s="130"/>
      <c r="AB740" s="130"/>
      <c r="AC740" s="130"/>
      <c r="AD740" s="131">
        <f t="shared" si="956"/>
        <v>0</v>
      </c>
      <c r="AE740" s="132"/>
      <c r="AF740" s="130"/>
      <c r="AG740" s="130"/>
      <c r="AH740" s="130"/>
      <c r="AI740" s="130"/>
      <c r="AJ740" s="130"/>
      <c r="AK740" s="130"/>
      <c r="AL740" s="130"/>
      <c r="AM740" s="130"/>
      <c r="AN740" s="130"/>
      <c r="AO740" s="130"/>
      <c r="AP740" s="130"/>
      <c r="AQ740" s="131">
        <f t="shared" si="957"/>
        <v>0</v>
      </c>
      <c r="AR740" s="132"/>
      <c r="AS740" s="130"/>
      <c r="AT740" s="130"/>
      <c r="AU740" s="130"/>
      <c r="AV740" s="130"/>
      <c r="AW740" s="130"/>
      <c r="AX740" s="130"/>
      <c r="AY740" s="130"/>
      <c r="AZ740" s="130"/>
      <c r="BA740" s="130"/>
      <c r="BB740" s="130"/>
      <c r="BC740" s="130"/>
      <c r="BD740" s="131">
        <f t="shared" si="958"/>
        <v>0</v>
      </c>
      <c r="BE740" s="133">
        <f t="shared" si="959"/>
        <v>0</v>
      </c>
      <c r="BG740" s="138"/>
      <c r="BH740" s="139"/>
      <c r="BI740" s="139"/>
    </row>
    <row r="741" spans="1:61" outlineLevel="1" collapsed="1" x14ac:dyDescent="0.2">
      <c r="A741" s="369"/>
      <c r="B741" s="362" t="s">
        <v>198</v>
      </c>
      <c r="C741" s="50" t="s">
        <v>159</v>
      </c>
      <c r="D741" s="127">
        <f>SUM(D725,D727,D729,D731,D733,D735,D737,D739)</f>
        <v>0</v>
      </c>
      <c r="E741" s="124">
        <f t="shared" ref="E741:P741" si="960">SUM(E725,E727,E729,E731,E733,E735,E737,E739)</f>
        <v>0</v>
      </c>
      <c r="F741" s="125">
        <f t="shared" si="960"/>
        <v>0</v>
      </c>
      <c r="G741" s="125">
        <f t="shared" si="960"/>
        <v>0</v>
      </c>
      <c r="H741" s="125">
        <f t="shared" si="960"/>
        <v>0</v>
      </c>
      <c r="I741" s="125">
        <f t="shared" si="960"/>
        <v>0</v>
      </c>
      <c r="J741" s="125">
        <f t="shared" si="960"/>
        <v>0</v>
      </c>
      <c r="K741" s="125">
        <f t="shared" si="960"/>
        <v>0</v>
      </c>
      <c r="L741" s="125">
        <f t="shared" si="960"/>
        <v>0</v>
      </c>
      <c r="M741" s="125">
        <f t="shared" si="960"/>
        <v>0</v>
      </c>
      <c r="N741" s="125">
        <f t="shared" si="960"/>
        <v>0</v>
      </c>
      <c r="O741" s="125">
        <f t="shared" si="960"/>
        <v>0</v>
      </c>
      <c r="P741" s="125">
        <f t="shared" si="960"/>
        <v>45</v>
      </c>
      <c r="Q741" s="126">
        <f>SUM(E741:P741)</f>
        <v>45</v>
      </c>
      <c r="R741" s="124">
        <f t="shared" ref="R741:AC741" si="961">SUM(R725,R727,R729,R731,R733,R735,R737,R739)</f>
        <v>0</v>
      </c>
      <c r="S741" s="125">
        <f t="shared" si="961"/>
        <v>0</v>
      </c>
      <c r="T741" s="125">
        <f t="shared" si="961"/>
        <v>0</v>
      </c>
      <c r="U741" s="125">
        <f t="shared" si="961"/>
        <v>0</v>
      </c>
      <c r="V741" s="125">
        <f t="shared" si="961"/>
        <v>0</v>
      </c>
      <c r="W741" s="125">
        <f t="shared" si="961"/>
        <v>0</v>
      </c>
      <c r="X741" s="125">
        <f t="shared" si="961"/>
        <v>0</v>
      </c>
      <c r="Y741" s="125">
        <f t="shared" si="961"/>
        <v>0</v>
      </c>
      <c r="Z741" s="125">
        <f t="shared" si="961"/>
        <v>0</v>
      </c>
      <c r="AA741" s="125">
        <f t="shared" si="961"/>
        <v>0</v>
      </c>
      <c r="AB741" s="125">
        <f t="shared" si="961"/>
        <v>0</v>
      </c>
      <c r="AC741" s="125">
        <f t="shared" si="961"/>
        <v>40</v>
      </c>
      <c r="AD741" s="126">
        <f t="shared" si="956"/>
        <v>40</v>
      </c>
      <c r="AE741" s="124">
        <f t="shared" ref="AE741:AP741" si="962">SUM(AE725,AE727,AE729,AE731,AE733,AE735,AE737,AE739)</f>
        <v>0</v>
      </c>
      <c r="AF741" s="125">
        <f t="shared" si="962"/>
        <v>0</v>
      </c>
      <c r="AG741" s="125">
        <f t="shared" si="962"/>
        <v>0</v>
      </c>
      <c r="AH741" s="125">
        <f t="shared" si="962"/>
        <v>0</v>
      </c>
      <c r="AI741" s="125">
        <f t="shared" si="962"/>
        <v>0</v>
      </c>
      <c r="AJ741" s="125">
        <f t="shared" si="962"/>
        <v>0</v>
      </c>
      <c r="AK741" s="125">
        <f t="shared" si="962"/>
        <v>0</v>
      </c>
      <c r="AL741" s="125">
        <f t="shared" si="962"/>
        <v>0</v>
      </c>
      <c r="AM741" s="125">
        <f t="shared" si="962"/>
        <v>0</v>
      </c>
      <c r="AN741" s="125">
        <f t="shared" si="962"/>
        <v>0</v>
      </c>
      <c r="AO741" s="125">
        <f t="shared" si="962"/>
        <v>0</v>
      </c>
      <c r="AP741" s="125">
        <f t="shared" si="962"/>
        <v>40</v>
      </c>
      <c r="AQ741" s="126">
        <f t="shared" si="957"/>
        <v>40</v>
      </c>
      <c r="AR741" s="124">
        <f t="shared" ref="AR741:BC741" si="963">SUM(AR725,AR727,AR729,AR731,AR733,AR735,AR737,AR739)</f>
        <v>0</v>
      </c>
      <c r="AS741" s="125">
        <f t="shared" si="963"/>
        <v>0</v>
      </c>
      <c r="AT741" s="125">
        <f t="shared" si="963"/>
        <v>0</v>
      </c>
      <c r="AU741" s="125">
        <f t="shared" si="963"/>
        <v>0</v>
      </c>
      <c r="AV741" s="125">
        <f t="shared" si="963"/>
        <v>0</v>
      </c>
      <c r="AW741" s="125">
        <f t="shared" si="963"/>
        <v>0</v>
      </c>
      <c r="AX741" s="125">
        <f t="shared" si="963"/>
        <v>0</v>
      </c>
      <c r="AY741" s="125">
        <f t="shared" si="963"/>
        <v>0</v>
      </c>
      <c r="AZ741" s="125">
        <f t="shared" si="963"/>
        <v>0</v>
      </c>
      <c r="BA741" s="125">
        <f t="shared" si="963"/>
        <v>0</v>
      </c>
      <c r="BB741" s="125">
        <f t="shared" si="963"/>
        <v>0</v>
      </c>
      <c r="BC741" s="125">
        <f t="shared" si="963"/>
        <v>40</v>
      </c>
      <c r="BD741" s="126">
        <f t="shared" si="958"/>
        <v>40</v>
      </c>
      <c r="BE741" s="127">
        <f t="shared" si="959"/>
        <v>165</v>
      </c>
    </row>
    <row r="742" spans="1:61" outlineLevel="1" x14ac:dyDescent="0.2">
      <c r="A742" s="370"/>
      <c r="B742" s="363"/>
      <c r="C742" s="51" t="s">
        <v>164</v>
      </c>
      <c r="D742" s="100">
        <f t="shared" ref="D742:P742" si="964">SUM(D726,D728,D730,D732,D734,D736,D738,D740)</f>
        <v>0</v>
      </c>
      <c r="E742" s="80">
        <f t="shared" si="964"/>
        <v>0</v>
      </c>
      <c r="F742" s="81">
        <f t="shared" si="964"/>
        <v>0</v>
      </c>
      <c r="G742" s="81">
        <f t="shared" si="964"/>
        <v>0</v>
      </c>
      <c r="H742" s="81">
        <f t="shared" si="964"/>
        <v>0</v>
      </c>
      <c r="I742" s="81">
        <f t="shared" si="964"/>
        <v>0</v>
      </c>
      <c r="J742" s="81">
        <f t="shared" si="964"/>
        <v>0</v>
      </c>
      <c r="K742" s="81">
        <f t="shared" si="964"/>
        <v>0</v>
      </c>
      <c r="L742" s="81">
        <f t="shared" si="964"/>
        <v>0</v>
      </c>
      <c r="M742" s="81">
        <f t="shared" si="964"/>
        <v>0</v>
      </c>
      <c r="N742" s="81">
        <f t="shared" si="964"/>
        <v>0</v>
      </c>
      <c r="O742" s="81">
        <f t="shared" si="964"/>
        <v>0</v>
      </c>
      <c r="P742" s="81">
        <f t="shared" si="964"/>
        <v>0</v>
      </c>
      <c r="Q742" s="99">
        <f>SUM(E742:P742)</f>
        <v>0</v>
      </c>
      <c r="R742" s="80">
        <f t="shared" ref="R742:AC742" si="965">SUM(R726,R728,R730,R732,R734,R736,R738,R740)</f>
        <v>0</v>
      </c>
      <c r="S742" s="81">
        <f t="shared" si="965"/>
        <v>0</v>
      </c>
      <c r="T742" s="81">
        <f t="shared" si="965"/>
        <v>0</v>
      </c>
      <c r="U742" s="81">
        <f t="shared" si="965"/>
        <v>0</v>
      </c>
      <c r="V742" s="81">
        <f t="shared" si="965"/>
        <v>0</v>
      </c>
      <c r="W742" s="81">
        <f t="shared" si="965"/>
        <v>0</v>
      </c>
      <c r="X742" s="81">
        <f t="shared" si="965"/>
        <v>0</v>
      </c>
      <c r="Y742" s="81">
        <f t="shared" si="965"/>
        <v>0</v>
      </c>
      <c r="Z742" s="81">
        <f t="shared" si="965"/>
        <v>0</v>
      </c>
      <c r="AA742" s="81">
        <f t="shared" si="965"/>
        <v>0</v>
      </c>
      <c r="AB742" s="81">
        <f t="shared" si="965"/>
        <v>0</v>
      </c>
      <c r="AC742" s="81">
        <f t="shared" si="965"/>
        <v>0</v>
      </c>
      <c r="AD742" s="99">
        <f t="shared" si="956"/>
        <v>0</v>
      </c>
      <c r="AE742" s="80">
        <f t="shared" ref="AE742:AP742" si="966">SUM(AE726,AE728,AE730,AE732,AE734,AE736,AE738,AE740)</f>
        <v>0</v>
      </c>
      <c r="AF742" s="81">
        <f t="shared" si="966"/>
        <v>0</v>
      </c>
      <c r="AG742" s="81">
        <f t="shared" si="966"/>
        <v>0</v>
      </c>
      <c r="AH742" s="81">
        <f t="shared" si="966"/>
        <v>0</v>
      </c>
      <c r="AI742" s="81">
        <f t="shared" si="966"/>
        <v>0</v>
      </c>
      <c r="AJ742" s="81">
        <f t="shared" si="966"/>
        <v>0</v>
      </c>
      <c r="AK742" s="81">
        <f t="shared" si="966"/>
        <v>0</v>
      </c>
      <c r="AL742" s="81">
        <f t="shared" si="966"/>
        <v>0</v>
      </c>
      <c r="AM742" s="81">
        <f t="shared" si="966"/>
        <v>0</v>
      </c>
      <c r="AN742" s="81">
        <f t="shared" si="966"/>
        <v>0</v>
      </c>
      <c r="AO742" s="81">
        <f t="shared" si="966"/>
        <v>0</v>
      </c>
      <c r="AP742" s="81">
        <f t="shared" si="966"/>
        <v>0</v>
      </c>
      <c r="AQ742" s="99">
        <f t="shared" si="957"/>
        <v>0</v>
      </c>
      <c r="AR742" s="80">
        <f t="shared" ref="AR742:BC742" si="967">SUM(AR726,AR728,AR730,AR732,AR734,AR736,AR738,AR740)</f>
        <v>0</v>
      </c>
      <c r="AS742" s="81">
        <f t="shared" si="967"/>
        <v>0</v>
      </c>
      <c r="AT742" s="81">
        <f t="shared" si="967"/>
        <v>0</v>
      </c>
      <c r="AU742" s="81">
        <f t="shared" si="967"/>
        <v>0</v>
      </c>
      <c r="AV742" s="81">
        <f t="shared" si="967"/>
        <v>0</v>
      </c>
      <c r="AW742" s="81">
        <f t="shared" si="967"/>
        <v>0</v>
      </c>
      <c r="AX742" s="81">
        <f t="shared" si="967"/>
        <v>0</v>
      </c>
      <c r="AY742" s="81">
        <f t="shared" si="967"/>
        <v>0</v>
      </c>
      <c r="AZ742" s="81">
        <f t="shared" si="967"/>
        <v>0</v>
      </c>
      <c r="BA742" s="81">
        <f t="shared" si="967"/>
        <v>0</v>
      </c>
      <c r="BB742" s="81">
        <f t="shared" si="967"/>
        <v>0</v>
      </c>
      <c r="BC742" s="81">
        <f t="shared" si="967"/>
        <v>0</v>
      </c>
      <c r="BD742" s="99">
        <f t="shared" si="958"/>
        <v>0</v>
      </c>
      <c r="BE742" s="100">
        <f t="shared" si="959"/>
        <v>0</v>
      </c>
    </row>
    <row r="743" spans="1:61" hidden="1" outlineLevel="2" x14ac:dyDescent="0.2">
      <c r="A743" s="120"/>
      <c r="B743" s="111" t="s">
        <v>203</v>
      </c>
      <c r="C743" s="112"/>
      <c r="D743" s="114"/>
      <c r="E743" s="113"/>
      <c r="F743" s="113"/>
      <c r="G743" s="113"/>
      <c r="H743" s="113"/>
      <c r="I743" s="113"/>
      <c r="J743" s="113"/>
      <c r="K743" s="113"/>
      <c r="L743" s="113"/>
      <c r="M743" s="113"/>
      <c r="N743" s="113"/>
      <c r="O743" s="113"/>
      <c r="P743" s="113"/>
      <c r="Q743" s="114"/>
      <c r="R743" s="113"/>
      <c r="S743" s="113"/>
      <c r="T743" s="113"/>
      <c r="U743" s="113"/>
      <c r="V743" s="113"/>
      <c r="W743" s="113"/>
      <c r="X743" s="113"/>
      <c r="Y743" s="113"/>
      <c r="Z743" s="113"/>
      <c r="AA743" s="113"/>
      <c r="AB743" s="113"/>
      <c r="AC743" s="113"/>
      <c r="AD743" s="114"/>
      <c r="AE743" s="113"/>
      <c r="AF743" s="113"/>
      <c r="AG743" s="113"/>
      <c r="AH743" s="113"/>
      <c r="AI743" s="113"/>
      <c r="AJ743" s="113"/>
      <c r="AK743" s="113"/>
      <c r="AL743" s="113"/>
      <c r="AM743" s="113"/>
      <c r="AN743" s="113"/>
      <c r="AO743" s="113"/>
      <c r="AP743" s="113"/>
      <c r="AQ743" s="114"/>
      <c r="AR743" s="113"/>
      <c r="AS743" s="113"/>
      <c r="AT743" s="113"/>
      <c r="AU743" s="113"/>
      <c r="AV743" s="113"/>
      <c r="AW743" s="113"/>
      <c r="AX743" s="113"/>
      <c r="AY743" s="113"/>
      <c r="AZ743" s="113"/>
      <c r="BA743" s="113"/>
      <c r="BB743" s="113"/>
      <c r="BC743" s="113"/>
      <c r="BD743" s="114"/>
      <c r="BE743" s="198">
        <f t="shared" si="959"/>
        <v>0</v>
      </c>
      <c r="BG743" s="42"/>
    </row>
    <row r="744" spans="1:61" hidden="1" outlineLevel="2" x14ac:dyDescent="0.2">
      <c r="A744" s="375">
        <v>1</v>
      </c>
      <c r="B744" s="376" t="s">
        <v>208</v>
      </c>
      <c r="C744" s="47" t="s">
        <v>159</v>
      </c>
      <c r="D744" s="91">
        <f>D741-D746</f>
        <v>0</v>
      </c>
      <c r="E744" s="52">
        <f>E741-E746</f>
        <v>0</v>
      </c>
      <c r="F744" s="53">
        <f t="shared" ref="F744:P744" si="968">F741-F746</f>
        <v>0</v>
      </c>
      <c r="G744" s="53">
        <f t="shared" si="968"/>
        <v>0</v>
      </c>
      <c r="H744" s="53">
        <f t="shared" si="968"/>
        <v>0</v>
      </c>
      <c r="I744" s="53">
        <f t="shared" si="968"/>
        <v>0</v>
      </c>
      <c r="J744" s="53">
        <f t="shared" si="968"/>
        <v>0</v>
      </c>
      <c r="K744" s="53">
        <f t="shared" si="968"/>
        <v>0</v>
      </c>
      <c r="L744" s="53">
        <f t="shared" si="968"/>
        <v>0</v>
      </c>
      <c r="M744" s="53">
        <f t="shared" si="968"/>
        <v>0</v>
      </c>
      <c r="N744" s="53">
        <f t="shared" si="968"/>
        <v>0</v>
      </c>
      <c r="O744" s="53">
        <f t="shared" si="968"/>
        <v>0</v>
      </c>
      <c r="P744" s="53">
        <f t="shared" si="968"/>
        <v>45</v>
      </c>
      <c r="Q744" s="91">
        <f t="shared" ref="Q744:Q749" si="969">SUM(E744:P744)</f>
        <v>45</v>
      </c>
      <c r="R744" s="52">
        <f>R741-R746</f>
        <v>0</v>
      </c>
      <c r="S744" s="53">
        <f t="shared" ref="S744:AC744" si="970">S741-S746</f>
        <v>0</v>
      </c>
      <c r="T744" s="53">
        <f t="shared" si="970"/>
        <v>0</v>
      </c>
      <c r="U744" s="53">
        <f t="shared" si="970"/>
        <v>0</v>
      </c>
      <c r="V744" s="53">
        <f t="shared" si="970"/>
        <v>0</v>
      </c>
      <c r="W744" s="53">
        <f t="shared" si="970"/>
        <v>0</v>
      </c>
      <c r="X744" s="53">
        <f t="shared" si="970"/>
        <v>0</v>
      </c>
      <c r="Y744" s="53">
        <f t="shared" si="970"/>
        <v>0</v>
      </c>
      <c r="Z744" s="53">
        <f t="shared" si="970"/>
        <v>0</v>
      </c>
      <c r="AA744" s="53">
        <f t="shared" si="970"/>
        <v>0</v>
      </c>
      <c r="AB744" s="53">
        <f t="shared" si="970"/>
        <v>0</v>
      </c>
      <c r="AC744" s="53">
        <f t="shared" si="970"/>
        <v>40</v>
      </c>
      <c r="AD744" s="91">
        <f t="shared" ref="AD744:AD749" si="971">SUM(R744:AC744)</f>
        <v>40</v>
      </c>
      <c r="AE744" s="52">
        <f>AE741-AE746</f>
        <v>0</v>
      </c>
      <c r="AF744" s="53">
        <f t="shared" ref="AF744:AP744" si="972">AF741-AF746</f>
        <v>0</v>
      </c>
      <c r="AG744" s="53">
        <f t="shared" si="972"/>
        <v>0</v>
      </c>
      <c r="AH744" s="53">
        <f t="shared" si="972"/>
        <v>0</v>
      </c>
      <c r="AI744" s="53">
        <f t="shared" si="972"/>
        <v>0</v>
      </c>
      <c r="AJ744" s="53">
        <f t="shared" si="972"/>
        <v>0</v>
      </c>
      <c r="AK744" s="53">
        <f t="shared" si="972"/>
        <v>0</v>
      </c>
      <c r="AL744" s="53">
        <f t="shared" si="972"/>
        <v>0</v>
      </c>
      <c r="AM744" s="53">
        <f t="shared" si="972"/>
        <v>0</v>
      </c>
      <c r="AN744" s="53">
        <f t="shared" si="972"/>
        <v>0</v>
      </c>
      <c r="AO744" s="53">
        <f t="shared" si="972"/>
        <v>0</v>
      </c>
      <c r="AP744" s="53">
        <f t="shared" si="972"/>
        <v>40</v>
      </c>
      <c r="AQ744" s="91">
        <f t="shared" ref="AQ744:AQ749" si="973">SUM(AE744:AP744)</f>
        <v>40</v>
      </c>
      <c r="AR744" s="52">
        <f>AR741-AR746</f>
        <v>0</v>
      </c>
      <c r="AS744" s="53">
        <f t="shared" ref="AS744:BC744" si="974">AS741-AS746</f>
        <v>0</v>
      </c>
      <c r="AT744" s="53">
        <f t="shared" si="974"/>
        <v>0</v>
      </c>
      <c r="AU744" s="53">
        <f t="shared" si="974"/>
        <v>0</v>
      </c>
      <c r="AV744" s="53">
        <f t="shared" si="974"/>
        <v>0</v>
      </c>
      <c r="AW744" s="53">
        <f t="shared" si="974"/>
        <v>0</v>
      </c>
      <c r="AX744" s="53">
        <f t="shared" si="974"/>
        <v>0</v>
      </c>
      <c r="AY744" s="53">
        <f t="shared" si="974"/>
        <v>0</v>
      </c>
      <c r="AZ744" s="53">
        <f t="shared" si="974"/>
        <v>0</v>
      </c>
      <c r="BA744" s="53">
        <f t="shared" si="974"/>
        <v>0</v>
      </c>
      <c r="BB744" s="53">
        <f t="shared" si="974"/>
        <v>0</v>
      </c>
      <c r="BC744" s="53">
        <f t="shared" si="974"/>
        <v>40</v>
      </c>
      <c r="BD744" s="91">
        <f t="shared" ref="BD744:BD749" si="975">SUM(AR744:BC744)</f>
        <v>40</v>
      </c>
      <c r="BE744" s="91">
        <f t="shared" si="959"/>
        <v>165</v>
      </c>
      <c r="BG744" s="42"/>
    </row>
    <row r="745" spans="1:61" hidden="1" outlineLevel="2" x14ac:dyDescent="0.2">
      <c r="A745" s="374"/>
      <c r="B745" s="372"/>
      <c r="C745" s="46" t="s">
        <v>164</v>
      </c>
      <c r="D745" s="92">
        <f t="shared" ref="D745:P745" si="976">D742-D747</f>
        <v>0</v>
      </c>
      <c r="E745" s="56">
        <f t="shared" si="976"/>
        <v>0</v>
      </c>
      <c r="F745" s="57">
        <f t="shared" si="976"/>
        <v>0</v>
      </c>
      <c r="G745" s="57">
        <f t="shared" si="976"/>
        <v>0</v>
      </c>
      <c r="H745" s="57">
        <f t="shared" si="976"/>
        <v>0</v>
      </c>
      <c r="I745" s="57">
        <f t="shared" si="976"/>
        <v>0</v>
      </c>
      <c r="J745" s="57">
        <f t="shared" si="976"/>
        <v>0</v>
      </c>
      <c r="K745" s="57">
        <f t="shared" si="976"/>
        <v>0</v>
      </c>
      <c r="L745" s="57">
        <f t="shared" si="976"/>
        <v>0</v>
      </c>
      <c r="M745" s="57">
        <f t="shared" si="976"/>
        <v>0</v>
      </c>
      <c r="N745" s="57">
        <f t="shared" si="976"/>
        <v>0</v>
      </c>
      <c r="O745" s="57">
        <f t="shared" si="976"/>
        <v>0</v>
      </c>
      <c r="P745" s="57">
        <f t="shared" si="976"/>
        <v>0</v>
      </c>
      <c r="Q745" s="92">
        <f t="shared" si="969"/>
        <v>0</v>
      </c>
      <c r="R745" s="56">
        <f t="shared" ref="R745:AC745" si="977">R742-R747</f>
        <v>0</v>
      </c>
      <c r="S745" s="57">
        <f t="shared" si="977"/>
        <v>0</v>
      </c>
      <c r="T745" s="57">
        <f t="shared" si="977"/>
        <v>0</v>
      </c>
      <c r="U745" s="57">
        <f t="shared" si="977"/>
        <v>0</v>
      </c>
      <c r="V745" s="57">
        <f t="shared" si="977"/>
        <v>0</v>
      </c>
      <c r="W745" s="57">
        <f t="shared" si="977"/>
        <v>0</v>
      </c>
      <c r="X745" s="57">
        <f t="shared" si="977"/>
        <v>0</v>
      </c>
      <c r="Y745" s="57">
        <f t="shared" si="977"/>
        <v>0</v>
      </c>
      <c r="Z745" s="57">
        <f t="shared" si="977"/>
        <v>0</v>
      </c>
      <c r="AA745" s="57">
        <f t="shared" si="977"/>
        <v>0</v>
      </c>
      <c r="AB745" s="57">
        <f t="shared" si="977"/>
        <v>0</v>
      </c>
      <c r="AC745" s="57">
        <f t="shared" si="977"/>
        <v>0</v>
      </c>
      <c r="AD745" s="92">
        <f t="shared" si="971"/>
        <v>0</v>
      </c>
      <c r="AE745" s="56">
        <f t="shared" ref="AE745:AP745" si="978">AE742-AE747</f>
        <v>0</v>
      </c>
      <c r="AF745" s="57">
        <f t="shared" si="978"/>
        <v>0</v>
      </c>
      <c r="AG745" s="57">
        <f t="shared" si="978"/>
        <v>0</v>
      </c>
      <c r="AH745" s="57">
        <f t="shared" si="978"/>
        <v>0</v>
      </c>
      <c r="AI745" s="57">
        <f t="shared" si="978"/>
        <v>0</v>
      </c>
      <c r="AJ745" s="57">
        <f t="shared" si="978"/>
        <v>0</v>
      </c>
      <c r="AK745" s="57">
        <f t="shared" si="978"/>
        <v>0</v>
      </c>
      <c r="AL745" s="57">
        <f t="shared" si="978"/>
        <v>0</v>
      </c>
      <c r="AM745" s="57">
        <f t="shared" si="978"/>
        <v>0</v>
      </c>
      <c r="AN745" s="57">
        <f t="shared" si="978"/>
        <v>0</v>
      </c>
      <c r="AO745" s="57">
        <f t="shared" si="978"/>
        <v>0</v>
      </c>
      <c r="AP745" s="57">
        <f t="shared" si="978"/>
        <v>0</v>
      </c>
      <c r="AQ745" s="92">
        <f t="shared" si="973"/>
        <v>0</v>
      </c>
      <c r="AR745" s="56">
        <f t="shared" ref="AR745:BC745" si="979">AR742-AR747</f>
        <v>0</v>
      </c>
      <c r="AS745" s="57">
        <f t="shared" si="979"/>
        <v>0</v>
      </c>
      <c r="AT745" s="57">
        <f t="shared" si="979"/>
        <v>0</v>
      </c>
      <c r="AU745" s="57">
        <f t="shared" si="979"/>
        <v>0</v>
      </c>
      <c r="AV745" s="57">
        <f t="shared" si="979"/>
        <v>0</v>
      </c>
      <c r="AW745" s="57">
        <f t="shared" si="979"/>
        <v>0</v>
      </c>
      <c r="AX745" s="57">
        <f t="shared" si="979"/>
        <v>0</v>
      </c>
      <c r="AY745" s="57">
        <f t="shared" si="979"/>
        <v>0</v>
      </c>
      <c r="AZ745" s="57">
        <f t="shared" si="979"/>
        <v>0</v>
      </c>
      <c r="BA745" s="57">
        <f t="shared" si="979"/>
        <v>0</v>
      </c>
      <c r="BB745" s="57">
        <f t="shared" si="979"/>
        <v>0</v>
      </c>
      <c r="BC745" s="57">
        <f t="shared" si="979"/>
        <v>0</v>
      </c>
      <c r="BD745" s="92">
        <f t="shared" si="975"/>
        <v>0</v>
      </c>
      <c r="BE745" s="92">
        <f t="shared" si="959"/>
        <v>0</v>
      </c>
      <c r="BF745" s="122"/>
      <c r="BG745" s="42"/>
    </row>
    <row r="746" spans="1:61" hidden="1" outlineLevel="2" x14ac:dyDescent="0.2">
      <c r="A746" s="373">
        <v>2</v>
      </c>
      <c r="B746" s="371" t="s">
        <v>307</v>
      </c>
      <c r="C746" s="44" t="s">
        <v>159</v>
      </c>
      <c r="D746" s="101"/>
      <c r="E746" s="82"/>
      <c r="F746" s="83"/>
      <c r="G746" s="83"/>
      <c r="H746" s="83"/>
      <c r="I746" s="83"/>
      <c r="J746" s="83"/>
      <c r="K746" s="83"/>
      <c r="L746" s="83"/>
      <c r="M746" s="83"/>
      <c r="N746" s="83"/>
      <c r="O746" s="83"/>
      <c r="P746" s="84"/>
      <c r="Q746" s="101">
        <f t="shared" si="969"/>
        <v>0</v>
      </c>
      <c r="R746" s="82"/>
      <c r="S746" s="83"/>
      <c r="T746" s="83"/>
      <c r="U746" s="83"/>
      <c r="V746" s="83"/>
      <c r="W746" s="83"/>
      <c r="X746" s="83"/>
      <c r="Y746" s="83"/>
      <c r="Z746" s="83"/>
      <c r="AA746" s="83"/>
      <c r="AB746" s="83"/>
      <c r="AC746" s="84"/>
      <c r="AD746" s="101">
        <f t="shared" si="971"/>
        <v>0</v>
      </c>
      <c r="AE746" s="82"/>
      <c r="AF746" s="83"/>
      <c r="AG746" s="83"/>
      <c r="AH746" s="83"/>
      <c r="AI746" s="83"/>
      <c r="AJ746" s="83"/>
      <c r="AK746" s="83"/>
      <c r="AL746" s="83"/>
      <c r="AM746" s="83"/>
      <c r="AN746" s="83"/>
      <c r="AO746" s="83"/>
      <c r="AP746" s="84"/>
      <c r="AQ746" s="101">
        <f t="shared" si="973"/>
        <v>0</v>
      </c>
      <c r="AR746" s="82"/>
      <c r="AS746" s="83"/>
      <c r="AT746" s="83"/>
      <c r="AU746" s="83"/>
      <c r="AV746" s="83"/>
      <c r="AW746" s="83"/>
      <c r="AX746" s="83"/>
      <c r="AY746" s="83"/>
      <c r="AZ746" s="83"/>
      <c r="BA746" s="83"/>
      <c r="BB746" s="83"/>
      <c r="BC746" s="84"/>
      <c r="BD746" s="101">
        <f t="shared" si="975"/>
        <v>0</v>
      </c>
      <c r="BE746" s="101">
        <f t="shared" si="959"/>
        <v>0</v>
      </c>
      <c r="BG746" s="42"/>
    </row>
    <row r="747" spans="1:61" ht="13.5" hidden="1" outlineLevel="2" thickBot="1" x14ac:dyDescent="0.25">
      <c r="A747" s="377"/>
      <c r="B747" s="378"/>
      <c r="C747" s="128" t="s">
        <v>164</v>
      </c>
      <c r="D747" s="131"/>
      <c r="E747" s="129"/>
      <c r="F747" s="130"/>
      <c r="G747" s="130"/>
      <c r="H747" s="130"/>
      <c r="I747" s="130"/>
      <c r="J747" s="130"/>
      <c r="K747" s="130"/>
      <c r="L747" s="130"/>
      <c r="M747" s="130"/>
      <c r="N747" s="130"/>
      <c r="O747" s="130"/>
      <c r="P747" s="130"/>
      <c r="Q747" s="131">
        <f t="shared" si="969"/>
        <v>0</v>
      </c>
      <c r="R747" s="129"/>
      <c r="S747" s="130"/>
      <c r="T747" s="130"/>
      <c r="U747" s="130"/>
      <c r="V747" s="130"/>
      <c r="W747" s="130"/>
      <c r="X747" s="130"/>
      <c r="Y747" s="130"/>
      <c r="Z747" s="130"/>
      <c r="AA747" s="130"/>
      <c r="AB747" s="130"/>
      <c r="AC747" s="130"/>
      <c r="AD747" s="131">
        <f t="shared" si="971"/>
        <v>0</v>
      </c>
      <c r="AE747" s="129"/>
      <c r="AF747" s="130"/>
      <c r="AG747" s="130"/>
      <c r="AH747" s="130"/>
      <c r="AI747" s="130"/>
      <c r="AJ747" s="130"/>
      <c r="AK747" s="130"/>
      <c r="AL747" s="130"/>
      <c r="AM747" s="130"/>
      <c r="AN747" s="130"/>
      <c r="AO747" s="130"/>
      <c r="AP747" s="130"/>
      <c r="AQ747" s="131">
        <f t="shared" si="973"/>
        <v>0</v>
      </c>
      <c r="AR747" s="129"/>
      <c r="AS747" s="130"/>
      <c r="AT747" s="130"/>
      <c r="AU747" s="130"/>
      <c r="AV747" s="130"/>
      <c r="AW747" s="130"/>
      <c r="AX747" s="130"/>
      <c r="AY747" s="130"/>
      <c r="AZ747" s="130"/>
      <c r="BA747" s="130"/>
      <c r="BB747" s="130"/>
      <c r="BC747" s="130"/>
      <c r="BD747" s="131">
        <f t="shared" si="975"/>
        <v>0</v>
      </c>
      <c r="BE747" s="131">
        <f t="shared" si="959"/>
        <v>0</v>
      </c>
      <c r="BG747" s="42"/>
    </row>
    <row r="748" spans="1:61" hidden="1" outlineLevel="2" x14ac:dyDescent="0.2">
      <c r="A748" s="369"/>
      <c r="B748" s="362" t="s">
        <v>198</v>
      </c>
      <c r="C748" s="50" t="s">
        <v>159</v>
      </c>
      <c r="D748" s="127">
        <f>SUM(D744,D746)</f>
        <v>0</v>
      </c>
      <c r="E748" s="124">
        <f>SUM(E744,E746)</f>
        <v>0</v>
      </c>
      <c r="F748" s="125">
        <f t="shared" ref="F748:P748" si="980">SUM(F744,F746)</f>
        <v>0</v>
      </c>
      <c r="G748" s="125">
        <f t="shared" si="980"/>
        <v>0</v>
      </c>
      <c r="H748" s="125">
        <f t="shared" si="980"/>
        <v>0</v>
      </c>
      <c r="I748" s="125">
        <f t="shared" si="980"/>
        <v>0</v>
      </c>
      <c r="J748" s="125">
        <f t="shared" si="980"/>
        <v>0</v>
      </c>
      <c r="K748" s="125">
        <f t="shared" si="980"/>
        <v>0</v>
      </c>
      <c r="L748" s="125">
        <f t="shared" si="980"/>
        <v>0</v>
      </c>
      <c r="M748" s="125">
        <f t="shared" si="980"/>
        <v>0</v>
      </c>
      <c r="N748" s="125">
        <f t="shared" si="980"/>
        <v>0</v>
      </c>
      <c r="O748" s="125">
        <f t="shared" si="980"/>
        <v>0</v>
      </c>
      <c r="P748" s="125">
        <f t="shared" si="980"/>
        <v>45</v>
      </c>
      <c r="Q748" s="126">
        <f t="shared" si="969"/>
        <v>45</v>
      </c>
      <c r="R748" s="124">
        <f>SUM(R744,R746)</f>
        <v>0</v>
      </c>
      <c r="S748" s="125">
        <f t="shared" ref="S748:AC748" si="981">SUM(S744,S746)</f>
        <v>0</v>
      </c>
      <c r="T748" s="125">
        <f t="shared" si="981"/>
        <v>0</v>
      </c>
      <c r="U748" s="125">
        <f t="shared" si="981"/>
        <v>0</v>
      </c>
      <c r="V748" s="125">
        <f t="shared" si="981"/>
        <v>0</v>
      </c>
      <c r="W748" s="125">
        <f t="shared" si="981"/>
        <v>0</v>
      </c>
      <c r="X748" s="125">
        <f t="shared" si="981"/>
        <v>0</v>
      </c>
      <c r="Y748" s="125">
        <f t="shared" si="981"/>
        <v>0</v>
      </c>
      <c r="Z748" s="125">
        <f t="shared" si="981"/>
        <v>0</v>
      </c>
      <c r="AA748" s="125">
        <f t="shared" si="981"/>
        <v>0</v>
      </c>
      <c r="AB748" s="125">
        <f t="shared" si="981"/>
        <v>0</v>
      </c>
      <c r="AC748" s="125">
        <f t="shared" si="981"/>
        <v>40</v>
      </c>
      <c r="AD748" s="126">
        <f t="shared" si="971"/>
        <v>40</v>
      </c>
      <c r="AE748" s="124">
        <f>SUM(AE744,AE746)</f>
        <v>0</v>
      </c>
      <c r="AF748" s="125">
        <f t="shared" ref="AF748:AP748" si="982">SUM(AF744,AF746)</f>
        <v>0</v>
      </c>
      <c r="AG748" s="125">
        <f t="shared" si="982"/>
        <v>0</v>
      </c>
      <c r="AH748" s="125">
        <f t="shared" si="982"/>
        <v>0</v>
      </c>
      <c r="AI748" s="125">
        <f t="shared" si="982"/>
        <v>0</v>
      </c>
      <c r="AJ748" s="125">
        <f t="shared" si="982"/>
        <v>0</v>
      </c>
      <c r="AK748" s="125">
        <f t="shared" si="982"/>
        <v>0</v>
      </c>
      <c r="AL748" s="125">
        <f t="shared" si="982"/>
        <v>0</v>
      </c>
      <c r="AM748" s="125">
        <f t="shared" si="982"/>
        <v>0</v>
      </c>
      <c r="AN748" s="125">
        <f t="shared" si="982"/>
        <v>0</v>
      </c>
      <c r="AO748" s="125">
        <f t="shared" si="982"/>
        <v>0</v>
      </c>
      <c r="AP748" s="125">
        <f t="shared" si="982"/>
        <v>40</v>
      </c>
      <c r="AQ748" s="126">
        <f t="shared" si="973"/>
        <v>40</v>
      </c>
      <c r="AR748" s="124">
        <f>SUM(AR744,AR746)</f>
        <v>0</v>
      </c>
      <c r="AS748" s="125">
        <f t="shared" ref="AS748:BC748" si="983">SUM(AS744,AS746)</f>
        <v>0</v>
      </c>
      <c r="AT748" s="125">
        <f t="shared" si="983"/>
        <v>0</v>
      </c>
      <c r="AU748" s="125">
        <f t="shared" si="983"/>
        <v>0</v>
      </c>
      <c r="AV748" s="125">
        <f t="shared" si="983"/>
        <v>0</v>
      </c>
      <c r="AW748" s="125">
        <f t="shared" si="983"/>
        <v>0</v>
      </c>
      <c r="AX748" s="125">
        <f t="shared" si="983"/>
        <v>0</v>
      </c>
      <c r="AY748" s="125">
        <f t="shared" si="983"/>
        <v>0</v>
      </c>
      <c r="AZ748" s="125">
        <f t="shared" si="983"/>
        <v>0</v>
      </c>
      <c r="BA748" s="125">
        <f t="shared" si="983"/>
        <v>0</v>
      </c>
      <c r="BB748" s="125">
        <f t="shared" si="983"/>
        <v>0</v>
      </c>
      <c r="BC748" s="125">
        <f t="shared" si="983"/>
        <v>40</v>
      </c>
      <c r="BD748" s="126">
        <f t="shared" si="975"/>
        <v>40</v>
      </c>
      <c r="BE748" s="127">
        <f t="shared" si="959"/>
        <v>165</v>
      </c>
      <c r="BG748" s="42"/>
    </row>
    <row r="749" spans="1:61" hidden="1" outlineLevel="2" x14ac:dyDescent="0.2">
      <c r="A749" s="370"/>
      <c r="B749" s="363"/>
      <c r="C749" s="51" t="s">
        <v>164</v>
      </c>
      <c r="D749" s="100">
        <f t="shared" ref="D749:P749" si="984">SUM(D745,D747)</f>
        <v>0</v>
      </c>
      <c r="E749" s="80">
        <f t="shared" si="984"/>
        <v>0</v>
      </c>
      <c r="F749" s="81">
        <f t="shared" si="984"/>
        <v>0</v>
      </c>
      <c r="G749" s="81">
        <f t="shared" si="984"/>
        <v>0</v>
      </c>
      <c r="H749" s="81">
        <f t="shared" si="984"/>
        <v>0</v>
      </c>
      <c r="I749" s="81">
        <f t="shared" si="984"/>
        <v>0</v>
      </c>
      <c r="J749" s="81">
        <f t="shared" si="984"/>
        <v>0</v>
      </c>
      <c r="K749" s="81">
        <f t="shared" si="984"/>
        <v>0</v>
      </c>
      <c r="L749" s="81">
        <f t="shared" si="984"/>
        <v>0</v>
      </c>
      <c r="M749" s="81">
        <f t="shared" si="984"/>
        <v>0</v>
      </c>
      <c r="N749" s="81">
        <f t="shared" si="984"/>
        <v>0</v>
      </c>
      <c r="O749" s="81">
        <f t="shared" si="984"/>
        <v>0</v>
      </c>
      <c r="P749" s="81">
        <f t="shared" si="984"/>
        <v>0</v>
      </c>
      <c r="Q749" s="99">
        <f t="shared" si="969"/>
        <v>0</v>
      </c>
      <c r="R749" s="80">
        <f t="shared" ref="R749:AC749" si="985">SUM(R745,R747)</f>
        <v>0</v>
      </c>
      <c r="S749" s="81">
        <f t="shared" si="985"/>
        <v>0</v>
      </c>
      <c r="T749" s="81">
        <f t="shared" si="985"/>
        <v>0</v>
      </c>
      <c r="U749" s="81">
        <f t="shared" si="985"/>
        <v>0</v>
      </c>
      <c r="V749" s="81">
        <f t="shared" si="985"/>
        <v>0</v>
      </c>
      <c r="W749" s="81">
        <f t="shared" si="985"/>
        <v>0</v>
      </c>
      <c r="X749" s="81">
        <f t="shared" si="985"/>
        <v>0</v>
      </c>
      <c r="Y749" s="81">
        <f t="shared" si="985"/>
        <v>0</v>
      </c>
      <c r="Z749" s="81">
        <f t="shared" si="985"/>
        <v>0</v>
      </c>
      <c r="AA749" s="81">
        <f t="shared" si="985"/>
        <v>0</v>
      </c>
      <c r="AB749" s="81">
        <f t="shared" si="985"/>
        <v>0</v>
      </c>
      <c r="AC749" s="81">
        <f t="shared" si="985"/>
        <v>0</v>
      </c>
      <c r="AD749" s="99">
        <f t="shared" si="971"/>
        <v>0</v>
      </c>
      <c r="AE749" s="80">
        <f t="shared" ref="AE749:AP749" si="986">SUM(AE745,AE747)</f>
        <v>0</v>
      </c>
      <c r="AF749" s="81">
        <f t="shared" si="986"/>
        <v>0</v>
      </c>
      <c r="AG749" s="81">
        <f t="shared" si="986"/>
        <v>0</v>
      </c>
      <c r="AH749" s="81">
        <f t="shared" si="986"/>
        <v>0</v>
      </c>
      <c r="AI749" s="81">
        <f t="shared" si="986"/>
        <v>0</v>
      </c>
      <c r="AJ749" s="81">
        <f t="shared" si="986"/>
        <v>0</v>
      </c>
      <c r="AK749" s="81">
        <f t="shared" si="986"/>
        <v>0</v>
      </c>
      <c r="AL749" s="81">
        <f t="shared" si="986"/>
        <v>0</v>
      </c>
      <c r="AM749" s="81">
        <f t="shared" si="986"/>
        <v>0</v>
      </c>
      <c r="AN749" s="81">
        <f t="shared" si="986"/>
        <v>0</v>
      </c>
      <c r="AO749" s="81">
        <f t="shared" si="986"/>
        <v>0</v>
      </c>
      <c r="AP749" s="81">
        <f t="shared" si="986"/>
        <v>0</v>
      </c>
      <c r="AQ749" s="99">
        <f t="shared" si="973"/>
        <v>0</v>
      </c>
      <c r="AR749" s="80">
        <f t="shared" ref="AR749:BC749" si="987">SUM(AR745,AR747)</f>
        <v>0</v>
      </c>
      <c r="AS749" s="81">
        <f t="shared" si="987"/>
        <v>0</v>
      </c>
      <c r="AT749" s="81">
        <f t="shared" si="987"/>
        <v>0</v>
      </c>
      <c r="AU749" s="81">
        <f t="shared" si="987"/>
        <v>0</v>
      </c>
      <c r="AV749" s="81">
        <f t="shared" si="987"/>
        <v>0</v>
      </c>
      <c r="AW749" s="81">
        <f t="shared" si="987"/>
        <v>0</v>
      </c>
      <c r="AX749" s="81">
        <f t="shared" si="987"/>
        <v>0</v>
      </c>
      <c r="AY749" s="81">
        <f t="shared" si="987"/>
        <v>0</v>
      </c>
      <c r="AZ749" s="81">
        <f t="shared" si="987"/>
        <v>0</v>
      </c>
      <c r="BA749" s="81">
        <f t="shared" si="987"/>
        <v>0</v>
      </c>
      <c r="BB749" s="81">
        <f t="shared" si="987"/>
        <v>0</v>
      </c>
      <c r="BC749" s="81">
        <f t="shared" si="987"/>
        <v>0</v>
      </c>
      <c r="BD749" s="99">
        <f t="shared" si="975"/>
        <v>0</v>
      </c>
      <c r="BE749" s="100">
        <f t="shared" si="959"/>
        <v>0</v>
      </c>
      <c r="BG749" s="42"/>
    </row>
    <row r="750" spans="1:61" outlineLevel="1" collapsed="1" x14ac:dyDescent="0.2">
      <c r="A750" s="119"/>
      <c r="B750" s="103" t="s">
        <v>233</v>
      </c>
      <c r="C750" s="104"/>
      <c r="D750" s="106"/>
      <c r="E750" s="105"/>
      <c r="F750" s="105"/>
      <c r="G750" s="105"/>
      <c r="H750" s="105"/>
      <c r="I750" s="105"/>
      <c r="J750" s="105"/>
      <c r="K750" s="105"/>
      <c r="L750" s="105"/>
      <c r="M750" s="105"/>
      <c r="N750" s="105"/>
      <c r="O750" s="105"/>
      <c r="P750" s="105"/>
      <c r="Q750" s="106"/>
      <c r="R750" s="105"/>
      <c r="S750" s="105"/>
      <c r="T750" s="105"/>
      <c r="U750" s="105"/>
      <c r="V750" s="105"/>
      <c r="W750" s="105"/>
      <c r="X750" s="105"/>
      <c r="Y750" s="105"/>
      <c r="Z750" s="105"/>
      <c r="AA750" s="105"/>
      <c r="AB750" s="105"/>
      <c r="AC750" s="105"/>
      <c r="AD750" s="107"/>
      <c r="AE750" s="108"/>
      <c r="AF750" s="105"/>
      <c r="AG750" s="105"/>
      <c r="AH750" s="105"/>
      <c r="AI750" s="105"/>
      <c r="AJ750" s="105"/>
      <c r="AK750" s="105"/>
      <c r="AL750" s="105"/>
      <c r="AM750" s="105"/>
      <c r="AN750" s="105"/>
      <c r="AO750" s="105"/>
      <c r="AP750" s="109"/>
      <c r="AQ750" s="110"/>
      <c r="AR750" s="105"/>
      <c r="AS750" s="105"/>
      <c r="AT750" s="105"/>
      <c r="AU750" s="105"/>
      <c r="AV750" s="105"/>
      <c r="AW750" s="105"/>
      <c r="AX750" s="105"/>
      <c r="AY750" s="105"/>
      <c r="AZ750" s="105"/>
      <c r="BA750" s="105"/>
      <c r="BB750" s="105"/>
      <c r="BC750" s="105"/>
      <c r="BD750" s="106"/>
      <c r="BE750" s="197">
        <f t="shared" si="922"/>
        <v>0</v>
      </c>
      <c r="BF750" s="122"/>
      <c r="BG750" s="42"/>
    </row>
    <row r="751" spans="1:61" hidden="1" outlineLevel="2" x14ac:dyDescent="0.2">
      <c r="A751" s="120"/>
      <c r="B751" s="111" t="s">
        <v>202</v>
      </c>
      <c r="C751" s="112"/>
      <c r="D751" s="114"/>
      <c r="E751" s="113"/>
      <c r="F751" s="113"/>
      <c r="G751" s="113"/>
      <c r="H751" s="113"/>
      <c r="I751" s="113"/>
      <c r="J751" s="113"/>
      <c r="K751" s="113"/>
      <c r="L751" s="113"/>
      <c r="M751" s="113"/>
      <c r="N751" s="113"/>
      <c r="O751" s="113"/>
      <c r="P751" s="113"/>
      <c r="Q751" s="114"/>
      <c r="R751" s="113"/>
      <c r="S751" s="113"/>
      <c r="T751" s="113"/>
      <c r="U751" s="113"/>
      <c r="V751" s="113"/>
      <c r="W751" s="113"/>
      <c r="X751" s="113"/>
      <c r="Y751" s="113"/>
      <c r="Z751" s="113"/>
      <c r="AA751" s="113"/>
      <c r="AB751" s="113"/>
      <c r="AC751" s="113"/>
      <c r="AD751" s="115"/>
      <c r="AE751" s="116"/>
      <c r="AF751" s="113"/>
      <c r="AG751" s="113"/>
      <c r="AH751" s="113"/>
      <c r="AI751" s="113"/>
      <c r="AJ751" s="113"/>
      <c r="AK751" s="113"/>
      <c r="AL751" s="113"/>
      <c r="AM751" s="113"/>
      <c r="AN751" s="113"/>
      <c r="AO751" s="113"/>
      <c r="AP751" s="117"/>
      <c r="AQ751" s="118"/>
      <c r="AR751" s="113"/>
      <c r="AS751" s="113"/>
      <c r="AT751" s="113"/>
      <c r="AU751" s="113"/>
      <c r="AV751" s="113"/>
      <c r="AW751" s="113"/>
      <c r="AX751" s="113"/>
      <c r="AY751" s="113"/>
      <c r="AZ751" s="113"/>
      <c r="BA751" s="113"/>
      <c r="BB751" s="113"/>
      <c r="BC751" s="113"/>
      <c r="BD751" s="114"/>
      <c r="BE751" s="198">
        <f t="shared" si="922"/>
        <v>0</v>
      </c>
      <c r="BG751" s="42"/>
    </row>
    <row r="752" spans="1:61" ht="13.15" hidden="1" customHeight="1" outlineLevel="2" x14ac:dyDescent="0.2">
      <c r="A752" s="373">
        <v>1</v>
      </c>
      <c r="B752" s="371" t="s">
        <v>334</v>
      </c>
      <c r="C752" s="44" t="s">
        <v>159</v>
      </c>
      <c r="D752" s="101"/>
      <c r="E752" s="82"/>
      <c r="F752" s="83"/>
      <c r="G752" s="83"/>
      <c r="H752" s="83"/>
      <c r="I752" s="83"/>
      <c r="J752" s="83"/>
      <c r="K752" s="83"/>
      <c r="L752" s="83"/>
      <c r="M752" s="83"/>
      <c r="N752" s="83"/>
      <c r="O752" s="83"/>
      <c r="P752" s="83"/>
      <c r="Q752" s="101">
        <f>SUM(E752:P752)</f>
        <v>0</v>
      </c>
      <c r="R752" s="82"/>
      <c r="S752" s="83"/>
      <c r="T752" s="83"/>
      <c r="U752" s="83"/>
      <c r="V752" s="83"/>
      <c r="W752" s="83"/>
      <c r="X752" s="83"/>
      <c r="Y752" s="83"/>
      <c r="Z752" s="83"/>
      <c r="AA752" s="83"/>
      <c r="AB752" s="83"/>
      <c r="AC752" s="83"/>
      <c r="AD752" s="101">
        <f>SUM(R752:AC752)</f>
        <v>0</v>
      </c>
      <c r="AE752" s="82"/>
      <c r="AF752" s="83"/>
      <c r="AG752" s="83"/>
      <c r="AH752" s="83"/>
      <c r="AI752" s="83"/>
      <c r="AJ752" s="83"/>
      <c r="AK752" s="83"/>
      <c r="AL752" s="83"/>
      <c r="AM752" s="83"/>
      <c r="AN752" s="83"/>
      <c r="AO752" s="83"/>
      <c r="AP752" s="83"/>
      <c r="AQ752" s="101">
        <f>SUM(AE752:AP752)</f>
        <v>0</v>
      </c>
      <c r="AR752" s="82"/>
      <c r="AS752" s="83"/>
      <c r="AT752" s="83"/>
      <c r="AU752" s="83"/>
      <c r="AV752" s="83"/>
      <c r="AW752" s="83"/>
      <c r="AX752" s="83"/>
      <c r="AY752" s="83"/>
      <c r="AZ752" s="83"/>
      <c r="BA752" s="83"/>
      <c r="BB752" s="83"/>
      <c r="BC752" s="83"/>
      <c r="BD752" s="101">
        <f>SUM(AR752:BC752)</f>
        <v>0</v>
      </c>
      <c r="BE752" s="101">
        <f t="shared" si="922"/>
        <v>0</v>
      </c>
      <c r="BG752" s="138"/>
      <c r="BH752" s="140"/>
      <c r="BI752" s="140"/>
    </row>
    <row r="753" spans="1:61" ht="13.15" hidden="1" customHeight="1" outlineLevel="2" x14ac:dyDescent="0.2">
      <c r="A753" s="374"/>
      <c r="B753" s="372"/>
      <c r="C753" s="46" t="s">
        <v>164</v>
      </c>
      <c r="D753" s="92"/>
      <c r="E753" s="56"/>
      <c r="F753" s="57"/>
      <c r="G753" s="57"/>
      <c r="H753" s="57"/>
      <c r="I753" s="57"/>
      <c r="J753" s="57"/>
      <c r="K753" s="57"/>
      <c r="L753" s="57"/>
      <c r="M753" s="57"/>
      <c r="N753" s="57"/>
      <c r="O753" s="57"/>
      <c r="P753" s="57"/>
      <c r="Q753" s="92">
        <f>SUM(E753:P753)</f>
        <v>0</v>
      </c>
      <c r="R753" s="56"/>
      <c r="S753" s="57"/>
      <c r="T753" s="57"/>
      <c r="U753" s="57"/>
      <c r="V753" s="57"/>
      <c r="W753" s="57"/>
      <c r="X753" s="57"/>
      <c r="Y753" s="57"/>
      <c r="Z753" s="57"/>
      <c r="AA753" s="57"/>
      <c r="AB753" s="57"/>
      <c r="AC753" s="57"/>
      <c r="AD753" s="92">
        <f>SUM(R753:AC753)</f>
        <v>0</v>
      </c>
      <c r="AE753" s="56"/>
      <c r="AF753" s="57"/>
      <c r="AG753" s="57"/>
      <c r="AH753" s="57"/>
      <c r="AI753" s="57"/>
      <c r="AJ753" s="57"/>
      <c r="AK753" s="57"/>
      <c r="AL753" s="57"/>
      <c r="AM753" s="57"/>
      <c r="AN753" s="57"/>
      <c r="AO753" s="57"/>
      <c r="AP753" s="57"/>
      <c r="AQ753" s="92">
        <f>SUM(AE753:AP753)</f>
        <v>0</v>
      </c>
      <c r="AR753" s="56"/>
      <c r="AS753" s="57"/>
      <c r="AT753" s="57"/>
      <c r="AU753" s="57"/>
      <c r="AV753" s="57"/>
      <c r="AW753" s="57"/>
      <c r="AX753" s="57"/>
      <c r="AY753" s="57"/>
      <c r="AZ753" s="57"/>
      <c r="BA753" s="57"/>
      <c r="BB753" s="57"/>
      <c r="BC753" s="57"/>
      <c r="BD753" s="92">
        <f>SUM(AR753:BC753)</f>
        <v>0</v>
      </c>
      <c r="BE753" s="92">
        <f t="shared" si="922"/>
        <v>0</v>
      </c>
      <c r="BG753" s="136"/>
      <c r="BH753" s="4"/>
      <c r="BI753" s="4"/>
    </row>
    <row r="754" spans="1:61" ht="13.15" hidden="1" customHeight="1" outlineLevel="2" x14ac:dyDescent="0.2">
      <c r="A754" s="373">
        <v>2</v>
      </c>
      <c r="B754" s="371" t="s">
        <v>217</v>
      </c>
      <c r="C754" s="44" t="s">
        <v>159</v>
      </c>
      <c r="D754" s="101"/>
      <c r="E754" s="82"/>
      <c r="F754" s="83"/>
      <c r="G754" s="83"/>
      <c r="H754" s="83"/>
      <c r="I754" s="83"/>
      <c r="J754" s="83"/>
      <c r="K754" s="83"/>
      <c r="L754" s="83"/>
      <c r="M754" s="83"/>
      <c r="N754" s="83"/>
      <c r="O754" s="83"/>
      <c r="P754" s="83"/>
      <c r="Q754" s="101">
        <f t="shared" ref="Q754:Q765" si="988">SUM(E754:P754)</f>
        <v>0</v>
      </c>
      <c r="R754" s="82"/>
      <c r="S754" s="83"/>
      <c r="T754" s="83"/>
      <c r="U754" s="83"/>
      <c r="V754" s="83"/>
      <c r="W754" s="83"/>
      <c r="X754" s="83"/>
      <c r="Y754" s="83"/>
      <c r="Z754" s="83"/>
      <c r="AA754" s="83"/>
      <c r="AB754" s="83"/>
      <c r="AC754" s="83"/>
      <c r="AD754" s="101">
        <f t="shared" ref="AD754:AD769" si="989">SUM(R754:AC754)</f>
        <v>0</v>
      </c>
      <c r="AE754" s="82"/>
      <c r="AF754" s="83"/>
      <c r="AG754" s="83"/>
      <c r="AH754" s="83"/>
      <c r="AI754" s="83"/>
      <c r="AJ754" s="83"/>
      <c r="AK754" s="83"/>
      <c r="AL754" s="83"/>
      <c r="AM754" s="83"/>
      <c r="AN754" s="83"/>
      <c r="AO754" s="83"/>
      <c r="AP754" s="83"/>
      <c r="AQ754" s="101">
        <f t="shared" ref="AQ754:AQ769" si="990">SUM(AE754:AP754)</f>
        <v>0</v>
      </c>
      <c r="AR754" s="82"/>
      <c r="AS754" s="83"/>
      <c r="AT754" s="83"/>
      <c r="AU754" s="83"/>
      <c r="AV754" s="83"/>
      <c r="AW754" s="83"/>
      <c r="AX754" s="83"/>
      <c r="AY754" s="83"/>
      <c r="AZ754" s="83"/>
      <c r="BA754" s="83"/>
      <c r="BB754" s="83"/>
      <c r="BC754" s="83"/>
      <c r="BD754" s="101">
        <f t="shared" ref="BD754:BD769" si="991">SUM(AR754:BC754)</f>
        <v>0</v>
      </c>
      <c r="BE754" s="101">
        <f t="shared" si="922"/>
        <v>0</v>
      </c>
      <c r="BG754" s="138" t="s">
        <v>211</v>
      </c>
      <c r="BH754" s="140" t="s">
        <v>212</v>
      </c>
      <c r="BI754" s="140" t="s">
        <v>213</v>
      </c>
    </row>
    <row r="755" spans="1:61" ht="13.15" hidden="1" customHeight="1" outlineLevel="2" x14ac:dyDescent="0.2">
      <c r="A755" s="374"/>
      <c r="B755" s="372"/>
      <c r="C755" s="46" t="s">
        <v>164</v>
      </c>
      <c r="D755" s="92"/>
      <c r="E755" s="56"/>
      <c r="F755" s="57"/>
      <c r="G755" s="57"/>
      <c r="H755" s="57"/>
      <c r="I755" s="57"/>
      <c r="J755" s="57"/>
      <c r="K755" s="57"/>
      <c r="L755" s="57"/>
      <c r="M755" s="57"/>
      <c r="N755" s="57"/>
      <c r="O755" s="57"/>
      <c r="P755" s="57"/>
      <c r="Q755" s="92">
        <f t="shared" si="988"/>
        <v>0</v>
      </c>
      <c r="R755" s="56"/>
      <c r="S755" s="57"/>
      <c r="T755" s="57"/>
      <c r="U755" s="57"/>
      <c r="V755" s="57"/>
      <c r="W755" s="57"/>
      <c r="X755" s="57"/>
      <c r="Y755" s="57"/>
      <c r="Z755" s="57"/>
      <c r="AA755" s="57"/>
      <c r="AB755" s="57"/>
      <c r="AC755" s="57"/>
      <c r="AD755" s="92">
        <f t="shared" si="989"/>
        <v>0</v>
      </c>
      <c r="AE755" s="56"/>
      <c r="AF755" s="57"/>
      <c r="AG755" s="57"/>
      <c r="AH755" s="57"/>
      <c r="AI755" s="57"/>
      <c r="AJ755" s="57"/>
      <c r="AK755" s="57"/>
      <c r="AL755" s="57"/>
      <c r="AM755" s="57"/>
      <c r="AN755" s="57"/>
      <c r="AO755" s="57"/>
      <c r="AP755" s="57"/>
      <c r="AQ755" s="92">
        <f t="shared" si="990"/>
        <v>0</v>
      </c>
      <c r="AR755" s="56"/>
      <c r="AS755" s="57"/>
      <c r="AT755" s="57"/>
      <c r="AU755" s="57"/>
      <c r="AV755" s="57"/>
      <c r="AW755" s="57"/>
      <c r="AX755" s="57"/>
      <c r="AY755" s="57"/>
      <c r="AZ755" s="57"/>
      <c r="BA755" s="57"/>
      <c r="BB755" s="57"/>
      <c r="BC755" s="57"/>
      <c r="BD755" s="92">
        <f t="shared" si="991"/>
        <v>0</v>
      </c>
      <c r="BE755" s="92">
        <f t="shared" si="922"/>
        <v>0</v>
      </c>
      <c r="BG755" s="136" t="s">
        <v>199</v>
      </c>
      <c r="BH755" s="4"/>
      <c r="BI755" s="4"/>
    </row>
    <row r="756" spans="1:61" ht="13.15" hidden="1" customHeight="1" outlineLevel="2" x14ac:dyDescent="0.2">
      <c r="A756" s="366">
        <v>3</v>
      </c>
      <c r="B756" s="376" t="s">
        <v>345</v>
      </c>
      <c r="C756" s="47" t="s">
        <v>159</v>
      </c>
      <c r="D756" s="91"/>
      <c r="E756" s="52"/>
      <c r="F756" s="53"/>
      <c r="G756" s="53"/>
      <c r="H756" s="53"/>
      <c r="I756" s="53"/>
      <c r="J756" s="53"/>
      <c r="K756" s="53"/>
      <c r="L756" s="53"/>
      <c r="M756" s="53"/>
      <c r="N756" s="53"/>
      <c r="O756" s="53"/>
      <c r="P756" s="53"/>
      <c r="Q756" s="91">
        <f t="shared" si="988"/>
        <v>0</v>
      </c>
      <c r="R756" s="52"/>
      <c r="S756" s="53"/>
      <c r="T756" s="53"/>
      <c r="U756" s="53"/>
      <c r="V756" s="53"/>
      <c r="W756" s="53"/>
      <c r="X756" s="53"/>
      <c r="Y756" s="53"/>
      <c r="Z756" s="53"/>
      <c r="AA756" s="53"/>
      <c r="AB756" s="53"/>
      <c r="AC756" s="53"/>
      <c r="AD756" s="91">
        <f t="shared" si="989"/>
        <v>0</v>
      </c>
      <c r="AE756" s="52"/>
      <c r="AF756" s="53"/>
      <c r="AG756" s="53"/>
      <c r="AH756" s="53"/>
      <c r="AI756" s="53"/>
      <c r="AJ756" s="53"/>
      <c r="AK756" s="53"/>
      <c r="AL756" s="53"/>
      <c r="AM756" s="53"/>
      <c r="AN756" s="53"/>
      <c r="AO756" s="53"/>
      <c r="AP756" s="53"/>
      <c r="AQ756" s="91">
        <f t="shared" si="990"/>
        <v>0</v>
      </c>
      <c r="AR756" s="52"/>
      <c r="AS756" s="53"/>
      <c r="AT756" s="53"/>
      <c r="AU756" s="53"/>
      <c r="AV756" s="53"/>
      <c r="AW756" s="53"/>
      <c r="AX756" s="53"/>
      <c r="AY756" s="53"/>
      <c r="AZ756" s="53"/>
      <c r="BA756" s="53"/>
      <c r="BB756" s="53"/>
      <c r="BC756" s="53"/>
      <c r="BD756" s="91">
        <f t="shared" si="991"/>
        <v>0</v>
      </c>
      <c r="BE756" s="91">
        <f t="shared" si="922"/>
        <v>0</v>
      </c>
      <c r="BG756" s="136" t="s">
        <v>218</v>
      </c>
      <c r="BH756" s="4"/>
      <c r="BI756" s="4"/>
    </row>
    <row r="757" spans="1:61" ht="13.15" hidden="1" customHeight="1" outlineLevel="2" x14ac:dyDescent="0.2">
      <c r="A757" s="367"/>
      <c r="B757" s="381"/>
      <c r="C757" s="48" t="s">
        <v>164</v>
      </c>
      <c r="D757" s="93"/>
      <c r="E757" s="62"/>
      <c r="F757" s="63"/>
      <c r="G757" s="63"/>
      <c r="H757" s="63"/>
      <c r="I757" s="63"/>
      <c r="J757" s="63"/>
      <c r="K757" s="63"/>
      <c r="L757" s="63"/>
      <c r="M757" s="63"/>
      <c r="N757" s="63"/>
      <c r="O757" s="63"/>
      <c r="P757" s="63"/>
      <c r="Q757" s="93">
        <f t="shared" si="988"/>
        <v>0</v>
      </c>
      <c r="R757" s="62"/>
      <c r="S757" s="63"/>
      <c r="T757" s="63"/>
      <c r="U757" s="63"/>
      <c r="V757" s="63"/>
      <c r="W757" s="63"/>
      <c r="X757" s="63"/>
      <c r="Y757" s="63"/>
      <c r="Z757" s="63"/>
      <c r="AA757" s="63"/>
      <c r="AB757" s="63"/>
      <c r="AC757" s="63"/>
      <c r="AD757" s="93">
        <f t="shared" si="989"/>
        <v>0</v>
      </c>
      <c r="AE757" s="62"/>
      <c r="AF757" s="63"/>
      <c r="AG757" s="63"/>
      <c r="AH757" s="63"/>
      <c r="AI757" s="63"/>
      <c r="AJ757" s="63"/>
      <c r="AK757" s="63"/>
      <c r="AL757" s="63"/>
      <c r="AM757" s="63"/>
      <c r="AN757" s="63"/>
      <c r="AO757" s="63"/>
      <c r="AP757" s="63"/>
      <c r="AQ757" s="93">
        <f t="shared" si="990"/>
        <v>0</v>
      </c>
      <c r="AR757" s="62"/>
      <c r="AS757" s="63"/>
      <c r="AT757" s="63"/>
      <c r="AU757" s="63"/>
      <c r="AV757" s="63"/>
      <c r="AW757" s="63"/>
      <c r="AX757" s="63"/>
      <c r="AY757" s="63"/>
      <c r="AZ757" s="63"/>
      <c r="BA757" s="63"/>
      <c r="BB757" s="63"/>
      <c r="BC757" s="63"/>
      <c r="BD757" s="93">
        <f t="shared" si="991"/>
        <v>0</v>
      </c>
      <c r="BE757" s="93">
        <f t="shared" si="922"/>
        <v>0</v>
      </c>
      <c r="BG757" s="136" t="s">
        <v>222</v>
      </c>
      <c r="BH757" s="4"/>
      <c r="BI757" s="4"/>
    </row>
    <row r="758" spans="1:61" ht="13.15" hidden="1" customHeight="1" outlineLevel="2" x14ac:dyDescent="0.2">
      <c r="A758" s="380">
        <v>4</v>
      </c>
      <c r="B758" s="382" t="s">
        <v>204</v>
      </c>
      <c r="C758" s="49" t="s">
        <v>159</v>
      </c>
      <c r="D758" s="95"/>
      <c r="E758" s="68"/>
      <c r="F758" s="69"/>
      <c r="G758" s="69"/>
      <c r="H758" s="69"/>
      <c r="I758" s="69"/>
      <c r="J758" s="69"/>
      <c r="K758" s="69"/>
      <c r="L758" s="69"/>
      <c r="M758" s="69"/>
      <c r="N758" s="69"/>
      <c r="O758" s="69"/>
      <c r="P758" s="69"/>
      <c r="Q758" s="94">
        <f t="shared" si="988"/>
        <v>0</v>
      </c>
      <c r="R758" s="68"/>
      <c r="S758" s="69"/>
      <c r="T758" s="69"/>
      <c r="U758" s="69"/>
      <c r="V758" s="69"/>
      <c r="W758" s="69"/>
      <c r="X758" s="69"/>
      <c r="Y758" s="69"/>
      <c r="Z758" s="69"/>
      <c r="AA758" s="69"/>
      <c r="AB758" s="69"/>
      <c r="AC758" s="69"/>
      <c r="AD758" s="94">
        <f t="shared" si="989"/>
        <v>0</v>
      </c>
      <c r="AE758" s="68"/>
      <c r="AF758" s="69"/>
      <c r="AG758" s="69"/>
      <c r="AH758" s="69"/>
      <c r="AI758" s="69"/>
      <c r="AJ758" s="69"/>
      <c r="AK758" s="69"/>
      <c r="AL758" s="69"/>
      <c r="AM758" s="69"/>
      <c r="AN758" s="69"/>
      <c r="AO758" s="69"/>
      <c r="AP758" s="69"/>
      <c r="AQ758" s="94">
        <f t="shared" si="990"/>
        <v>0</v>
      </c>
      <c r="AR758" s="68"/>
      <c r="AS758" s="69"/>
      <c r="AT758" s="69"/>
      <c r="AU758" s="69"/>
      <c r="AV758" s="69"/>
      <c r="AW758" s="69"/>
      <c r="AX758" s="69"/>
      <c r="AY758" s="69"/>
      <c r="AZ758" s="69"/>
      <c r="BA758" s="69"/>
      <c r="BB758" s="69"/>
      <c r="BC758" s="69"/>
      <c r="BD758" s="94">
        <f t="shared" si="991"/>
        <v>0</v>
      </c>
      <c r="BE758" s="95">
        <f t="shared" si="922"/>
        <v>0</v>
      </c>
      <c r="BG758" s="136" t="s">
        <v>214</v>
      </c>
      <c r="BH758" s="4"/>
      <c r="BI758" s="4"/>
    </row>
    <row r="759" spans="1:61" ht="13.15" hidden="1" customHeight="1" outlineLevel="2" x14ac:dyDescent="0.2">
      <c r="A759" s="384"/>
      <c r="B759" s="383"/>
      <c r="C759" s="45" t="s">
        <v>164</v>
      </c>
      <c r="D759" s="97"/>
      <c r="E759" s="74"/>
      <c r="F759" s="75"/>
      <c r="G759" s="75"/>
      <c r="H759" s="75"/>
      <c r="I759" s="75"/>
      <c r="J759" s="75"/>
      <c r="K759" s="75"/>
      <c r="L759" s="75"/>
      <c r="M759" s="75"/>
      <c r="N759" s="75"/>
      <c r="O759" s="75"/>
      <c r="P759" s="75"/>
      <c r="Q759" s="96">
        <f t="shared" si="988"/>
        <v>0</v>
      </c>
      <c r="R759" s="74"/>
      <c r="S759" s="75"/>
      <c r="T759" s="75"/>
      <c r="U759" s="75"/>
      <c r="V759" s="75"/>
      <c r="W759" s="75"/>
      <c r="X759" s="75"/>
      <c r="Y759" s="75"/>
      <c r="Z759" s="75"/>
      <c r="AA759" s="75"/>
      <c r="AB759" s="75"/>
      <c r="AC759" s="75"/>
      <c r="AD759" s="96">
        <f t="shared" si="989"/>
        <v>0</v>
      </c>
      <c r="AE759" s="74"/>
      <c r="AF759" s="75"/>
      <c r="AG759" s="75"/>
      <c r="AH759" s="75"/>
      <c r="AI759" s="75"/>
      <c r="AJ759" s="75"/>
      <c r="AK759" s="75"/>
      <c r="AL759" s="75"/>
      <c r="AM759" s="75"/>
      <c r="AN759" s="75"/>
      <c r="AO759" s="75"/>
      <c r="AP759" s="75"/>
      <c r="AQ759" s="96">
        <f t="shared" si="990"/>
        <v>0</v>
      </c>
      <c r="AR759" s="74"/>
      <c r="AS759" s="75"/>
      <c r="AT759" s="75"/>
      <c r="AU759" s="75"/>
      <c r="AV759" s="75"/>
      <c r="AW759" s="75"/>
      <c r="AX759" s="75"/>
      <c r="AY759" s="75"/>
      <c r="AZ759" s="75"/>
      <c r="BA759" s="75"/>
      <c r="BB759" s="75"/>
      <c r="BC759" s="75"/>
      <c r="BD759" s="96">
        <f t="shared" si="991"/>
        <v>0</v>
      </c>
      <c r="BE759" s="97">
        <f t="shared" si="922"/>
        <v>0</v>
      </c>
      <c r="BG759" s="136" t="s">
        <v>223</v>
      </c>
      <c r="BH759" s="4"/>
      <c r="BI759" s="4"/>
    </row>
    <row r="760" spans="1:61" ht="13.15" hidden="1" customHeight="1" outlineLevel="2" x14ac:dyDescent="0.2">
      <c r="A760" s="380">
        <v>5</v>
      </c>
      <c r="B760" s="382" t="s">
        <v>221</v>
      </c>
      <c r="C760" s="49" t="s">
        <v>159</v>
      </c>
      <c r="D760" s="95"/>
      <c r="E760" s="68"/>
      <c r="F760" s="69"/>
      <c r="G760" s="69"/>
      <c r="H760" s="69"/>
      <c r="I760" s="69"/>
      <c r="J760" s="69"/>
      <c r="K760" s="69"/>
      <c r="L760" s="69"/>
      <c r="M760" s="69"/>
      <c r="N760" s="69"/>
      <c r="O760" s="69"/>
      <c r="P760" s="69"/>
      <c r="Q760" s="94">
        <f t="shared" si="988"/>
        <v>0</v>
      </c>
      <c r="R760" s="68"/>
      <c r="S760" s="69"/>
      <c r="T760" s="69"/>
      <c r="U760" s="69"/>
      <c r="V760" s="69"/>
      <c r="W760" s="69"/>
      <c r="X760" s="69"/>
      <c r="Y760" s="69"/>
      <c r="Z760" s="69"/>
      <c r="AA760" s="69"/>
      <c r="AB760" s="69"/>
      <c r="AC760" s="69"/>
      <c r="AD760" s="94">
        <f t="shared" si="989"/>
        <v>0</v>
      </c>
      <c r="AE760" s="68"/>
      <c r="AF760" s="69"/>
      <c r="AG760" s="69"/>
      <c r="AH760" s="69"/>
      <c r="AI760" s="69"/>
      <c r="AJ760" s="69"/>
      <c r="AK760" s="69"/>
      <c r="AL760" s="69"/>
      <c r="AM760" s="69"/>
      <c r="AN760" s="69"/>
      <c r="AO760" s="69"/>
      <c r="AP760" s="69"/>
      <c r="AQ760" s="94">
        <f t="shared" si="990"/>
        <v>0</v>
      </c>
      <c r="AR760" s="68"/>
      <c r="AS760" s="69"/>
      <c r="AT760" s="69"/>
      <c r="AU760" s="69"/>
      <c r="AV760" s="69"/>
      <c r="AW760" s="69"/>
      <c r="AX760" s="69"/>
      <c r="AY760" s="69"/>
      <c r="AZ760" s="69"/>
      <c r="BA760" s="69"/>
      <c r="BB760" s="69"/>
      <c r="BC760" s="69"/>
      <c r="BD760" s="94">
        <f t="shared" si="991"/>
        <v>0</v>
      </c>
      <c r="BE760" s="95">
        <f t="shared" si="922"/>
        <v>0</v>
      </c>
      <c r="BG760" t="s">
        <v>224</v>
      </c>
      <c r="BH760" s="4"/>
      <c r="BI760" s="4"/>
    </row>
    <row r="761" spans="1:61" ht="13.15" hidden="1" customHeight="1" outlineLevel="2" x14ac:dyDescent="0.2">
      <c r="A761" s="384"/>
      <c r="B761" s="383"/>
      <c r="C761" s="45" t="s">
        <v>164</v>
      </c>
      <c r="D761" s="97"/>
      <c r="E761" s="74"/>
      <c r="F761" s="75"/>
      <c r="G761" s="75"/>
      <c r="H761" s="75"/>
      <c r="I761" s="75"/>
      <c r="J761" s="75"/>
      <c r="K761" s="75"/>
      <c r="L761" s="75"/>
      <c r="M761" s="75">
        <v>0</v>
      </c>
      <c r="N761" s="75"/>
      <c r="O761" s="75"/>
      <c r="P761" s="75"/>
      <c r="Q761" s="96">
        <f t="shared" si="988"/>
        <v>0</v>
      </c>
      <c r="R761" s="74"/>
      <c r="S761" s="75"/>
      <c r="T761" s="75"/>
      <c r="U761" s="75"/>
      <c r="V761" s="75"/>
      <c r="W761" s="75"/>
      <c r="X761" s="75"/>
      <c r="Y761" s="75"/>
      <c r="Z761" s="75"/>
      <c r="AA761" s="75"/>
      <c r="AB761" s="75"/>
      <c r="AC761" s="75"/>
      <c r="AD761" s="96">
        <f t="shared" si="989"/>
        <v>0</v>
      </c>
      <c r="AE761" s="74"/>
      <c r="AF761" s="75"/>
      <c r="AG761" s="75"/>
      <c r="AH761" s="75"/>
      <c r="AI761" s="75"/>
      <c r="AJ761" s="75"/>
      <c r="AK761" s="75"/>
      <c r="AL761" s="75"/>
      <c r="AM761" s="75"/>
      <c r="AN761" s="75"/>
      <c r="AO761" s="75"/>
      <c r="AP761" s="75"/>
      <c r="AQ761" s="96">
        <f t="shared" si="990"/>
        <v>0</v>
      </c>
      <c r="AR761" s="74"/>
      <c r="AS761" s="75"/>
      <c r="AT761" s="75"/>
      <c r="AU761" s="75"/>
      <c r="AV761" s="75"/>
      <c r="AW761" s="75"/>
      <c r="AX761" s="75"/>
      <c r="AY761" s="75"/>
      <c r="AZ761" s="75"/>
      <c r="BA761" s="75"/>
      <c r="BB761" s="75"/>
      <c r="BC761" s="75"/>
      <c r="BD761" s="96">
        <f t="shared" si="991"/>
        <v>0</v>
      </c>
      <c r="BE761" s="97">
        <f t="shared" si="922"/>
        <v>0</v>
      </c>
      <c r="BG761" t="s">
        <v>210</v>
      </c>
      <c r="BH761" s="4"/>
      <c r="BI761" s="4"/>
    </row>
    <row r="762" spans="1:61" ht="13.15" hidden="1" customHeight="1" outlineLevel="2" x14ac:dyDescent="0.2">
      <c r="A762" s="373">
        <v>6</v>
      </c>
      <c r="B762" s="364" t="s">
        <v>209</v>
      </c>
      <c r="C762" s="49" t="s">
        <v>159</v>
      </c>
      <c r="D762" s="95"/>
      <c r="E762" s="68"/>
      <c r="F762" s="69"/>
      <c r="G762" s="69"/>
      <c r="H762" s="69"/>
      <c r="I762" s="69"/>
      <c r="J762" s="69"/>
      <c r="K762" s="69"/>
      <c r="L762" s="69"/>
      <c r="M762" s="69"/>
      <c r="N762" s="69"/>
      <c r="O762" s="69"/>
      <c r="P762" s="69"/>
      <c r="Q762" s="94">
        <f t="shared" si="988"/>
        <v>0</v>
      </c>
      <c r="R762" s="68"/>
      <c r="S762" s="69"/>
      <c r="T762" s="69"/>
      <c r="U762" s="69"/>
      <c r="V762" s="69"/>
      <c r="W762" s="69"/>
      <c r="X762" s="69"/>
      <c r="Y762" s="69"/>
      <c r="Z762" s="69"/>
      <c r="AA762" s="69"/>
      <c r="AB762" s="69"/>
      <c r="AC762" s="69"/>
      <c r="AD762" s="94">
        <f t="shared" si="989"/>
        <v>0</v>
      </c>
      <c r="AE762" s="68"/>
      <c r="AF762" s="69"/>
      <c r="AG762" s="69"/>
      <c r="AH762" s="69"/>
      <c r="AI762" s="69"/>
      <c r="AJ762" s="69"/>
      <c r="AK762" s="69"/>
      <c r="AL762" s="69"/>
      <c r="AM762" s="69"/>
      <c r="AN762" s="69"/>
      <c r="AO762" s="69"/>
      <c r="AP762" s="69"/>
      <c r="AQ762" s="94">
        <f t="shared" si="990"/>
        <v>0</v>
      </c>
      <c r="AR762" s="68"/>
      <c r="AS762" s="69"/>
      <c r="AT762" s="69"/>
      <c r="AU762" s="69"/>
      <c r="AV762" s="69"/>
      <c r="AW762" s="69"/>
      <c r="AX762" s="69"/>
      <c r="AY762" s="69"/>
      <c r="AZ762" s="69"/>
      <c r="BA762" s="69"/>
      <c r="BB762" s="69"/>
      <c r="BC762" s="69"/>
      <c r="BD762" s="94">
        <f t="shared" si="991"/>
        <v>0</v>
      </c>
      <c r="BE762" s="95">
        <f t="shared" si="922"/>
        <v>0</v>
      </c>
      <c r="BG762" s="136" t="s">
        <v>215</v>
      </c>
      <c r="BH762" s="4"/>
      <c r="BI762" s="4"/>
    </row>
    <row r="763" spans="1:61" ht="13.15" hidden="1" customHeight="1" outlineLevel="2" x14ac:dyDescent="0.2">
      <c r="A763" s="374"/>
      <c r="B763" s="365"/>
      <c r="C763" s="48" t="s">
        <v>164</v>
      </c>
      <c r="D763" s="98"/>
      <c r="E763" s="62"/>
      <c r="F763" s="63"/>
      <c r="G763" s="63"/>
      <c r="H763" s="63"/>
      <c r="I763" s="63"/>
      <c r="J763" s="63"/>
      <c r="K763" s="63"/>
      <c r="L763" s="63"/>
      <c r="M763" s="63"/>
      <c r="N763" s="63"/>
      <c r="O763" s="63"/>
      <c r="P763" s="63"/>
      <c r="Q763" s="93">
        <f t="shared" si="988"/>
        <v>0</v>
      </c>
      <c r="R763" s="62"/>
      <c r="S763" s="63"/>
      <c r="T763" s="63"/>
      <c r="U763" s="63"/>
      <c r="V763" s="63"/>
      <c r="W763" s="63"/>
      <c r="X763" s="63"/>
      <c r="Y763" s="63"/>
      <c r="Z763" s="63"/>
      <c r="AA763" s="63"/>
      <c r="AB763" s="63"/>
      <c r="AC763" s="63"/>
      <c r="AD763" s="93">
        <f t="shared" si="989"/>
        <v>0</v>
      </c>
      <c r="AE763" s="62"/>
      <c r="AF763" s="63"/>
      <c r="AG763" s="63"/>
      <c r="AH763" s="63"/>
      <c r="AI763" s="63"/>
      <c r="AJ763" s="63"/>
      <c r="AK763" s="63"/>
      <c r="AL763" s="63"/>
      <c r="AM763" s="63"/>
      <c r="AN763" s="63"/>
      <c r="AO763" s="63"/>
      <c r="AP763" s="63"/>
      <c r="AQ763" s="93">
        <f t="shared" si="990"/>
        <v>0</v>
      </c>
      <c r="AR763" s="62"/>
      <c r="AS763" s="63"/>
      <c r="AT763" s="63"/>
      <c r="AU763" s="63"/>
      <c r="AV763" s="63"/>
      <c r="AW763" s="63"/>
      <c r="AX763" s="63"/>
      <c r="AY763" s="63"/>
      <c r="AZ763" s="63"/>
      <c r="BA763" s="63"/>
      <c r="BB763" s="63"/>
      <c r="BC763" s="63"/>
      <c r="BD763" s="93">
        <f t="shared" si="991"/>
        <v>0</v>
      </c>
      <c r="BE763" s="98">
        <f t="shared" si="922"/>
        <v>0</v>
      </c>
      <c r="BF763" s="122"/>
      <c r="BG763" s="138" t="s">
        <v>216</v>
      </c>
      <c r="BH763" s="139">
        <f>SUM(BH755:BH762)</f>
        <v>0</v>
      </c>
      <c r="BI763" s="139">
        <f>SUM(BI755:BI762)</f>
        <v>0</v>
      </c>
    </row>
    <row r="764" spans="1:61" ht="13.15" hidden="1" customHeight="1" outlineLevel="2" x14ac:dyDescent="0.2">
      <c r="A764" s="366">
        <v>7</v>
      </c>
      <c r="B764" s="364" t="s">
        <v>6</v>
      </c>
      <c r="C764" s="49" t="s">
        <v>159</v>
      </c>
      <c r="D764" s="95"/>
      <c r="E764" s="68"/>
      <c r="F764" s="69"/>
      <c r="G764" s="69"/>
      <c r="H764" s="69"/>
      <c r="I764" s="69"/>
      <c r="J764" s="69"/>
      <c r="K764" s="69"/>
      <c r="L764" s="69"/>
      <c r="M764" s="69"/>
      <c r="N764" s="69"/>
      <c r="O764" s="69"/>
      <c r="P764" s="69"/>
      <c r="Q764" s="94">
        <f t="shared" si="988"/>
        <v>0</v>
      </c>
      <c r="R764" s="68"/>
      <c r="S764" s="69"/>
      <c r="T764" s="69"/>
      <c r="U764" s="69"/>
      <c r="V764" s="69"/>
      <c r="W764" s="69"/>
      <c r="X764" s="69"/>
      <c r="Y764" s="69"/>
      <c r="Z764" s="69"/>
      <c r="AA764" s="69"/>
      <c r="AB764" s="69"/>
      <c r="AC764" s="69"/>
      <c r="AD764" s="94">
        <f t="shared" si="989"/>
        <v>0</v>
      </c>
      <c r="AE764" s="68"/>
      <c r="AF764" s="69"/>
      <c r="AG764" s="69"/>
      <c r="AH764" s="69"/>
      <c r="AI764" s="69"/>
      <c r="AJ764" s="69"/>
      <c r="AK764" s="69"/>
      <c r="AL764" s="69"/>
      <c r="AM764" s="69"/>
      <c r="AN764" s="69"/>
      <c r="AO764" s="69"/>
      <c r="AP764" s="69"/>
      <c r="AQ764" s="94">
        <f t="shared" si="990"/>
        <v>0</v>
      </c>
      <c r="AR764" s="68"/>
      <c r="AS764" s="69"/>
      <c r="AT764" s="69"/>
      <c r="AU764" s="69"/>
      <c r="AV764" s="69"/>
      <c r="AW764" s="69"/>
      <c r="AX764" s="69"/>
      <c r="AY764" s="69"/>
      <c r="AZ764" s="69"/>
      <c r="BA764" s="69"/>
      <c r="BB764" s="69"/>
      <c r="BC764" s="69"/>
      <c r="BD764" s="94">
        <f t="shared" si="991"/>
        <v>0</v>
      </c>
      <c r="BE764" s="95">
        <f t="shared" ref="BE764:BE839" si="992">SUM(D764,BD764,AQ764,AD764,Q764)</f>
        <v>0</v>
      </c>
      <c r="BH764" s="4"/>
      <c r="BI764" s="4"/>
    </row>
    <row r="765" spans="1:61" ht="13.15" hidden="1" customHeight="1" outlineLevel="2" x14ac:dyDescent="0.2">
      <c r="A765" s="367"/>
      <c r="B765" s="368"/>
      <c r="C765" s="48" t="s">
        <v>164</v>
      </c>
      <c r="D765" s="98"/>
      <c r="E765" s="66"/>
      <c r="F765" s="63"/>
      <c r="G765" s="63"/>
      <c r="H765" s="63"/>
      <c r="I765" s="63"/>
      <c r="J765" s="63"/>
      <c r="K765" s="63"/>
      <c r="L765" s="63"/>
      <c r="M765" s="63"/>
      <c r="N765" s="63"/>
      <c r="O765" s="63"/>
      <c r="P765" s="63"/>
      <c r="Q765" s="93">
        <f t="shared" si="988"/>
        <v>0</v>
      </c>
      <c r="R765" s="66"/>
      <c r="S765" s="63"/>
      <c r="T765" s="63"/>
      <c r="U765" s="63"/>
      <c r="V765" s="63"/>
      <c r="W765" s="63"/>
      <c r="X765" s="63"/>
      <c r="Y765" s="63"/>
      <c r="Z765" s="63"/>
      <c r="AA765" s="63"/>
      <c r="AB765" s="63"/>
      <c r="AC765" s="63"/>
      <c r="AD765" s="93">
        <f t="shared" si="989"/>
        <v>0</v>
      </c>
      <c r="AE765" s="66"/>
      <c r="AF765" s="63"/>
      <c r="AG765" s="63"/>
      <c r="AH765" s="63"/>
      <c r="AI765" s="63"/>
      <c r="AJ765" s="63"/>
      <c r="AK765" s="63"/>
      <c r="AL765" s="63"/>
      <c r="AM765" s="63"/>
      <c r="AN765" s="63"/>
      <c r="AO765" s="63"/>
      <c r="AP765" s="63"/>
      <c r="AQ765" s="93">
        <f t="shared" si="990"/>
        <v>0</v>
      </c>
      <c r="AR765" s="66"/>
      <c r="AS765" s="63"/>
      <c r="AT765" s="63"/>
      <c r="AU765" s="63"/>
      <c r="AV765" s="63"/>
      <c r="AW765" s="63"/>
      <c r="AX765" s="63"/>
      <c r="AY765" s="63"/>
      <c r="AZ765" s="63"/>
      <c r="BA765" s="63"/>
      <c r="BB765" s="63"/>
      <c r="BC765" s="63"/>
      <c r="BD765" s="93">
        <f t="shared" si="991"/>
        <v>0</v>
      </c>
      <c r="BE765" s="98">
        <f t="shared" si="992"/>
        <v>0</v>
      </c>
      <c r="BG765" s="138"/>
      <c r="BH765" s="139"/>
      <c r="BI765" s="139"/>
    </row>
    <row r="766" spans="1:61" ht="13.15" hidden="1" customHeight="1" outlineLevel="2" x14ac:dyDescent="0.2">
      <c r="A766" s="380">
        <v>8</v>
      </c>
      <c r="B766" s="364" t="s">
        <v>335</v>
      </c>
      <c r="C766" s="49" t="s">
        <v>159</v>
      </c>
      <c r="D766" s="95"/>
      <c r="E766" s="68"/>
      <c r="F766" s="69"/>
      <c r="G766" s="69"/>
      <c r="H766" s="69"/>
      <c r="I766" s="69"/>
      <c r="J766" s="69"/>
      <c r="K766" s="69"/>
      <c r="L766" s="69"/>
      <c r="M766" s="69"/>
      <c r="N766" s="69"/>
      <c r="O766" s="69"/>
      <c r="P766" s="69"/>
      <c r="Q766" s="94">
        <f>SUM(E766:P766)</f>
        <v>0</v>
      </c>
      <c r="R766" s="68"/>
      <c r="S766" s="69"/>
      <c r="T766" s="69"/>
      <c r="U766" s="69"/>
      <c r="V766" s="69"/>
      <c r="W766" s="69"/>
      <c r="X766" s="69"/>
      <c r="Y766" s="69"/>
      <c r="Z766" s="69"/>
      <c r="AA766" s="69"/>
      <c r="AB766" s="69"/>
      <c r="AC766" s="69"/>
      <c r="AD766" s="94">
        <f t="shared" si="989"/>
        <v>0</v>
      </c>
      <c r="AE766" s="68"/>
      <c r="AF766" s="69"/>
      <c r="AG766" s="69"/>
      <c r="AH766" s="69"/>
      <c r="AI766" s="69"/>
      <c r="AJ766" s="69"/>
      <c r="AK766" s="69"/>
      <c r="AL766" s="69"/>
      <c r="AM766" s="69"/>
      <c r="AN766" s="69"/>
      <c r="AO766" s="69"/>
      <c r="AP766" s="69"/>
      <c r="AQ766" s="94">
        <f t="shared" si="990"/>
        <v>0</v>
      </c>
      <c r="AR766" s="68"/>
      <c r="AS766" s="69"/>
      <c r="AT766" s="69"/>
      <c r="AU766" s="69"/>
      <c r="AV766" s="69"/>
      <c r="AW766" s="69"/>
      <c r="AX766" s="69"/>
      <c r="AY766" s="69"/>
      <c r="AZ766" s="69"/>
      <c r="BA766" s="69"/>
      <c r="BB766" s="69"/>
      <c r="BC766" s="69"/>
      <c r="BD766" s="94">
        <f t="shared" si="991"/>
        <v>0</v>
      </c>
      <c r="BE766" s="95">
        <f t="shared" si="992"/>
        <v>0</v>
      </c>
      <c r="BH766" s="4"/>
      <c r="BI766" s="4"/>
    </row>
    <row r="767" spans="1:61" ht="13.15" hidden="1" customHeight="1" outlineLevel="2" thickBot="1" x14ac:dyDescent="0.25">
      <c r="A767" s="377"/>
      <c r="B767" s="379"/>
      <c r="C767" s="128" t="s">
        <v>164</v>
      </c>
      <c r="D767" s="133"/>
      <c r="E767" s="132"/>
      <c r="F767" s="130"/>
      <c r="G767" s="130"/>
      <c r="H767" s="130"/>
      <c r="I767" s="130"/>
      <c r="J767" s="130"/>
      <c r="K767" s="130"/>
      <c r="L767" s="130"/>
      <c r="M767" s="130"/>
      <c r="N767" s="130"/>
      <c r="O767" s="130"/>
      <c r="P767" s="130"/>
      <c r="Q767" s="131">
        <f>SUM(E767:P767)</f>
        <v>0</v>
      </c>
      <c r="R767" s="132"/>
      <c r="S767" s="130"/>
      <c r="T767" s="130"/>
      <c r="U767" s="130"/>
      <c r="V767" s="130"/>
      <c r="W767" s="130"/>
      <c r="X767" s="130"/>
      <c r="Y767" s="130"/>
      <c r="Z767" s="130"/>
      <c r="AA767" s="130"/>
      <c r="AB767" s="130"/>
      <c r="AC767" s="130"/>
      <c r="AD767" s="131">
        <f t="shared" si="989"/>
        <v>0</v>
      </c>
      <c r="AE767" s="132"/>
      <c r="AF767" s="130"/>
      <c r="AG767" s="130"/>
      <c r="AH767" s="130"/>
      <c r="AI767" s="130"/>
      <c r="AJ767" s="130"/>
      <c r="AK767" s="130"/>
      <c r="AL767" s="130"/>
      <c r="AM767" s="130"/>
      <c r="AN767" s="130"/>
      <c r="AO767" s="130"/>
      <c r="AP767" s="130"/>
      <c r="AQ767" s="131">
        <f t="shared" si="990"/>
        <v>0</v>
      </c>
      <c r="AR767" s="132"/>
      <c r="AS767" s="130"/>
      <c r="AT767" s="130"/>
      <c r="AU767" s="130"/>
      <c r="AV767" s="130"/>
      <c r="AW767" s="130"/>
      <c r="AX767" s="130"/>
      <c r="AY767" s="130"/>
      <c r="AZ767" s="130"/>
      <c r="BA767" s="130"/>
      <c r="BB767" s="130"/>
      <c r="BC767" s="130"/>
      <c r="BD767" s="131">
        <f t="shared" si="991"/>
        <v>0</v>
      </c>
      <c r="BE767" s="133">
        <f t="shared" si="992"/>
        <v>0</v>
      </c>
      <c r="BG767" s="138"/>
      <c r="BH767" s="139"/>
      <c r="BI767" s="139"/>
    </row>
    <row r="768" spans="1:61" outlineLevel="1" collapsed="1" x14ac:dyDescent="0.2">
      <c r="A768" s="369"/>
      <c r="B768" s="362" t="s">
        <v>198</v>
      </c>
      <c r="C768" s="50" t="s">
        <v>159</v>
      </c>
      <c r="D768" s="127">
        <f>SUM(D752,D754,D756,D758,D760,D762,D764,D766)</f>
        <v>0</v>
      </c>
      <c r="E768" s="124">
        <f t="shared" ref="E768:P768" si="993">SUM(E752,E754,E756,E758,E760,E762,E764,E766)</f>
        <v>0</v>
      </c>
      <c r="F768" s="125">
        <f t="shared" si="993"/>
        <v>0</v>
      </c>
      <c r="G768" s="125">
        <f t="shared" si="993"/>
        <v>0</v>
      </c>
      <c r="H768" s="125">
        <f t="shared" si="993"/>
        <v>0</v>
      </c>
      <c r="I768" s="125">
        <f t="shared" si="993"/>
        <v>0</v>
      </c>
      <c r="J768" s="125">
        <f t="shared" si="993"/>
        <v>0</v>
      </c>
      <c r="K768" s="125">
        <f t="shared" si="993"/>
        <v>0</v>
      </c>
      <c r="L768" s="125">
        <f t="shared" si="993"/>
        <v>0</v>
      </c>
      <c r="M768" s="125">
        <f t="shared" si="993"/>
        <v>0</v>
      </c>
      <c r="N768" s="125">
        <f t="shared" si="993"/>
        <v>0</v>
      </c>
      <c r="O768" s="125">
        <f t="shared" si="993"/>
        <v>0</v>
      </c>
      <c r="P768" s="125">
        <f t="shared" si="993"/>
        <v>0</v>
      </c>
      <c r="Q768" s="126">
        <f>SUM(E768:P768)</f>
        <v>0</v>
      </c>
      <c r="R768" s="124">
        <f t="shared" ref="R768:AC768" si="994">SUM(R752,R754,R756,R758,R760,R762,R764,R766)</f>
        <v>0</v>
      </c>
      <c r="S768" s="125">
        <f t="shared" si="994"/>
        <v>0</v>
      </c>
      <c r="T768" s="125">
        <f t="shared" si="994"/>
        <v>0</v>
      </c>
      <c r="U768" s="125">
        <f t="shared" si="994"/>
        <v>0</v>
      </c>
      <c r="V768" s="125">
        <f t="shared" si="994"/>
        <v>0</v>
      </c>
      <c r="W768" s="125">
        <f t="shared" si="994"/>
        <v>0</v>
      </c>
      <c r="X768" s="125">
        <f t="shared" si="994"/>
        <v>0</v>
      </c>
      <c r="Y768" s="125">
        <f t="shared" si="994"/>
        <v>0</v>
      </c>
      <c r="Z768" s="125">
        <f t="shared" si="994"/>
        <v>0</v>
      </c>
      <c r="AA768" s="125">
        <f t="shared" si="994"/>
        <v>0</v>
      </c>
      <c r="AB768" s="125">
        <f t="shared" si="994"/>
        <v>0</v>
      </c>
      <c r="AC768" s="125">
        <f t="shared" si="994"/>
        <v>0</v>
      </c>
      <c r="AD768" s="126">
        <f t="shared" si="989"/>
        <v>0</v>
      </c>
      <c r="AE768" s="124">
        <f t="shared" ref="AE768:AP768" si="995">SUM(AE752,AE754,AE756,AE758,AE760,AE762,AE764,AE766)</f>
        <v>0</v>
      </c>
      <c r="AF768" s="125">
        <f t="shared" si="995"/>
        <v>0</v>
      </c>
      <c r="AG768" s="125">
        <f t="shared" si="995"/>
        <v>0</v>
      </c>
      <c r="AH768" s="125">
        <f t="shared" si="995"/>
        <v>0</v>
      </c>
      <c r="AI768" s="125">
        <f t="shared" si="995"/>
        <v>0</v>
      </c>
      <c r="AJ768" s="125">
        <f t="shared" si="995"/>
        <v>0</v>
      </c>
      <c r="AK768" s="125">
        <f t="shared" si="995"/>
        <v>0</v>
      </c>
      <c r="AL768" s="125">
        <f t="shared" si="995"/>
        <v>0</v>
      </c>
      <c r="AM768" s="125">
        <f t="shared" si="995"/>
        <v>0</v>
      </c>
      <c r="AN768" s="125">
        <f t="shared" si="995"/>
        <v>0</v>
      </c>
      <c r="AO768" s="125">
        <f t="shared" si="995"/>
        <v>0</v>
      </c>
      <c r="AP768" s="125">
        <f t="shared" si="995"/>
        <v>0</v>
      </c>
      <c r="AQ768" s="126">
        <f t="shared" si="990"/>
        <v>0</v>
      </c>
      <c r="AR768" s="124">
        <f t="shared" ref="AR768:BC768" si="996">SUM(AR752,AR754,AR756,AR758,AR760,AR762,AR764,AR766)</f>
        <v>0</v>
      </c>
      <c r="AS768" s="125">
        <f t="shared" si="996"/>
        <v>0</v>
      </c>
      <c r="AT768" s="125">
        <f t="shared" si="996"/>
        <v>0</v>
      </c>
      <c r="AU768" s="125">
        <f t="shared" si="996"/>
        <v>0</v>
      </c>
      <c r="AV768" s="125">
        <f t="shared" si="996"/>
        <v>0</v>
      </c>
      <c r="AW768" s="125">
        <f t="shared" si="996"/>
        <v>0</v>
      </c>
      <c r="AX768" s="125">
        <f t="shared" si="996"/>
        <v>0</v>
      </c>
      <c r="AY768" s="125">
        <f t="shared" si="996"/>
        <v>0</v>
      </c>
      <c r="AZ768" s="125">
        <f t="shared" si="996"/>
        <v>0</v>
      </c>
      <c r="BA768" s="125">
        <f t="shared" si="996"/>
        <v>0</v>
      </c>
      <c r="BB768" s="125">
        <f t="shared" si="996"/>
        <v>0</v>
      </c>
      <c r="BC768" s="125">
        <f t="shared" si="996"/>
        <v>0</v>
      </c>
      <c r="BD768" s="126">
        <f t="shared" si="991"/>
        <v>0</v>
      </c>
      <c r="BE768" s="127">
        <f t="shared" si="992"/>
        <v>0</v>
      </c>
    </row>
    <row r="769" spans="1:61" outlineLevel="1" x14ac:dyDescent="0.2">
      <c r="A769" s="370"/>
      <c r="B769" s="363"/>
      <c r="C769" s="51" t="s">
        <v>164</v>
      </c>
      <c r="D769" s="100">
        <f t="shared" ref="D769:P769" si="997">SUM(D753,D755,D757,D759,D761,D763,D765,D767)</f>
        <v>0</v>
      </c>
      <c r="E769" s="80">
        <f t="shared" si="997"/>
        <v>0</v>
      </c>
      <c r="F769" s="81">
        <f t="shared" si="997"/>
        <v>0</v>
      </c>
      <c r="G769" s="81">
        <f t="shared" si="997"/>
        <v>0</v>
      </c>
      <c r="H769" s="81">
        <f t="shared" si="997"/>
        <v>0</v>
      </c>
      <c r="I769" s="81">
        <f t="shared" si="997"/>
        <v>0</v>
      </c>
      <c r="J769" s="81">
        <f t="shared" si="997"/>
        <v>0</v>
      </c>
      <c r="K769" s="81">
        <f t="shared" si="997"/>
        <v>0</v>
      </c>
      <c r="L769" s="81">
        <f t="shared" si="997"/>
        <v>0</v>
      </c>
      <c r="M769" s="81">
        <f t="shared" si="997"/>
        <v>0</v>
      </c>
      <c r="N769" s="81">
        <f t="shared" si="997"/>
        <v>0</v>
      </c>
      <c r="O769" s="81">
        <f t="shared" si="997"/>
        <v>0</v>
      </c>
      <c r="P769" s="81">
        <f t="shared" si="997"/>
        <v>0</v>
      </c>
      <c r="Q769" s="99">
        <f>SUM(E769:P769)</f>
        <v>0</v>
      </c>
      <c r="R769" s="80">
        <f t="shared" ref="R769:AC769" si="998">SUM(R753,R755,R757,R759,R761,R763,R765,R767)</f>
        <v>0</v>
      </c>
      <c r="S769" s="81">
        <f t="shared" si="998"/>
        <v>0</v>
      </c>
      <c r="T769" s="81">
        <f t="shared" si="998"/>
        <v>0</v>
      </c>
      <c r="U769" s="81">
        <f t="shared" si="998"/>
        <v>0</v>
      </c>
      <c r="V769" s="81">
        <f t="shared" si="998"/>
        <v>0</v>
      </c>
      <c r="W769" s="81">
        <f t="shared" si="998"/>
        <v>0</v>
      </c>
      <c r="X769" s="81">
        <f t="shared" si="998"/>
        <v>0</v>
      </c>
      <c r="Y769" s="81">
        <f t="shared" si="998"/>
        <v>0</v>
      </c>
      <c r="Z769" s="81">
        <f t="shared" si="998"/>
        <v>0</v>
      </c>
      <c r="AA769" s="81">
        <f t="shared" si="998"/>
        <v>0</v>
      </c>
      <c r="AB769" s="81">
        <f t="shared" si="998"/>
        <v>0</v>
      </c>
      <c r="AC769" s="81">
        <f t="shared" si="998"/>
        <v>0</v>
      </c>
      <c r="AD769" s="99">
        <f t="shared" si="989"/>
        <v>0</v>
      </c>
      <c r="AE769" s="80">
        <f t="shared" ref="AE769:AP769" si="999">SUM(AE753,AE755,AE757,AE759,AE761,AE763,AE765,AE767)</f>
        <v>0</v>
      </c>
      <c r="AF769" s="81">
        <f t="shared" si="999"/>
        <v>0</v>
      </c>
      <c r="AG769" s="81">
        <f t="shared" si="999"/>
        <v>0</v>
      </c>
      <c r="AH769" s="81">
        <f t="shared" si="999"/>
        <v>0</v>
      </c>
      <c r="AI769" s="81">
        <f t="shared" si="999"/>
        <v>0</v>
      </c>
      <c r="AJ769" s="81">
        <f t="shared" si="999"/>
        <v>0</v>
      </c>
      <c r="AK769" s="81">
        <f t="shared" si="999"/>
        <v>0</v>
      </c>
      <c r="AL769" s="81">
        <f t="shared" si="999"/>
        <v>0</v>
      </c>
      <c r="AM769" s="81">
        <f t="shared" si="999"/>
        <v>0</v>
      </c>
      <c r="AN769" s="81">
        <f t="shared" si="999"/>
        <v>0</v>
      </c>
      <c r="AO769" s="81">
        <f t="shared" si="999"/>
        <v>0</v>
      </c>
      <c r="AP769" s="81">
        <f t="shared" si="999"/>
        <v>0</v>
      </c>
      <c r="AQ769" s="99">
        <f t="shared" si="990"/>
        <v>0</v>
      </c>
      <c r="AR769" s="80">
        <f t="shared" ref="AR769:BC769" si="1000">SUM(AR753,AR755,AR757,AR759,AR761,AR763,AR765,AR767)</f>
        <v>0</v>
      </c>
      <c r="AS769" s="81">
        <f t="shared" si="1000"/>
        <v>0</v>
      </c>
      <c r="AT769" s="81">
        <f t="shared" si="1000"/>
        <v>0</v>
      </c>
      <c r="AU769" s="81">
        <f t="shared" si="1000"/>
        <v>0</v>
      </c>
      <c r="AV769" s="81">
        <f t="shared" si="1000"/>
        <v>0</v>
      </c>
      <c r="AW769" s="81">
        <f t="shared" si="1000"/>
        <v>0</v>
      </c>
      <c r="AX769" s="81">
        <f t="shared" si="1000"/>
        <v>0</v>
      </c>
      <c r="AY769" s="81">
        <f t="shared" si="1000"/>
        <v>0</v>
      </c>
      <c r="AZ769" s="81">
        <f t="shared" si="1000"/>
        <v>0</v>
      </c>
      <c r="BA769" s="81">
        <f t="shared" si="1000"/>
        <v>0</v>
      </c>
      <c r="BB769" s="81">
        <f t="shared" si="1000"/>
        <v>0</v>
      </c>
      <c r="BC769" s="81">
        <f t="shared" si="1000"/>
        <v>0</v>
      </c>
      <c r="BD769" s="99">
        <f t="shared" si="991"/>
        <v>0</v>
      </c>
      <c r="BE769" s="100">
        <f t="shared" si="992"/>
        <v>0</v>
      </c>
    </row>
    <row r="770" spans="1:61" hidden="1" outlineLevel="2" x14ac:dyDescent="0.2">
      <c r="A770" s="120"/>
      <c r="B770" s="111" t="s">
        <v>203</v>
      </c>
      <c r="C770" s="112"/>
      <c r="D770" s="114"/>
      <c r="E770" s="113"/>
      <c r="F770" s="113"/>
      <c r="G770" s="113"/>
      <c r="H770" s="113"/>
      <c r="I770" s="113"/>
      <c r="J770" s="113"/>
      <c r="K770" s="113"/>
      <c r="L770" s="113"/>
      <c r="M770" s="113"/>
      <c r="N770" s="113"/>
      <c r="O770" s="113"/>
      <c r="P770" s="113"/>
      <c r="Q770" s="114"/>
      <c r="R770" s="113"/>
      <c r="S770" s="113"/>
      <c r="T770" s="113"/>
      <c r="U770" s="113"/>
      <c r="V770" s="113"/>
      <c r="W770" s="113"/>
      <c r="X770" s="113"/>
      <c r="Y770" s="113"/>
      <c r="Z770" s="113"/>
      <c r="AA770" s="113"/>
      <c r="AB770" s="113"/>
      <c r="AC770" s="113"/>
      <c r="AD770" s="114"/>
      <c r="AE770" s="113"/>
      <c r="AF770" s="113"/>
      <c r="AG770" s="113"/>
      <c r="AH770" s="113"/>
      <c r="AI770" s="113"/>
      <c r="AJ770" s="113"/>
      <c r="AK770" s="113"/>
      <c r="AL770" s="113"/>
      <c r="AM770" s="113"/>
      <c r="AN770" s="113"/>
      <c r="AO770" s="113"/>
      <c r="AP770" s="113"/>
      <c r="AQ770" s="114"/>
      <c r="AR770" s="113"/>
      <c r="AS770" s="113"/>
      <c r="AT770" s="113"/>
      <c r="AU770" s="113"/>
      <c r="AV770" s="113"/>
      <c r="AW770" s="113"/>
      <c r="AX770" s="113"/>
      <c r="AY770" s="113"/>
      <c r="AZ770" s="113"/>
      <c r="BA770" s="113"/>
      <c r="BB770" s="113"/>
      <c r="BC770" s="113"/>
      <c r="BD770" s="114"/>
      <c r="BE770" s="198">
        <f t="shared" si="992"/>
        <v>0</v>
      </c>
      <c r="BG770" s="42"/>
    </row>
    <row r="771" spans="1:61" hidden="1" outlineLevel="2" x14ac:dyDescent="0.2">
      <c r="A771" s="375">
        <v>1</v>
      </c>
      <c r="B771" s="376" t="s">
        <v>208</v>
      </c>
      <c r="C771" s="47" t="s">
        <v>159</v>
      </c>
      <c r="D771" s="91">
        <f>D768-D773</f>
        <v>0</v>
      </c>
      <c r="E771" s="52">
        <f>E768-E773</f>
        <v>0</v>
      </c>
      <c r="F771" s="53">
        <f t="shared" ref="F771:P771" si="1001">F768-F773</f>
        <v>0</v>
      </c>
      <c r="G771" s="53">
        <f t="shared" si="1001"/>
        <v>0</v>
      </c>
      <c r="H771" s="53">
        <f t="shared" si="1001"/>
        <v>0</v>
      </c>
      <c r="I771" s="53">
        <f t="shared" si="1001"/>
        <v>0</v>
      </c>
      <c r="J771" s="53">
        <f t="shared" si="1001"/>
        <v>0</v>
      </c>
      <c r="K771" s="53">
        <f t="shared" si="1001"/>
        <v>0</v>
      </c>
      <c r="L771" s="53">
        <f t="shared" si="1001"/>
        <v>0</v>
      </c>
      <c r="M771" s="53">
        <f t="shared" si="1001"/>
        <v>0</v>
      </c>
      <c r="N771" s="53">
        <f t="shared" si="1001"/>
        <v>0</v>
      </c>
      <c r="O771" s="53">
        <f t="shared" si="1001"/>
        <v>0</v>
      </c>
      <c r="P771" s="53">
        <f t="shared" si="1001"/>
        <v>0</v>
      </c>
      <c r="Q771" s="91">
        <f t="shared" ref="Q771:Q776" si="1002">SUM(E771:P771)</f>
        <v>0</v>
      </c>
      <c r="R771" s="52">
        <f>R768-R773</f>
        <v>0</v>
      </c>
      <c r="S771" s="53">
        <f t="shared" ref="S771:AC771" si="1003">S768-S773</f>
        <v>0</v>
      </c>
      <c r="T771" s="53">
        <f t="shared" si="1003"/>
        <v>0</v>
      </c>
      <c r="U771" s="53">
        <f t="shared" si="1003"/>
        <v>0</v>
      </c>
      <c r="V771" s="53">
        <f t="shared" si="1003"/>
        <v>0</v>
      </c>
      <c r="W771" s="53">
        <f t="shared" si="1003"/>
        <v>0</v>
      </c>
      <c r="X771" s="53">
        <f t="shared" si="1003"/>
        <v>0</v>
      </c>
      <c r="Y771" s="53">
        <f t="shared" si="1003"/>
        <v>0</v>
      </c>
      <c r="Z771" s="53">
        <f t="shared" si="1003"/>
        <v>0</v>
      </c>
      <c r="AA771" s="53">
        <f t="shared" si="1003"/>
        <v>0</v>
      </c>
      <c r="AB771" s="53">
        <f t="shared" si="1003"/>
        <v>0</v>
      </c>
      <c r="AC771" s="53">
        <f t="shared" si="1003"/>
        <v>0</v>
      </c>
      <c r="AD771" s="91">
        <f t="shared" ref="AD771:AD776" si="1004">SUM(R771:AC771)</f>
        <v>0</v>
      </c>
      <c r="AE771" s="52">
        <f>AE768-AE773</f>
        <v>0</v>
      </c>
      <c r="AF771" s="53">
        <f t="shared" ref="AF771:AP771" si="1005">AF768-AF773</f>
        <v>0</v>
      </c>
      <c r="AG771" s="53">
        <f t="shared" si="1005"/>
        <v>0</v>
      </c>
      <c r="AH771" s="53">
        <f t="shared" si="1005"/>
        <v>0</v>
      </c>
      <c r="AI771" s="53">
        <f t="shared" si="1005"/>
        <v>0</v>
      </c>
      <c r="AJ771" s="53">
        <f t="shared" si="1005"/>
        <v>0</v>
      </c>
      <c r="AK771" s="53">
        <f t="shared" si="1005"/>
        <v>0</v>
      </c>
      <c r="AL771" s="53">
        <f t="shared" si="1005"/>
        <v>0</v>
      </c>
      <c r="AM771" s="53">
        <f t="shared" si="1005"/>
        <v>0</v>
      </c>
      <c r="AN771" s="53">
        <f t="shared" si="1005"/>
        <v>0</v>
      </c>
      <c r="AO771" s="53">
        <f t="shared" si="1005"/>
        <v>0</v>
      </c>
      <c r="AP771" s="53">
        <f t="shared" si="1005"/>
        <v>0</v>
      </c>
      <c r="AQ771" s="91">
        <f t="shared" ref="AQ771:AQ776" si="1006">SUM(AE771:AP771)</f>
        <v>0</v>
      </c>
      <c r="AR771" s="52">
        <f>AR768-AR773</f>
        <v>0</v>
      </c>
      <c r="AS771" s="53">
        <f t="shared" ref="AS771:BC771" si="1007">AS768-AS773</f>
        <v>0</v>
      </c>
      <c r="AT771" s="53">
        <f t="shared" si="1007"/>
        <v>0</v>
      </c>
      <c r="AU771" s="53">
        <f t="shared" si="1007"/>
        <v>0</v>
      </c>
      <c r="AV771" s="53">
        <f t="shared" si="1007"/>
        <v>0</v>
      </c>
      <c r="AW771" s="53">
        <f t="shared" si="1007"/>
        <v>0</v>
      </c>
      <c r="AX771" s="53">
        <f t="shared" si="1007"/>
        <v>0</v>
      </c>
      <c r="AY771" s="53">
        <f t="shared" si="1007"/>
        <v>0</v>
      </c>
      <c r="AZ771" s="53">
        <f t="shared" si="1007"/>
        <v>0</v>
      </c>
      <c r="BA771" s="53">
        <f t="shared" si="1007"/>
        <v>0</v>
      </c>
      <c r="BB771" s="53">
        <f t="shared" si="1007"/>
        <v>0</v>
      </c>
      <c r="BC771" s="53">
        <f t="shared" si="1007"/>
        <v>0</v>
      </c>
      <c r="BD771" s="91">
        <f t="shared" ref="BD771:BD776" si="1008">SUM(AR771:BC771)</f>
        <v>0</v>
      </c>
      <c r="BE771" s="91">
        <f t="shared" si="992"/>
        <v>0</v>
      </c>
      <c r="BG771" s="42"/>
    </row>
    <row r="772" spans="1:61" hidden="1" outlineLevel="2" x14ac:dyDescent="0.2">
      <c r="A772" s="374"/>
      <c r="B772" s="372"/>
      <c r="C772" s="46" t="s">
        <v>164</v>
      </c>
      <c r="D772" s="92">
        <f t="shared" ref="D772:P772" si="1009">D769-D774</f>
        <v>0</v>
      </c>
      <c r="E772" s="56">
        <f t="shared" si="1009"/>
        <v>0</v>
      </c>
      <c r="F772" s="57">
        <f t="shared" si="1009"/>
        <v>0</v>
      </c>
      <c r="G772" s="57">
        <f t="shared" si="1009"/>
        <v>0</v>
      </c>
      <c r="H772" s="57">
        <f t="shared" si="1009"/>
        <v>0</v>
      </c>
      <c r="I772" s="57">
        <f t="shared" si="1009"/>
        <v>0</v>
      </c>
      <c r="J772" s="57">
        <f t="shared" si="1009"/>
        <v>0</v>
      </c>
      <c r="K772" s="57">
        <f t="shared" si="1009"/>
        <v>0</v>
      </c>
      <c r="L772" s="57">
        <f t="shared" si="1009"/>
        <v>0</v>
      </c>
      <c r="M772" s="57">
        <f t="shared" si="1009"/>
        <v>0</v>
      </c>
      <c r="N772" s="57">
        <f t="shared" si="1009"/>
        <v>0</v>
      </c>
      <c r="O772" s="57">
        <f t="shared" si="1009"/>
        <v>0</v>
      </c>
      <c r="P772" s="57">
        <f t="shared" si="1009"/>
        <v>0</v>
      </c>
      <c r="Q772" s="92">
        <f t="shared" si="1002"/>
        <v>0</v>
      </c>
      <c r="R772" s="56">
        <f t="shared" ref="R772:AC772" si="1010">R769-R774</f>
        <v>0</v>
      </c>
      <c r="S772" s="57">
        <f t="shared" si="1010"/>
        <v>0</v>
      </c>
      <c r="T772" s="57">
        <f t="shared" si="1010"/>
        <v>0</v>
      </c>
      <c r="U772" s="57">
        <f t="shared" si="1010"/>
        <v>0</v>
      </c>
      <c r="V772" s="57">
        <f t="shared" si="1010"/>
        <v>0</v>
      </c>
      <c r="W772" s="57">
        <f t="shared" si="1010"/>
        <v>0</v>
      </c>
      <c r="X772" s="57">
        <f t="shared" si="1010"/>
        <v>0</v>
      </c>
      <c r="Y772" s="57">
        <f t="shared" si="1010"/>
        <v>0</v>
      </c>
      <c r="Z772" s="57">
        <f t="shared" si="1010"/>
        <v>0</v>
      </c>
      <c r="AA772" s="57">
        <f t="shared" si="1010"/>
        <v>0</v>
      </c>
      <c r="AB772" s="57">
        <f t="shared" si="1010"/>
        <v>0</v>
      </c>
      <c r="AC772" s="57">
        <f t="shared" si="1010"/>
        <v>0</v>
      </c>
      <c r="AD772" s="92">
        <f t="shared" si="1004"/>
        <v>0</v>
      </c>
      <c r="AE772" s="56">
        <f t="shared" ref="AE772:AP772" si="1011">AE769-AE774</f>
        <v>0</v>
      </c>
      <c r="AF772" s="57">
        <f t="shared" si="1011"/>
        <v>0</v>
      </c>
      <c r="AG772" s="57">
        <f t="shared" si="1011"/>
        <v>0</v>
      </c>
      <c r="AH772" s="57">
        <f t="shared" si="1011"/>
        <v>0</v>
      </c>
      <c r="AI772" s="57">
        <f t="shared" si="1011"/>
        <v>0</v>
      </c>
      <c r="AJ772" s="57">
        <f t="shared" si="1011"/>
        <v>0</v>
      </c>
      <c r="AK772" s="57">
        <f t="shared" si="1011"/>
        <v>0</v>
      </c>
      <c r="AL772" s="57">
        <f t="shared" si="1011"/>
        <v>0</v>
      </c>
      <c r="AM772" s="57">
        <f t="shared" si="1011"/>
        <v>0</v>
      </c>
      <c r="AN772" s="57">
        <f t="shared" si="1011"/>
        <v>0</v>
      </c>
      <c r="AO772" s="57">
        <f t="shared" si="1011"/>
        <v>0</v>
      </c>
      <c r="AP772" s="57">
        <f t="shared" si="1011"/>
        <v>0</v>
      </c>
      <c r="AQ772" s="92">
        <f t="shared" si="1006"/>
        <v>0</v>
      </c>
      <c r="AR772" s="56">
        <f t="shared" ref="AR772:BC772" si="1012">AR769-AR774</f>
        <v>0</v>
      </c>
      <c r="AS772" s="57">
        <f t="shared" si="1012"/>
        <v>0</v>
      </c>
      <c r="AT772" s="57">
        <f t="shared" si="1012"/>
        <v>0</v>
      </c>
      <c r="AU772" s="57">
        <f t="shared" si="1012"/>
        <v>0</v>
      </c>
      <c r="AV772" s="57">
        <f t="shared" si="1012"/>
        <v>0</v>
      </c>
      <c r="AW772" s="57">
        <f t="shared" si="1012"/>
        <v>0</v>
      </c>
      <c r="AX772" s="57">
        <f t="shared" si="1012"/>
        <v>0</v>
      </c>
      <c r="AY772" s="57">
        <f t="shared" si="1012"/>
        <v>0</v>
      </c>
      <c r="AZ772" s="57">
        <f t="shared" si="1012"/>
        <v>0</v>
      </c>
      <c r="BA772" s="57">
        <f t="shared" si="1012"/>
        <v>0</v>
      </c>
      <c r="BB772" s="57">
        <f t="shared" si="1012"/>
        <v>0</v>
      </c>
      <c r="BC772" s="57">
        <f t="shared" si="1012"/>
        <v>0</v>
      </c>
      <c r="BD772" s="92">
        <f t="shared" si="1008"/>
        <v>0</v>
      </c>
      <c r="BE772" s="92">
        <f t="shared" si="992"/>
        <v>0</v>
      </c>
      <c r="BF772" s="122"/>
      <c r="BG772" s="42"/>
    </row>
    <row r="773" spans="1:61" hidden="1" outlineLevel="2" x14ac:dyDescent="0.2">
      <c r="A773" s="373">
        <v>2</v>
      </c>
      <c r="B773" s="371" t="s">
        <v>307</v>
      </c>
      <c r="C773" s="44" t="s">
        <v>159</v>
      </c>
      <c r="D773" s="101"/>
      <c r="E773" s="82"/>
      <c r="F773" s="83"/>
      <c r="G773" s="83"/>
      <c r="H773" s="83"/>
      <c r="I773" s="83"/>
      <c r="J773" s="83"/>
      <c r="K773" s="83"/>
      <c r="L773" s="83"/>
      <c r="M773" s="83"/>
      <c r="N773" s="83"/>
      <c r="O773" s="83"/>
      <c r="P773" s="84"/>
      <c r="Q773" s="101">
        <f t="shared" si="1002"/>
        <v>0</v>
      </c>
      <c r="R773" s="82"/>
      <c r="S773" s="83"/>
      <c r="T773" s="83"/>
      <c r="U773" s="83"/>
      <c r="V773" s="83"/>
      <c r="W773" s="83"/>
      <c r="X773" s="83"/>
      <c r="Y773" s="83"/>
      <c r="Z773" s="83"/>
      <c r="AA773" s="83"/>
      <c r="AB773" s="83"/>
      <c r="AC773" s="84"/>
      <c r="AD773" s="101">
        <f t="shared" si="1004"/>
        <v>0</v>
      </c>
      <c r="AE773" s="82"/>
      <c r="AF773" s="83"/>
      <c r="AG773" s="83"/>
      <c r="AH773" s="83"/>
      <c r="AI773" s="83"/>
      <c r="AJ773" s="83"/>
      <c r="AK773" s="83"/>
      <c r="AL773" s="83"/>
      <c r="AM773" s="83"/>
      <c r="AN773" s="83"/>
      <c r="AO773" s="83"/>
      <c r="AP773" s="84"/>
      <c r="AQ773" s="101">
        <f t="shared" si="1006"/>
        <v>0</v>
      </c>
      <c r="AR773" s="82"/>
      <c r="AS773" s="83"/>
      <c r="AT773" s="83"/>
      <c r="AU773" s="83"/>
      <c r="AV773" s="83"/>
      <c r="AW773" s="83"/>
      <c r="AX773" s="83"/>
      <c r="AY773" s="83"/>
      <c r="AZ773" s="83"/>
      <c r="BA773" s="83"/>
      <c r="BB773" s="83"/>
      <c r="BC773" s="84"/>
      <c r="BD773" s="101">
        <f t="shared" si="1008"/>
        <v>0</v>
      </c>
      <c r="BE773" s="101">
        <f t="shared" si="992"/>
        <v>0</v>
      </c>
      <c r="BG773" s="42"/>
    </row>
    <row r="774" spans="1:61" ht="13.5" hidden="1" outlineLevel="2" thickBot="1" x14ac:dyDescent="0.25">
      <c r="A774" s="377"/>
      <c r="B774" s="378"/>
      <c r="C774" s="128" t="s">
        <v>164</v>
      </c>
      <c r="D774" s="131"/>
      <c r="E774" s="129"/>
      <c r="F774" s="130"/>
      <c r="G774" s="130"/>
      <c r="H774" s="130"/>
      <c r="I774" s="130"/>
      <c r="J774" s="130"/>
      <c r="K774" s="130"/>
      <c r="L774" s="130"/>
      <c r="M774" s="130"/>
      <c r="N774" s="130"/>
      <c r="O774" s="130"/>
      <c r="P774" s="130"/>
      <c r="Q774" s="131">
        <f t="shared" si="1002"/>
        <v>0</v>
      </c>
      <c r="R774" s="129"/>
      <c r="S774" s="130"/>
      <c r="T774" s="130"/>
      <c r="U774" s="130"/>
      <c r="V774" s="130"/>
      <c r="W774" s="130"/>
      <c r="X774" s="130"/>
      <c r="Y774" s="130"/>
      <c r="Z774" s="130"/>
      <c r="AA774" s="130"/>
      <c r="AB774" s="130"/>
      <c r="AC774" s="130"/>
      <c r="AD774" s="131">
        <f t="shared" si="1004"/>
        <v>0</v>
      </c>
      <c r="AE774" s="129"/>
      <c r="AF774" s="130"/>
      <c r="AG774" s="130"/>
      <c r="AH774" s="130"/>
      <c r="AI774" s="130"/>
      <c r="AJ774" s="130"/>
      <c r="AK774" s="130"/>
      <c r="AL774" s="130"/>
      <c r="AM774" s="130"/>
      <c r="AN774" s="130"/>
      <c r="AO774" s="130"/>
      <c r="AP774" s="130"/>
      <c r="AQ774" s="131">
        <f t="shared" si="1006"/>
        <v>0</v>
      </c>
      <c r="AR774" s="129"/>
      <c r="AS774" s="130"/>
      <c r="AT774" s="130"/>
      <c r="AU774" s="130"/>
      <c r="AV774" s="130"/>
      <c r="AW774" s="130"/>
      <c r="AX774" s="130"/>
      <c r="AY774" s="130"/>
      <c r="AZ774" s="130"/>
      <c r="BA774" s="130"/>
      <c r="BB774" s="130"/>
      <c r="BC774" s="130"/>
      <c r="BD774" s="131">
        <f t="shared" si="1008"/>
        <v>0</v>
      </c>
      <c r="BE774" s="131">
        <f t="shared" si="992"/>
        <v>0</v>
      </c>
      <c r="BG774" s="42"/>
    </row>
    <row r="775" spans="1:61" hidden="1" outlineLevel="2" x14ac:dyDescent="0.2">
      <c r="A775" s="369"/>
      <c r="B775" s="362" t="s">
        <v>198</v>
      </c>
      <c r="C775" s="50" t="s">
        <v>159</v>
      </c>
      <c r="D775" s="127">
        <f>SUM(D771,D773)</f>
        <v>0</v>
      </c>
      <c r="E775" s="124">
        <f>SUM(E771,E773)</f>
        <v>0</v>
      </c>
      <c r="F775" s="125">
        <f t="shared" ref="F775:P775" si="1013">SUM(F771,F773)</f>
        <v>0</v>
      </c>
      <c r="G775" s="125">
        <f t="shared" si="1013"/>
        <v>0</v>
      </c>
      <c r="H775" s="125">
        <f t="shared" si="1013"/>
        <v>0</v>
      </c>
      <c r="I775" s="125">
        <f t="shared" si="1013"/>
        <v>0</v>
      </c>
      <c r="J775" s="125">
        <f t="shared" si="1013"/>
        <v>0</v>
      </c>
      <c r="K775" s="125">
        <f t="shared" si="1013"/>
        <v>0</v>
      </c>
      <c r="L775" s="125">
        <f t="shared" si="1013"/>
        <v>0</v>
      </c>
      <c r="M775" s="125">
        <f t="shared" si="1013"/>
        <v>0</v>
      </c>
      <c r="N775" s="125">
        <f t="shared" si="1013"/>
        <v>0</v>
      </c>
      <c r="O775" s="125">
        <f t="shared" si="1013"/>
        <v>0</v>
      </c>
      <c r="P775" s="125">
        <f t="shared" si="1013"/>
        <v>0</v>
      </c>
      <c r="Q775" s="126">
        <f t="shared" si="1002"/>
        <v>0</v>
      </c>
      <c r="R775" s="124">
        <f>SUM(R771,R773)</f>
        <v>0</v>
      </c>
      <c r="S775" s="125">
        <f t="shared" ref="S775:AC775" si="1014">SUM(S771,S773)</f>
        <v>0</v>
      </c>
      <c r="T775" s="125">
        <f t="shared" si="1014"/>
        <v>0</v>
      </c>
      <c r="U775" s="125">
        <f t="shared" si="1014"/>
        <v>0</v>
      </c>
      <c r="V775" s="125">
        <f t="shared" si="1014"/>
        <v>0</v>
      </c>
      <c r="W775" s="125">
        <f t="shared" si="1014"/>
        <v>0</v>
      </c>
      <c r="X775" s="125">
        <f t="shared" si="1014"/>
        <v>0</v>
      </c>
      <c r="Y775" s="125">
        <f t="shared" si="1014"/>
        <v>0</v>
      </c>
      <c r="Z775" s="125">
        <f t="shared" si="1014"/>
        <v>0</v>
      </c>
      <c r="AA775" s="125">
        <f t="shared" si="1014"/>
        <v>0</v>
      </c>
      <c r="AB775" s="125">
        <f t="shared" si="1014"/>
        <v>0</v>
      </c>
      <c r="AC775" s="125">
        <f t="shared" si="1014"/>
        <v>0</v>
      </c>
      <c r="AD775" s="126">
        <f t="shared" si="1004"/>
        <v>0</v>
      </c>
      <c r="AE775" s="124">
        <f>SUM(AE771,AE773)</f>
        <v>0</v>
      </c>
      <c r="AF775" s="125">
        <f t="shared" ref="AF775:AP775" si="1015">SUM(AF771,AF773)</f>
        <v>0</v>
      </c>
      <c r="AG775" s="125">
        <f t="shared" si="1015"/>
        <v>0</v>
      </c>
      <c r="AH775" s="125">
        <f t="shared" si="1015"/>
        <v>0</v>
      </c>
      <c r="AI775" s="125">
        <f t="shared" si="1015"/>
        <v>0</v>
      </c>
      <c r="AJ775" s="125">
        <f t="shared" si="1015"/>
        <v>0</v>
      </c>
      <c r="AK775" s="125">
        <f t="shared" si="1015"/>
        <v>0</v>
      </c>
      <c r="AL775" s="125">
        <f t="shared" si="1015"/>
        <v>0</v>
      </c>
      <c r="AM775" s="125">
        <f t="shared" si="1015"/>
        <v>0</v>
      </c>
      <c r="AN775" s="125">
        <f t="shared" si="1015"/>
        <v>0</v>
      </c>
      <c r="AO775" s="125">
        <f t="shared" si="1015"/>
        <v>0</v>
      </c>
      <c r="AP775" s="125">
        <f t="shared" si="1015"/>
        <v>0</v>
      </c>
      <c r="AQ775" s="126">
        <f t="shared" si="1006"/>
        <v>0</v>
      </c>
      <c r="AR775" s="124">
        <f>SUM(AR771,AR773)</f>
        <v>0</v>
      </c>
      <c r="AS775" s="125">
        <f t="shared" ref="AS775:BC775" si="1016">SUM(AS771,AS773)</f>
        <v>0</v>
      </c>
      <c r="AT775" s="125">
        <f t="shared" si="1016"/>
        <v>0</v>
      </c>
      <c r="AU775" s="125">
        <f t="shared" si="1016"/>
        <v>0</v>
      </c>
      <c r="AV775" s="125">
        <f t="shared" si="1016"/>
        <v>0</v>
      </c>
      <c r="AW775" s="125">
        <f t="shared" si="1016"/>
        <v>0</v>
      </c>
      <c r="AX775" s="125">
        <f t="shared" si="1016"/>
        <v>0</v>
      </c>
      <c r="AY775" s="125">
        <f t="shared" si="1016"/>
        <v>0</v>
      </c>
      <c r="AZ775" s="125">
        <f t="shared" si="1016"/>
        <v>0</v>
      </c>
      <c r="BA775" s="125">
        <f t="shared" si="1016"/>
        <v>0</v>
      </c>
      <c r="BB775" s="125">
        <f t="shared" si="1016"/>
        <v>0</v>
      </c>
      <c r="BC775" s="125">
        <f t="shared" si="1016"/>
        <v>0</v>
      </c>
      <c r="BD775" s="126">
        <f t="shared" si="1008"/>
        <v>0</v>
      </c>
      <c r="BE775" s="127">
        <f t="shared" si="992"/>
        <v>0</v>
      </c>
      <c r="BG775" s="42"/>
    </row>
    <row r="776" spans="1:61" hidden="1" outlineLevel="2" x14ac:dyDescent="0.2">
      <c r="A776" s="370"/>
      <c r="B776" s="363"/>
      <c r="C776" s="51" t="s">
        <v>164</v>
      </c>
      <c r="D776" s="100">
        <f t="shared" ref="D776:P776" si="1017">SUM(D772,D774)</f>
        <v>0</v>
      </c>
      <c r="E776" s="80">
        <f t="shared" si="1017"/>
        <v>0</v>
      </c>
      <c r="F776" s="81">
        <f t="shared" si="1017"/>
        <v>0</v>
      </c>
      <c r="G776" s="81">
        <f t="shared" si="1017"/>
        <v>0</v>
      </c>
      <c r="H776" s="81">
        <f t="shared" si="1017"/>
        <v>0</v>
      </c>
      <c r="I776" s="81">
        <f t="shared" si="1017"/>
        <v>0</v>
      </c>
      <c r="J776" s="81">
        <f t="shared" si="1017"/>
        <v>0</v>
      </c>
      <c r="K776" s="81">
        <f t="shared" si="1017"/>
        <v>0</v>
      </c>
      <c r="L776" s="81">
        <f t="shared" si="1017"/>
        <v>0</v>
      </c>
      <c r="M776" s="81">
        <f t="shared" si="1017"/>
        <v>0</v>
      </c>
      <c r="N776" s="81">
        <f t="shared" si="1017"/>
        <v>0</v>
      </c>
      <c r="O776" s="81">
        <f t="shared" si="1017"/>
        <v>0</v>
      </c>
      <c r="P776" s="81">
        <f t="shared" si="1017"/>
        <v>0</v>
      </c>
      <c r="Q776" s="99">
        <f t="shared" si="1002"/>
        <v>0</v>
      </c>
      <c r="R776" s="80">
        <f t="shared" ref="R776:AC776" si="1018">SUM(R772,R774)</f>
        <v>0</v>
      </c>
      <c r="S776" s="81">
        <f t="shared" si="1018"/>
        <v>0</v>
      </c>
      <c r="T776" s="81">
        <f t="shared" si="1018"/>
        <v>0</v>
      </c>
      <c r="U776" s="81">
        <f t="shared" si="1018"/>
        <v>0</v>
      </c>
      <c r="V776" s="81">
        <f t="shared" si="1018"/>
        <v>0</v>
      </c>
      <c r="W776" s="81">
        <f t="shared" si="1018"/>
        <v>0</v>
      </c>
      <c r="X776" s="81">
        <f t="shared" si="1018"/>
        <v>0</v>
      </c>
      <c r="Y776" s="81">
        <f t="shared" si="1018"/>
        <v>0</v>
      </c>
      <c r="Z776" s="81">
        <f t="shared" si="1018"/>
        <v>0</v>
      </c>
      <c r="AA776" s="81">
        <f t="shared" si="1018"/>
        <v>0</v>
      </c>
      <c r="AB776" s="81">
        <f t="shared" si="1018"/>
        <v>0</v>
      </c>
      <c r="AC776" s="81">
        <f t="shared" si="1018"/>
        <v>0</v>
      </c>
      <c r="AD776" s="99">
        <f t="shared" si="1004"/>
        <v>0</v>
      </c>
      <c r="AE776" s="80">
        <f t="shared" ref="AE776:AP776" si="1019">SUM(AE772,AE774)</f>
        <v>0</v>
      </c>
      <c r="AF776" s="81">
        <f t="shared" si="1019"/>
        <v>0</v>
      </c>
      <c r="AG776" s="81">
        <f t="shared" si="1019"/>
        <v>0</v>
      </c>
      <c r="AH776" s="81">
        <f t="shared" si="1019"/>
        <v>0</v>
      </c>
      <c r="AI776" s="81">
        <f t="shared" si="1019"/>
        <v>0</v>
      </c>
      <c r="AJ776" s="81">
        <f t="shared" si="1019"/>
        <v>0</v>
      </c>
      <c r="AK776" s="81">
        <f t="shared" si="1019"/>
        <v>0</v>
      </c>
      <c r="AL776" s="81">
        <f t="shared" si="1019"/>
        <v>0</v>
      </c>
      <c r="AM776" s="81">
        <f t="shared" si="1019"/>
        <v>0</v>
      </c>
      <c r="AN776" s="81">
        <f t="shared" si="1019"/>
        <v>0</v>
      </c>
      <c r="AO776" s="81">
        <f t="shared" si="1019"/>
        <v>0</v>
      </c>
      <c r="AP776" s="81">
        <f t="shared" si="1019"/>
        <v>0</v>
      </c>
      <c r="AQ776" s="99">
        <f t="shared" si="1006"/>
        <v>0</v>
      </c>
      <c r="AR776" s="80">
        <f t="shared" ref="AR776:BC776" si="1020">SUM(AR772,AR774)</f>
        <v>0</v>
      </c>
      <c r="AS776" s="81">
        <f t="shared" si="1020"/>
        <v>0</v>
      </c>
      <c r="AT776" s="81">
        <f t="shared" si="1020"/>
        <v>0</v>
      </c>
      <c r="AU776" s="81">
        <f t="shared" si="1020"/>
        <v>0</v>
      </c>
      <c r="AV776" s="81">
        <f t="shared" si="1020"/>
        <v>0</v>
      </c>
      <c r="AW776" s="81">
        <f t="shared" si="1020"/>
        <v>0</v>
      </c>
      <c r="AX776" s="81">
        <f t="shared" si="1020"/>
        <v>0</v>
      </c>
      <c r="AY776" s="81">
        <f t="shared" si="1020"/>
        <v>0</v>
      </c>
      <c r="AZ776" s="81">
        <f t="shared" si="1020"/>
        <v>0</v>
      </c>
      <c r="BA776" s="81">
        <f t="shared" si="1020"/>
        <v>0</v>
      </c>
      <c r="BB776" s="81">
        <f t="shared" si="1020"/>
        <v>0</v>
      </c>
      <c r="BC776" s="81">
        <f t="shared" si="1020"/>
        <v>0</v>
      </c>
      <c r="BD776" s="99">
        <f t="shared" si="1008"/>
        <v>0</v>
      </c>
      <c r="BE776" s="100">
        <f t="shared" si="992"/>
        <v>0</v>
      </c>
      <c r="BG776" s="42"/>
    </row>
    <row r="777" spans="1:61" collapsed="1" x14ac:dyDescent="0.2">
      <c r="A777" s="156"/>
      <c r="B777" s="157" t="s">
        <v>289</v>
      </c>
      <c r="C777" s="158"/>
      <c r="D777" s="160"/>
      <c r="E777" s="159"/>
      <c r="F777" s="159"/>
      <c r="G777" s="159"/>
      <c r="H777" s="159"/>
      <c r="I777" s="159"/>
      <c r="J777" s="159"/>
      <c r="K777" s="159"/>
      <c r="L777" s="159"/>
      <c r="M777" s="159"/>
      <c r="N777" s="159"/>
      <c r="O777" s="159"/>
      <c r="P777" s="159"/>
      <c r="Q777" s="160"/>
      <c r="R777" s="159"/>
      <c r="S777" s="159"/>
      <c r="T777" s="159"/>
      <c r="U777" s="159"/>
      <c r="V777" s="159"/>
      <c r="W777" s="159"/>
      <c r="X777" s="159"/>
      <c r="Y777" s="159"/>
      <c r="Z777" s="159"/>
      <c r="AA777" s="159"/>
      <c r="AB777" s="159"/>
      <c r="AC777" s="159"/>
      <c r="AD777" s="161"/>
      <c r="AE777" s="162"/>
      <c r="AF777" s="159"/>
      <c r="AG777" s="159"/>
      <c r="AH777" s="159"/>
      <c r="AI777" s="159"/>
      <c r="AJ777" s="159"/>
      <c r="AK777" s="159"/>
      <c r="AL777" s="159"/>
      <c r="AM777" s="159"/>
      <c r="AN777" s="159"/>
      <c r="AO777" s="159"/>
      <c r="AP777" s="163"/>
      <c r="AQ777" s="164"/>
      <c r="AR777" s="159"/>
      <c r="AS777" s="159"/>
      <c r="AT777" s="159"/>
      <c r="AU777" s="159"/>
      <c r="AV777" s="159"/>
      <c r="AW777" s="159"/>
      <c r="AX777" s="159"/>
      <c r="AY777" s="159"/>
      <c r="AZ777" s="159"/>
      <c r="BA777" s="159"/>
      <c r="BB777" s="159"/>
      <c r="BC777" s="159"/>
      <c r="BD777" s="160"/>
      <c r="BE777" s="194">
        <f t="shared" si="992"/>
        <v>0</v>
      </c>
      <c r="BG777" s="42"/>
    </row>
    <row r="778" spans="1:61" x14ac:dyDescent="0.2">
      <c r="A778" s="147"/>
      <c r="B778" s="148" t="s">
        <v>290</v>
      </c>
      <c r="C778" s="149"/>
      <c r="D778" s="151"/>
      <c r="E778" s="150"/>
      <c r="F778" s="150"/>
      <c r="G778" s="150"/>
      <c r="H778" s="150"/>
      <c r="I778" s="150"/>
      <c r="J778" s="150"/>
      <c r="K778" s="150"/>
      <c r="L778" s="150"/>
      <c r="M778" s="150"/>
      <c r="N778" s="150"/>
      <c r="O778" s="150"/>
      <c r="P778" s="150"/>
      <c r="Q778" s="151"/>
      <c r="R778" s="150"/>
      <c r="S778" s="150"/>
      <c r="T778" s="150"/>
      <c r="U778" s="150"/>
      <c r="V778" s="150"/>
      <c r="W778" s="150"/>
      <c r="X778" s="150"/>
      <c r="Y778" s="150"/>
      <c r="Z778" s="150"/>
      <c r="AA778" s="150"/>
      <c r="AB778" s="150"/>
      <c r="AC778" s="150"/>
      <c r="AD778" s="152"/>
      <c r="AE778" s="153"/>
      <c r="AF778" s="150"/>
      <c r="AG778" s="150"/>
      <c r="AH778" s="150"/>
      <c r="AI778" s="150"/>
      <c r="AJ778" s="150"/>
      <c r="AK778" s="150"/>
      <c r="AL778" s="150"/>
      <c r="AM778" s="150"/>
      <c r="AN778" s="150"/>
      <c r="AO778" s="150"/>
      <c r="AP778" s="154"/>
      <c r="AQ778" s="155"/>
      <c r="AR778" s="150"/>
      <c r="AS778" s="150"/>
      <c r="AT778" s="150"/>
      <c r="AU778" s="150"/>
      <c r="AV778" s="150"/>
      <c r="AW778" s="150"/>
      <c r="AX778" s="150"/>
      <c r="AY778" s="150"/>
      <c r="AZ778" s="150"/>
      <c r="BA778" s="150"/>
      <c r="BB778" s="150"/>
      <c r="BC778" s="150"/>
      <c r="BD778" s="151"/>
      <c r="BE778" s="195">
        <f t="shared" si="992"/>
        <v>0</v>
      </c>
      <c r="BG778" s="42"/>
    </row>
    <row r="779" spans="1:61" outlineLevel="1" x14ac:dyDescent="0.2">
      <c r="A779" s="165"/>
      <c r="B779" s="166" t="s">
        <v>291</v>
      </c>
      <c r="C779" s="167"/>
      <c r="D779" s="169"/>
      <c r="E779" s="168"/>
      <c r="F779" s="168"/>
      <c r="G779" s="168"/>
      <c r="H779" s="168"/>
      <c r="I779" s="168"/>
      <c r="J779" s="168"/>
      <c r="K779" s="168"/>
      <c r="L779" s="168"/>
      <c r="M779" s="168"/>
      <c r="N779" s="168"/>
      <c r="O779" s="168"/>
      <c r="P779" s="168"/>
      <c r="Q779" s="169"/>
      <c r="R779" s="168"/>
      <c r="S779" s="168"/>
      <c r="T779" s="168"/>
      <c r="U779" s="168"/>
      <c r="V779" s="168"/>
      <c r="W779" s="168"/>
      <c r="X779" s="168"/>
      <c r="Y779" s="168"/>
      <c r="Z779" s="168"/>
      <c r="AA779" s="168"/>
      <c r="AB779" s="168"/>
      <c r="AC779" s="168"/>
      <c r="AD779" s="170"/>
      <c r="AE779" s="171"/>
      <c r="AF779" s="168"/>
      <c r="AG779" s="168"/>
      <c r="AH779" s="168"/>
      <c r="AI779" s="168"/>
      <c r="AJ779" s="168"/>
      <c r="AK779" s="168"/>
      <c r="AL779" s="168"/>
      <c r="AM779" s="168"/>
      <c r="AN779" s="168"/>
      <c r="AO779" s="168"/>
      <c r="AP779" s="172"/>
      <c r="AQ779" s="173"/>
      <c r="AR779" s="168"/>
      <c r="AS779" s="168"/>
      <c r="AT779" s="168"/>
      <c r="AU779" s="168"/>
      <c r="AV779" s="168"/>
      <c r="AW779" s="168"/>
      <c r="AX779" s="168"/>
      <c r="AY779" s="168"/>
      <c r="AZ779" s="168"/>
      <c r="BA779" s="168"/>
      <c r="BB779" s="168"/>
      <c r="BC779" s="168"/>
      <c r="BD779" s="169"/>
      <c r="BE779" s="196">
        <f t="shared" si="992"/>
        <v>0</v>
      </c>
      <c r="BG779" s="42"/>
    </row>
    <row r="780" spans="1:61" outlineLevel="1" collapsed="1" x14ac:dyDescent="0.2">
      <c r="A780" s="119"/>
      <c r="B780" s="103" t="s">
        <v>234</v>
      </c>
      <c r="C780" s="104"/>
      <c r="D780" s="106"/>
      <c r="E780" s="105"/>
      <c r="F780" s="105"/>
      <c r="G780" s="105"/>
      <c r="H780" s="105"/>
      <c r="I780" s="105"/>
      <c r="J780" s="105"/>
      <c r="K780" s="105"/>
      <c r="L780" s="105"/>
      <c r="M780" s="105"/>
      <c r="N780" s="105"/>
      <c r="O780" s="105"/>
      <c r="P780" s="105"/>
      <c r="Q780" s="106"/>
      <c r="R780" s="105"/>
      <c r="S780" s="105"/>
      <c r="T780" s="105"/>
      <c r="U780" s="105"/>
      <c r="V780" s="105"/>
      <c r="W780" s="105"/>
      <c r="X780" s="105"/>
      <c r="Y780" s="105"/>
      <c r="Z780" s="105"/>
      <c r="AA780" s="105"/>
      <c r="AB780" s="105"/>
      <c r="AC780" s="105"/>
      <c r="AD780" s="107"/>
      <c r="AE780" s="108"/>
      <c r="AF780" s="105"/>
      <c r="AG780" s="105"/>
      <c r="AH780" s="105"/>
      <c r="AI780" s="105"/>
      <c r="AJ780" s="105"/>
      <c r="AK780" s="105"/>
      <c r="AL780" s="105"/>
      <c r="AM780" s="105"/>
      <c r="AN780" s="105"/>
      <c r="AO780" s="105"/>
      <c r="AP780" s="109"/>
      <c r="AQ780" s="110"/>
      <c r="AR780" s="105"/>
      <c r="AS780" s="105"/>
      <c r="AT780" s="105"/>
      <c r="AU780" s="105"/>
      <c r="AV780" s="105"/>
      <c r="AW780" s="105"/>
      <c r="AX780" s="105"/>
      <c r="AY780" s="105"/>
      <c r="AZ780" s="105"/>
      <c r="BA780" s="105"/>
      <c r="BB780" s="105"/>
      <c r="BC780" s="105"/>
      <c r="BD780" s="106"/>
      <c r="BE780" s="197">
        <f t="shared" si="992"/>
        <v>0</v>
      </c>
      <c r="BF780" s="122"/>
      <c r="BG780" s="42"/>
    </row>
    <row r="781" spans="1:61" hidden="1" outlineLevel="2" x14ac:dyDescent="0.2">
      <c r="A781" s="120"/>
      <c r="B781" s="111" t="s">
        <v>202</v>
      </c>
      <c r="C781" s="112"/>
      <c r="D781" s="114"/>
      <c r="E781" s="113"/>
      <c r="F781" s="113"/>
      <c r="G781" s="113"/>
      <c r="H781" s="113"/>
      <c r="I781" s="113"/>
      <c r="J781" s="113"/>
      <c r="K781" s="113"/>
      <c r="L781" s="113"/>
      <c r="M781" s="113"/>
      <c r="N781" s="113"/>
      <c r="O781" s="113"/>
      <c r="P781" s="113"/>
      <c r="Q781" s="114"/>
      <c r="R781" s="113"/>
      <c r="S781" s="113"/>
      <c r="T781" s="113"/>
      <c r="U781" s="113"/>
      <c r="V781" s="113"/>
      <c r="W781" s="113"/>
      <c r="X781" s="113"/>
      <c r="Y781" s="113"/>
      <c r="Z781" s="113"/>
      <c r="AA781" s="113"/>
      <c r="AB781" s="113"/>
      <c r="AC781" s="113"/>
      <c r="AD781" s="115"/>
      <c r="AE781" s="116"/>
      <c r="AF781" s="113"/>
      <c r="AG781" s="113"/>
      <c r="AH781" s="113"/>
      <c r="AI781" s="113"/>
      <c r="AJ781" s="113"/>
      <c r="AK781" s="113"/>
      <c r="AL781" s="113"/>
      <c r="AM781" s="113"/>
      <c r="AN781" s="113"/>
      <c r="AO781" s="113"/>
      <c r="AP781" s="117"/>
      <c r="AQ781" s="118"/>
      <c r="AR781" s="113"/>
      <c r="AS781" s="113"/>
      <c r="AT781" s="113"/>
      <c r="AU781" s="113"/>
      <c r="AV781" s="113"/>
      <c r="AW781" s="113"/>
      <c r="AX781" s="113"/>
      <c r="AY781" s="113"/>
      <c r="AZ781" s="113"/>
      <c r="BA781" s="113"/>
      <c r="BB781" s="113"/>
      <c r="BC781" s="113"/>
      <c r="BD781" s="114"/>
      <c r="BE781" s="198">
        <f t="shared" si="992"/>
        <v>0</v>
      </c>
      <c r="BG781" s="42"/>
    </row>
    <row r="782" spans="1:61" ht="13.15" hidden="1" customHeight="1" outlineLevel="2" x14ac:dyDescent="0.2">
      <c r="A782" s="373">
        <v>1</v>
      </c>
      <c r="B782" s="371" t="s">
        <v>334</v>
      </c>
      <c r="C782" s="44" t="s">
        <v>159</v>
      </c>
      <c r="D782" s="101"/>
      <c r="E782" s="82"/>
      <c r="F782" s="83"/>
      <c r="G782" s="83"/>
      <c r="H782" s="83"/>
      <c r="I782" s="83"/>
      <c r="J782" s="83"/>
      <c r="K782" s="83"/>
      <c r="L782" s="83"/>
      <c r="M782" s="83"/>
      <c r="N782" s="83"/>
      <c r="O782" s="83"/>
      <c r="P782" s="83">
        <v>2010</v>
      </c>
      <c r="Q782" s="101">
        <f>SUM(E782:P782)</f>
        <v>2010</v>
      </c>
      <c r="R782" s="82"/>
      <c r="S782" s="83"/>
      <c r="T782" s="83"/>
      <c r="U782" s="83"/>
      <c r="V782" s="83"/>
      <c r="W782" s="83"/>
      <c r="X782" s="83"/>
      <c r="Y782" s="83"/>
      <c r="Z782" s="83"/>
      <c r="AA782" s="83"/>
      <c r="AB782" s="83"/>
      <c r="AC782" s="83"/>
      <c r="AD782" s="101">
        <f>SUM(R782:AC782)</f>
        <v>0</v>
      </c>
      <c r="AE782" s="82"/>
      <c r="AF782" s="83"/>
      <c r="AG782" s="83"/>
      <c r="AH782" s="83"/>
      <c r="AI782" s="83"/>
      <c r="AJ782" s="83"/>
      <c r="AK782" s="83"/>
      <c r="AL782" s="83"/>
      <c r="AM782" s="83"/>
      <c r="AN782" s="83"/>
      <c r="AO782" s="83"/>
      <c r="AP782" s="83"/>
      <c r="AQ782" s="101">
        <f>SUM(AE782:AP782)</f>
        <v>0</v>
      </c>
      <c r="AR782" s="82"/>
      <c r="AS782" s="83"/>
      <c r="AT782" s="83"/>
      <c r="AU782" s="83"/>
      <c r="AV782" s="83"/>
      <c r="AW782" s="83"/>
      <c r="AX782" s="83"/>
      <c r="AY782" s="83"/>
      <c r="AZ782" s="83"/>
      <c r="BA782" s="83"/>
      <c r="BB782" s="83"/>
      <c r="BC782" s="83"/>
      <c r="BD782" s="101">
        <f>SUM(AR782:BC782)</f>
        <v>0</v>
      </c>
      <c r="BE782" s="101">
        <f t="shared" si="992"/>
        <v>2010</v>
      </c>
      <c r="BG782" s="138"/>
      <c r="BH782" s="140"/>
      <c r="BI782" s="140"/>
    </row>
    <row r="783" spans="1:61" ht="13.15" hidden="1" customHeight="1" outlineLevel="2" x14ac:dyDescent="0.2">
      <c r="A783" s="374"/>
      <c r="B783" s="372"/>
      <c r="C783" s="46" t="s">
        <v>164</v>
      </c>
      <c r="D783" s="92"/>
      <c r="E783" s="56"/>
      <c r="F783" s="57"/>
      <c r="G783" s="57"/>
      <c r="H783" s="57">
        <v>2000</v>
      </c>
      <c r="I783" s="57"/>
      <c r="J783" s="57"/>
      <c r="K783" s="57"/>
      <c r="L783" s="57"/>
      <c r="M783" s="57"/>
      <c r="N783" s="57"/>
      <c r="O783" s="57"/>
      <c r="P783" s="57"/>
      <c r="Q783" s="92">
        <f>SUM(E783:P783)</f>
        <v>2000</v>
      </c>
      <c r="R783" s="56"/>
      <c r="S783" s="57"/>
      <c r="T783" s="57"/>
      <c r="U783" s="57"/>
      <c r="V783" s="57"/>
      <c r="W783" s="57"/>
      <c r="X783" s="57"/>
      <c r="Y783" s="57"/>
      <c r="Z783" s="57"/>
      <c r="AA783" s="57"/>
      <c r="AB783" s="57"/>
      <c r="AC783" s="57"/>
      <c r="AD783" s="92">
        <f>SUM(R783:AC783)</f>
        <v>0</v>
      </c>
      <c r="AE783" s="56"/>
      <c r="AF783" s="57"/>
      <c r="AG783" s="57"/>
      <c r="AH783" s="57"/>
      <c r="AI783" s="57"/>
      <c r="AJ783" s="57"/>
      <c r="AK783" s="57"/>
      <c r="AL783" s="57"/>
      <c r="AM783" s="57"/>
      <c r="AN783" s="57"/>
      <c r="AO783" s="57"/>
      <c r="AP783" s="57"/>
      <c r="AQ783" s="92">
        <f>SUM(AE783:AP783)</f>
        <v>0</v>
      </c>
      <c r="AR783" s="56"/>
      <c r="AS783" s="57"/>
      <c r="AT783" s="57"/>
      <c r="AU783" s="57"/>
      <c r="AV783" s="57"/>
      <c r="AW783" s="57"/>
      <c r="AX783" s="57"/>
      <c r="AY783" s="57"/>
      <c r="AZ783" s="57"/>
      <c r="BA783" s="57"/>
      <c r="BB783" s="57"/>
      <c r="BC783" s="57"/>
      <c r="BD783" s="92">
        <f>SUM(AR783:BC783)</f>
        <v>0</v>
      </c>
      <c r="BE783" s="92">
        <f t="shared" si="992"/>
        <v>2000</v>
      </c>
      <c r="BG783" s="136"/>
      <c r="BH783" s="4"/>
      <c r="BI783" s="4"/>
    </row>
    <row r="784" spans="1:61" ht="13.15" hidden="1" customHeight="1" outlineLevel="2" x14ac:dyDescent="0.2">
      <c r="A784" s="373">
        <v>2</v>
      </c>
      <c r="B784" s="371" t="s">
        <v>217</v>
      </c>
      <c r="C784" s="44" t="s">
        <v>159</v>
      </c>
      <c r="D784" s="101"/>
      <c r="E784" s="213"/>
      <c r="F784" s="214"/>
      <c r="G784" s="83"/>
      <c r="H784" s="83"/>
      <c r="I784" s="83"/>
      <c r="J784" s="83"/>
      <c r="K784" s="83"/>
      <c r="L784" s="83"/>
      <c r="M784" s="83"/>
      <c r="N784" s="83"/>
      <c r="O784" s="83"/>
      <c r="P784" s="83">
        <v>30</v>
      </c>
      <c r="Q784" s="101">
        <f t="shared" ref="Q784:Q795" si="1021">SUM(E784:P784)</f>
        <v>30</v>
      </c>
      <c r="R784" s="82"/>
      <c r="S784" s="83"/>
      <c r="T784" s="83"/>
      <c r="U784" s="83"/>
      <c r="V784" s="83">
        <v>5</v>
      </c>
      <c r="W784" s="83">
        <v>5</v>
      </c>
      <c r="X784" s="83">
        <v>5</v>
      </c>
      <c r="Y784" s="83"/>
      <c r="Z784" s="83">
        <v>5</v>
      </c>
      <c r="AA784" s="83"/>
      <c r="AB784" s="83"/>
      <c r="AC784" s="83"/>
      <c r="AD784" s="101">
        <f t="shared" ref="AD784:AD799" si="1022">SUM(R784:AC784)</f>
        <v>20</v>
      </c>
      <c r="AE784" s="82"/>
      <c r="AF784" s="83"/>
      <c r="AG784" s="83"/>
      <c r="AH784" s="83"/>
      <c r="AI784" s="83"/>
      <c r="AJ784" s="83"/>
      <c r="AK784" s="83"/>
      <c r="AL784" s="83"/>
      <c r="AM784" s="83"/>
      <c r="AN784" s="83"/>
      <c r="AO784" s="83"/>
      <c r="AP784" s="83"/>
      <c r="AQ784" s="101">
        <f t="shared" ref="AQ784:AQ799" si="1023">SUM(AE784:AP784)</f>
        <v>0</v>
      </c>
      <c r="AR784" s="82"/>
      <c r="AS784" s="83"/>
      <c r="AT784" s="83"/>
      <c r="AU784" s="83"/>
      <c r="AV784" s="83"/>
      <c r="AW784" s="83"/>
      <c r="AX784" s="83"/>
      <c r="AY784" s="83"/>
      <c r="AZ784" s="83"/>
      <c r="BA784" s="83"/>
      <c r="BB784" s="83"/>
      <c r="BC784" s="83"/>
      <c r="BD784" s="101">
        <f t="shared" ref="BD784:BD799" si="1024">SUM(AR784:BC784)</f>
        <v>0</v>
      </c>
      <c r="BE784" s="101">
        <f t="shared" si="992"/>
        <v>50</v>
      </c>
      <c r="BG784" s="138" t="s">
        <v>211</v>
      </c>
      <c r="BH784" s="140" t="s">
        <v>212</v>
      </c>
      <c r="BI784" s="140" t="s">
        <v>213</v>
      </c>
    </row>
    <row r="785" spans="1:61" ht="13.15" hidden="1" customHeight="1" outlineLevel="2" x14ac:dyDescent="0.2">
      <c r="A785" s="374"/>
      <c r="B785" s="372"/>
      <c r="C785" s="46" t="s">
        <v>164</v>
      </c>
      <c r="D785" s="92"/>
      <c r="E785" s="56"/>
      <c r="F785" s="57">
        <v>1</v>
      </c>
      <c r="G785" s="57"/>
      <c r="H785" s="57"/>
      <c r="I785" s="57"/>
      <c r="J785" s="57"/>
      <c r="K785" s="57"/>
      <c r="L785" s="57"/>
      <c r="M785" s="57"/>
      <c r="N785" s="57"/>
      <c r="O785" s="57"/>
      <c r="P785" s="57"/>
      <c r="Q785" s="92">
        <f t="shared" si="1021"/>
        <v>1</v>
      </c>
      <c r="R785" s="56"/>
      <c r="S785" s="57"/>
      <c r="T785" s="57"/>
      <c r="U785" s="57"/>
      <c r="V785" s="57"/>
      <c r="W785" s="57"/>
      <c r="X785" s="57"/>
      <c r="Y785" s="57"/>
      <c r="Z785" s="57"/>
      <c r="AA785" s="57"/>
      <c r="AB785" s="57"/>
      <c r="AC785" s="57"/>
      <c r="AD785" s="92">
        <f t="shared" si="1022"/>
        <v>0</v>
      </c>
      <c r="AE785" s="56"/>
      <c r="AF785" s="57"/>
      <c r="AG785" s="57"/>
      <c r="AH785" s="57"/>
      <c r="AI785" s="57"/>
      <c r="AJ785" s="57"/>
      <c r="AK785" s="57"/>
      <c r="AL785" s="57"/>
      <c r="AM785" s="57"/>
      <c r="AN785" s="57"/>
      <c r="AO785" s="57"/>
      <c r="AP785" s="57"/>
      <c r="AQ785" s="92">
        <f t="shared" si="1023"/>
        <v>0</v>
      </c>
      <c r="AR785" s="56"/>
      <c r="AS785" s="57"/>
      <c r="AT785" s="57"/>
      <c r="AU785" s="57"/>
      <c r="AV785" s="57"/>
      <c r="AW785" s="57"/>
      <c r="AX785" s="57"/>
      <c r="AY785" s="57"/>
      <c r="AZ785" s="57"/>
      <c r="BA785" s="57"/>
      <c r="BB785" s="57"/>
      <c r="BC785" s="57"/>
      <c r="BD785" s="92">
        <f t="shared" si="1024"/>
        <v>0</v>
      </c>
      <c r="BE785" s="92">
        <f t="shared" si="992"/>
        <v>1</v>
      </c>
      <c r="BG785" s="136" t="s">
        <v>199</v>
      </c>
      <c r="BH785" s="4">
        <f t="shared" ref="BH785:BH792" si="1025">BI785/1.25</f>
        <v>200000</v>
      </c>
      <c r="BI785" s="4">
        <v>250000</v>
      </c>
    </row>
    <row r="786" spans="1:61" ht="13.15" hidden="1" customHeight="1" outlineLevel="2" x14ac:dyDescent="0.2">
      <c r="A786" s="366">
        <v>3</v>
      </c>
      <c r="B786" s="376" t="s">
        <v>345</v>
      </c>
      <c r="C786" s="47" t="s">
        <v>159</v>
      </c>
      <c r="D786" s="91"/>
      <c r="E786" s="52"/>
      <c r="F786" s="53"/>
      <c r="G786" s="202"/>
      <c r="H786" s="202"/>
      <c r="I786" s="202"/>
      <c r="J786" s="244"/>
      <c r="K786" s="215"/>
      <c r="L786" s="215"/>
      <c r="M786" s="215"/>
      <c r="N786" s="215"/>
      <c r="O786" s="215"/>
      <c r="P786" s="215"/>
      <c r="Q786" s="91">
        <f t="shared" si="1021"/>
        <v>0</v>
      </c>
      <c r="R786" s="216"/>
      <c r="S786" s="215"/>
      <c r="T786" s="221"/>
      <c r="U786" s="53"/>
      <c r="V786" s="53"/>
      <c r="W786" s="53"/>
      <c r="X786" s="53"/>
      <c r="Y786" s="53"/>
      <c r="Z786" s="53"/>
      <c r="AA786" s="53"/>
      <c r="AB786" s="53"/>
      <c r="AC786" s="53"/>
      <c r="AD786" s="91">
        <f t="shared" si="1022"/>
        <v>0</v>
      </c>
      <c r="AE786" s="52"/>
      <c r="AF786" s="53"/>
      <c r="AG786" s="53"/>
      <c r="AH786" s="53"/>
      <c r="AI786" s="53"/>
      <c r="AJ786" s="53"/>
      <c r="AK786" s="53"/>
      <c r="AL786" s="53"/>
      <c r="AM786" s="53"/>
      <c r="AN786" s="53"/>
      <c r="AO786" s="53"/>
      <c r="AP786" s="53"/>
      <c r="AQ786" s="91">
        <f t="shared" si="1023"/>
        <v>0</v>
      </c>
      <c r="AR786" s="52"/>
      <c r="AS786" s="53"/>
      <c r="AT786" s="53"/>
      <c r="AU786" s="53"/>
      <c r="AV786" s="53"/>
      <c r="AW786" s="53"/>
      <c r="AX786" s="53"/>
      <c r="AY786" s="53"/>
      <c r="AZ786" s="53"/>
      <c r="BA786" s="53"/>
      <c r="BB786" s="53"/>
      <c r="BC786" s="53"/>
      <c r="BD786" s="91">
        <f t="shared" si="1024"/>
        <v>0</v>
      </c>
      <c r="BE786" s="91">
        <f t="shared" si="992"/>
        <v>0</v>
      </c>
      <c r="BG786" s="136" t="s">
        <v>218</v>
      </c>
      <c r="BH786" s="4">
        <f t="shared" si="1025"/>
        <v>16000</v>
      </c>
      <c r="BI786" s="4">
        <v>20000</v>
      </c>
    </row>
    <row r="787" spans="1:61" ht="13.15" hidden="1" customHeight="1" outlineLevel="2" x14ac:dyDescent="0.2">
      <c r="A787" s="367"/>
      <c r="B787" s="381"/>
      <c r="C787" s="48" t="s">
        <v>164</v>
      </c>
      <c r="D787" s="93"/>
      <c r="E787" s="62"/>
      <c r="F787" s="63"/>
      <c r="G787" s="63"/>
      <c r="H787" s="63"/>
      <c r="I787" s="63"/>
      <c r="J787" s="63"/>
      <c r="K787" s="63"/>
      <c r="L787" s="63"/>
      <c r="M787" s="63"/>
      <c r="N787" s="63"/>
      <c r="O787" s="63"/>
      <c r="P787" s="63"/>
      <c r="Q787" s="93">
        <f t="shared" si="1021"/>
        <v>0</v>
      </c>
      <c r="R787" s="62"/>
      <c r="S787" s="63"/>
      <c r="T787" s="63"/>
      <c r="U787" s="63"/>
      <c r="V787" s="63"/>
      <c r="W787" s="63"/>
      <c r="X787" s="63"/>
      <c r="Y787" s="63"/>
      <c r="Z787" s="63"/>
      <c r="AA787" s="63"/>
      <c r="AB787" s="63"/>
      <c r="AC787" s="63"/>
      <c r="AD787" s="93">
        <f t="shared" si="1022"/>
        <v>0</v>
      </c>
      <c r="AE787" s="62"/>
      <c r="AF787" s="63"/>
      <c r="AG787" s="63"/>
      <c r="AH787" s="63"/>
      <c r="AI787" s="63"/>
      <c r="AJ787" s="63"/>
      <c r="AK787" s="63"/>
      <c r="AL787" s="63"/>
      <c r="AM787" s="63"/>
      <c r="AN787" s="63"/>
      <c r="AO787" s="63"/>
      <c r="AP787" s="63"/>
      <c r="AQ787" s="93">
        <f t="shared" si="1023"/>
        <v>0</v>
      </c>
      <c r="AR787" s="62"/>
      <c r="AS787" s="63"/>
      <c r="AT787" s="63"/>
      <c r="AU787" s="63"/>
      <c r="AV787" s="63"/>
      <c r="AW787" s="63"/>
      <c r="AX787" s="63"/>
      <c r="AY787" s="63"/>
      <c r="AZ787" s="63"/>
      <c r="BA787" s="63"/>
      <c r="BB787" s="63"/>
      <c r="BC787" s="63"/>
      <c r="BD787" s="93">
        <f t="shared" si="1024"/>
        <v>0</v>
      </c>
      <c r="BE787" s="93">
        <f t="shared" si="992"/>
        <v>0</v>
      </c>
      <c r="BG787" s="136" t="s">
        <v>222</v>
      </c>
      <c r="BH787" s="4">
        <f t="shared" si="1025"/>
        <v>0</v>
      </c>
      <c r="BI787" s="4">
        <v>0</v>
      </c>
    </row>
    <row r="788" spans="1:61" ht="13.15" hidden="1" customHeight="1" outlineLevel="2" x14ac:dyDescent="0.2">
      <c r="A788" s="380">
        <v>4</v>
      </c>
      <c r="B788" s="382" t="s">
        <v>204</v>
      </c>
      <c r="C788" s="49" t="s">
        <v>159</v>
      </c>
      <c r="D788" s="95"/>
      <c r="E788" s="68"/>
      <c r="F788" s="69"/>
      <c r="G788" s="69"/>
      <c r="H788" s="69"/>
      <c r="I788" s="69"/>
      <c r="J788" s="69"/>
      <c r="K788" s="69"/>
      <c r="L788" s="69"/>
      <c r="M788" s="69"/>
      <c r="N788" s="69"/>
      <c r="O788" s="69"/>
      <c r="P788" s="69"/>
      <c r="Q788" s="94">
        <f t="shared" si="1021"/>
        <v>0</v>
      </c>
      <c r="R788" s="68"/>
      <c r="S788" s="69"/>
      <c r="T788" s="192"/>
      <c r="U788" s="192"/>
      <c r="V788" s="69"/>
      <c r="W788" s="69"/>
      <c r="X788" s="69"/>
      <c r="Y788" s="69"/>
      <c r="Z788" s="69"/>
      <c r="AA788" s="69"/>
      <c r="AB788" s="69"/>
      <c r="AC788" s="69"/>
      <c r="AD788" s="94">
        <f t="shared" si="1022"/>
        <v>0</v>
      </c>
      <c r="AE788" s="68"/>
      <c r="AF788" s="69"/>
      <c r="AG788" s="69"/>
      <c r="AH788" s="69"/>
      <c r="AI788" s="69"/>
      <c r="AJ788" s="69"/>
      <c r="AK788" s="69"/>
      <c r="AL788" s="69"/>
      <c r="AM788" s="69"/>
      <c r="AN788" s="69"/>
      <c r="AO788" s="69"/>
      <c r="AP788" s="69"/>
      <c r="AQ788" s="94">
        <f t="shared" si="1023"/>
        <v>0</v>
      </c>
      <c r="AR788" s="68"/>
      <c r="AS788" s="69"/>
      <c r="AT788" s="69"/>
      <c r="AU788" s="69"/>
      <c r="AV788" s="69"/>
      <c r="AW788" s="69"/>
      <c r="AX788" s="69"/>
      <c r="AY788" s="69"/>
      <c r="AZ788" s="69"/>
      <c r="BA788" s="69"/>
      <c r="BB788" s="69"/>
      <c r="BC788" s="69"/>
      <c r="BD788" s="94">
        <f t="shared" si="1024"/>
        <v>0</v>
      </c>
      <c r="BE788" s="95">
        <f t="shared" si="992"/>
        <v>0</v>
      </c>
      <c r="BG788" s="136" t="s">
        <v>214</v>
      </c>
      <c r="BH788" s="4">
        <f t="shared" si="1025"/>
        <v>0</v>
      </c>
      <c r="BI788" s="4">
        <v>0</v>
      </c>
    </row>
    <row r="789" spans="1:61" ht="13.15" hidden="1" customHeight="1" outlineLevel="2" x14ac:dyDescent="0.2">
      <c r="A789" s="384"/>
      <c r="B789" s="383"/>
      <c r="C789" s="45" t="s">
        <v>164</v>
      </c>
      <c r="D789" s="97"/>
      <c r="E789" s="74"/>
      <c r="F789" s="75"/>
      <c r="G789" s="75"/>
      <c r="H789" s="75"/>
      <c r="I789" s="75"/>
      <c r="J789" s="75"/>
      <c r="K789" s="75"/>
      <c r="L789" s="75"/>
      <c r="M789" s="75"/>
      <c r="N789" s="75"/>
      <c r="O789" s="75"/>
      <c r="P789" s="75"/>
      <c r="Q789" s="96">
        <f t="shared" si="1021"/>
        <v>0</v>
      </c>
      <c r="R789" s="74"/>
      <c r="S789" s="75"/>
      <c r="T789" s="75"/>
      <c r="U789" s="75"/>
      <c r="V789" s="75"/>
      <c r="W789" s="75"/>
      <c r="X789" s="75"/>
      <c r="Y789" s="75"/>
      <c r="Z789" s="75"/>
      <c r="AA789" s="75"/>
      <c r="AB789" s="75"/>
      <c r="AC789" s="75"/>
      <c r="AD789" s="96">
        <f t="shared" si="1022"/>
        <v>0</v>
      </c>
      <c r="AE789" s="74"/>
      <c r="AF789" s="75"/>
      <c r="AG789" s="75"/>
      <c r="AH789" s="75"/>
      <c r="AI789" s="75"/>
      <c r="AJ789" s="75"/>
      <c r="AK789" s="75"/>
      <c r="AL789" s="75"/>
      <c r="AM789" s="75"/>
      <c r="AN789" s="75"/>
      <c r="AO789" s="75"/>
      <c r="AP789" s="75"/>
      <c r="AQ789" s="96">
        <f t="shared" si="1023"/>
        <v>0</v>
      </c>
      <c r="AR789" s="74"/>
      <c r="AS789" s="75"/>
      <c r="AT789" s="75"/>
      <c r="AU789" s="75"/>
      <c r="AV789" s="75"/>
      <c r="AW789" s="75"/>
      <c r="AX789" s="75"/>
      <c r="AY789" s="75"/>
      <c r="AZ789" s="75"/>
      <c r="BA789" s="75"/>
      <c r="BB789" s="75"/>
      <c r="BC789" s="75"/>
      <c r="BD789" s="96">
        <f t="shared" si="1024"/>
        <v>0</v>
      </c>
      <c r="BE789" s="97">
        <f t="shared" si="992"/>
        <v>0</v>
      </c>
      <c r="BG789" s="136" t="s">
        <v>223</v>
      </c>
      <c r="BH789" s="4">
        <f t="shared" si="1025"/>
        <v>0</v>
      </c>
      <c r="BI789" s="4">
        <v>0</v>
      </c>
    </row>
    <row r="790" spans="1:61" ht="13.15" hidden="1" customHeight="1" outlineLevel="2" x14ac:dyDescent="0.2">
      <c r="A790" s="380">
        <v>5</v>
      </c>
      <c r="B790" s="382" t="s">
        <v>221</v>
      </c>
      <c r="C790" s="49" t="s">
        <v>159</v>
      </c>
      <c r="D790" s="95"/>
      <c r="E790" s="68"/>
      <c r="F790" s="69"/>
      <c r="G790" s="69"/>
      <c r="H790" s="69"/>
      <c r="I790" s="69"/>
      <c r="J790" s="69"/>
      <c r="K790" s="69"/>
      <c r="L790" s="69"/>
      <c r="M790" s="69"/>
      <c r="N790" s="69"/>
      <c r="O790" s="69"/>
      <c r="P790" s="69">
        <v>1100</v>
      </c>
      <c r="Q790" s="94">
        <f t="shared" si="1021"/>
        <v>1100</v>
      </c>
      <c r="R790" s="68"/>
      <c r="S790" s="69"/>
      <c r="T790" s="69"/>
      <c r="U790" s="69"/>
      <c r="V790" s="192">
        <v>250</v>
      </c>
      <c r="W790" s="192">
        <v>550</v>
      </c>
      <c r="X790" s="192">
        <v>750</v>
      </c>
      <c r="Y790" s="192">
        <v>750</v>
      </c>
      <c r="Z790" s="192">
        <v>550</v>
      </c>
      <c r="AA790" s="192">
        <v>250</v>
      </c>
      <c r="AB790" s="192">
        <f>(BI790/1000)-SUM(U790:AA790)</f>
        <v>40</v>
      </c>
      <c r="AC790" s="192"/>
      <c r="AD790" s="94">
        <f t="shared" si="1022"/>
        <v>3140</v>
      </c>
      <c r="AE790" s="192"/>
      <c r="AF790" s="192"/>
      <c r="AG790" s="192">
        <v>150</v>
      </c>
      <c r="AH790" s="192">
        <v>150</v>
      </c>
      <c r="AI790" s="192">
        <v>250</v>
      </c>
      <c r="AJ790" s="192">
        <v>250</v>
      </c>
      <c r="AK790" s="192">
        <v>250</v>
      </c>
      <c r="AL790" s="192">
        <v>250</v>
      </c>
      <c r="AM790" s="192">
        <v>190</v>
      </c>
      <c r="AN790" s="192">
        <v>150</v>
      </c>
      <c r="AO790" s="192"/>
      <c r="AP790" s="192"/>
      <c r="AQ790" s="94">
        <f t="shared" si="1023"/>
        <v>1640</v>
      </c>
      <c r="AR790" s="192"/>
      <c r="AS790" s="192"/>
      <c r="AT790" s="192">
        <v>100</v>
      </c>
      <c r="AU790" s="192">
        <v>100</v>
      </c>
      <c r="AV790" s="192">
        <v>150</v>
      </c>
      <c r="AW790" s="192">
        <v>150</v>
      </c>
      <c r="AX790" s="192">
        <v>150</v>
      </c>
      <c r="AY790" s="192">
        <v>150</v>
      </c>
      <c r="AZ790" s="192">
        <v>100</v>
      </c>
      <c r="BA790" s="192">
        <v>100</v>
      </c>
      <c r="BB790" s="192"/>
      <c r="BC790" s="192"/>
      <c r="BD790" s="94">
        <f t="shared" si="1024"/>
        <v>1000</v>
      </c>
      <c r="BE790" s="95">
        <f t="shared" si="992"/>
        <v>6880</v>
      </c>
      <c r="BG790" t="s">
        <v>224</v>
      </c>
      <c r="BH790" s="4">
        <f t="shared" si="1025"/>
        <v>2512000</v>
      </c>
      <c r="BI790" s="4">
        <v>3140000</v>
      </c>
    </row>
    <row r="791" spans="1:61" ht="13.15" hidden="1" customHeight="1" outlineLevel="2" x14ac:dyDescent="0.2">
      <c r="A791" s="384"/>
      <c r="B791" s="383"/>
      <c r="C791" s="45" t="s">
        <v>164</v>
      </c>
      <c r="D791" s="97"/>
      <c r="E791" s="74"/>
      <c r="F791" s="75"/>
      <c r="G791" s="75"/>
      <c r="H791" s="75"/>
      <c r="I791" s="75"/>
      <c r="J791" s="75"/>
      <c r="K791" s="75"/>
      <c r="L791" s="75"/>
      <c r="M791" s="75"/>
      <c r="N791" s="75"/>
      <c r="O791" s="75"/>
      <c r="P791" s="75"/>
      <c r="Q791" s="96">
        <f t="shared" si="1021"/>
        <v>0</v>
      </c>
      <c r="R791" s="74"/>
      <c r="S791" s="75"/>
      <c r="T791" s="75"/>
      <c r="U791" s="75"/>
      <c r="V791" s="75"/>
      <c r="W791" s="75"/>
      <c r="X791" s="75"/>
      <c r="Y791" s="75"/>
      <c r="Z791" s="75"/>
      <c r="AA791" s="75"/>
      <c r="AB791" s="75"/>
      <c r="AC791" s="75"/>
      <c r="AD791" s="96">
        <f t="shared" si="1022"/>
        <v>0</v>
      </c>
      <c r="AE791" s="74"/>
      <c r="AF791" s="75"/>
      <c r="AG791" s="75"/>
      <c r="AH791" s="75"/>
      <c r="AI791" s="75"/>
      <c r="AJ791" s="75"/>
      <c r="AK791" s="75"/>
      <c r="AL791" s="75"/>
      <c r="AM791" s="75"/>
      <c r="AN791" s="75"/>
      <c r="AO791" s="75"/>
      <c r="AP791" s="75"/>
      <c r="AQ791" s="96">
        <f t="shared" si="1023"/>
        <v>0</v>
      </c>
      <c r="AR791" s="74"/>
      <c r="AS791" s="75"/>
      <c r="AT791" s="75"/>
      <c r="AU791" s="75"/>
      <c r="AV791" s="75"/>
      <c r="AW791" s="75"/>
      <c r="AX791" s="75"/>
      <c r="AY791" s="75"/>
      <c r="AZ791" s="75"/>
      <c r="BA791" s="75"/>
      <c r="BB791" s="75"/>
      <c r="BC791" s="75"/>
      <c r="BD791" s="96">
        <f t="shared" si="1024"/>
        <v>0</v>
      </c>
      <c r="BE791" s="97">
        <f t="shared" si="992"/>
        <v>0</v>
      </c>
      <c r="BG791" t="s">
        <v>210</v>
      </c>
      <c r="BH791" s="4">
        <f t="shared" si="1025"/>
        <v>100480</v>
      </c>
      <c r="BI791" s="4">
        <f>BI790*4%</f>
        <v>125600</v>
      </c>
    </row>
    <row r="792" spans="1:61" ht="13.15" hidden="1" customHeight="1" outlineLevel="2" x14ac:dyDescent="0.2">
      <c r="A792" s="373">
        <v>6</v>
      </c>
      <c r="B792" s="364" t="s">
        <v>209</v>
      </c>
      <c r="C792" s="49" t="s">
        <v>159</v>
      </c>
      <c r="D792" s="95"/>
      <c r="E792" s="68"/>
      <c r="F792" s="69"/>
      <c r="G792" s="69"/>
      <c r="H792" s="69"/>
      <c r="I792" s="69"/>
      <c r="J792" s="69"/>
      <c r="K792" s="69"/>
      <c r="L792" s="69"/>
      <c r="M792" s="69"/>
      <c r="N792" s="69"/>
      <c r="O792" s="69"/>
      <c r="P792" s="69"/>
      <c r="Q792" s="94">
        <f t="shared" si="1021"/>
        <v>0</v>
      </c>
      <c r="R792" s="68"/>
      <c r="S792" s="69"/>
      <c r="T792" s="69"/>
      <c r="U792" s="69"/>
      <c r="V792" s="192">
        <f>V790*4%</f>
        <v>10</v>
      </c>
      <c r="W792" s="192">
        <f t="shared" ref="W792:AB792" si="1026">W790*4%</f>
        <v>22</v>
      </c>
      <c r="X792" s="192">
        <f t="shared" si="1026"/>
        <v>30</v>
      </c>
      <c r="Y792" s="192">
        <f t="shared" si="1026"/>
        <v>30</v>
      </c>
      <c r="Z792" s="192">
        <f t="shared" si="1026"/>
        <v>22</v>
      </c>
      <c r="AA792" s="192">
        <f t="shared" si="1026"/>
        <v>10</v>
      </c>
      <c r="AB792" s="192">
        <f t="shared" si="1026"/>
        <v>1.6</v>
      </c>
      <c r="AC792" s="192"/>
      <c r="AD792" s="94">
        <f t="shared" si="1022"/>
        <v>125.6</v>
      </c>
      <c r="AE792" s="192">
        <f t="shared" ref="AE792:AP792" si="1027">AE790*4%</f>
        <v>0</v>
      </c>
      <c r="AF792" s="192">
        <f t="shared" si="1027"/>
        <v>0</v>
      </c>
      <c r="AG792" s="192">
        <f t="shared" si="1027"/>
        <v>6</v>
      </c>
      <c r="AH792" s="192">
        <f t="shared" si="1027"/>
        <v>6</v>
      </c>
      <c r="AI792" s="192">
        <f t="shared" si="1027"/>
        <v>10</v>
      </c>
      <c r="AJ792" s="192">
        <f t="shared" si="1027"/>
        <v>10</v>
      </c>
      <c r="AK792" s="192">
        <f t="shared" si="1027"/>
        <v>10</v>
      </c>
      <c r="AL792" s="192">
        <f t="shared" si="1027"/>
        <v>10</v>
      </c>
      <c r="AM792" s="192">
        <f t="shared" si="1027"/>
        <v>7.6000000000000005</v>
      </c>
      <c r="AN792" s="192">
        <f t="shared" si="1027"/>
        <v>6</v>
      </c>
      <c r="AO792" s="192">
        <f t="shared" si="1027"/>
        <v>0</v>
      </c>
      <c r="AP792" s="192">
        <f t="shared" si="1027"/>
        <v>0</v>
      </c>
      <c r="AQ792" s="94">
        <f t="shared" si="1023"/>
        <v>65.599999999999994</v>
      </c>
      <c r="AR792" s="192">
        <f t="shared" ref="AR792:BC792" si="1028">AR790*4%</f>
        <v>0</v>
      </c>
      <c r="AS792" s="192">
        <f t="shared" si="1028"/>
        <v>0</v>
      </c>
      <c r="AT792" s="192">
        <f t="shared" si="1028"/>
        <v>4</v>
      </c>
      <c r="AU792" s="192">
        <f t="shared" si="1028"/>
        <v>4</v>
      </c>
      <c r="AV792" s="192">
        <f t="shared" si="1028"/>
        <v>6</v>
      </c>
      <c r="AW792" s="192">
        <f t="shared" si="1028"/>
        <v>6</v>
      </c>
      <c r="AX792" s="192">
        <f t="shared" si="1028"/>
        <v>6</v>
      </c>
      <c r="AY792" s="192">
        <f t="shared" si="1028"/>
        <v>6</v>
      </c>
      <c r="AZ792" s="192">
        <f t="shared" si="1028"/>
        <v>4</v>
      </c>
      <c r="BA792" s="192">
        <f t="shared" si="1028"/>
        <v>4</v>
      </c>
      <c r="BB792" s="192">
        <f t="shared" si="1028"/>
        <v>0</v>
      </c>
      <c r="BC792" s="192">
        <f t="shared" si="1028"/>
        <v>0</v>
      </c>
      <c r="BD792" s="94">
        <f t="shared" si="1024"/>
        <v>40</v>
      </c>
      <c r="BE792" s="95">
        <f t="shared" si="992"/>
        <v>231.2</v>
      </c>
      <c r="BG792" s="136" t="s">
        <v>215</v>
      </c>
      <c r="BH792" s="4">
        <f t="shared" si="1025"/>
        <v>0</v>
      </c>
      <c r="BI792" s="4">
        <v>0</v>
      </c>
    </row>
    <row r="793" spans="1:61" ht="13.15" hidden="1" customHeight="1" outlineLevel="2" x14ac:dyDescent="0.2">
      <c r="A793" s="374"/>
      <c r="B793" s="365"/>
      <c r="C793" s="48" t="s">
        <v>164</v>
      </c>
      <c r="D793" s="98"/>
      <c r="E793" s="62"/>
      <c r="F793" s="63"/>
      <c r="G793" s="63"/>
      <c r="H793" s="63"/>
      <c r="I793" s="63"/>
      <c r="J793" s="63"/>
      <c r="K793" s="63"/>
      <c r="L793" s="63"/>
      <c r="M793" s="63"/>
      <c r="N793" s="63"/>
      <c r="O793" s="63"/>
      <c r="P793" s="63"/>
      <c r="Q793" s="93">
        <f t="shared" si="1021"/>
        <v>0</v>
      </c>
      <c r="R793" s="62"/>
      <c r="S793" s="63"/>
      <c r="T793" s="63"/>
      <c r="U793" s="63"/>
      <c r="V793" s="63"/>
      <c r="W793" s="63"/>
      <c r="X793" s="63"/>
      <c r="Y793" s="63"/>
      <c r="Z793" s="63"/>
      <c r="AA793" s="63"/>
      <c r="AB793" s="63"/>
      <c r="AC793" s="63"/>
      <c r="AD793" s="93">
        <f t="shared" si="1022"/>
        <v>0</v>
      </c>
      <c r="AE793" s="62"/>
      <c r="AF793" s="63"/>
      <c r="AG793" s="63"/>
      <c r="AH793" s="63"/>
      <c r="AI793" s="63"/>
      <c r="AJ793" s="63"/>
      <c r="AK793" s="63"/>
      <c r="AL793" s="63"/>
      <c r="AM793" s="63"/>
      <c r="AN793" s="63"/>
      <c r="AO793" s="63"/>
      <c r="AP793" s="63"/>
      <c r="AQ793" s="93">
        <f t="shared" si="1023"/>
        <v>0</v>
      </c>
      <c r="AR793" s="62"/>
      <c r="AS793" s="63"/>
      <c r="AT793" s="63"/>
      <c r="AU793" s="63"/>
      <c r="AV793" s="63"/>
      <c r="AW793" s="63"/>
      <c r="AX793" s="63"/>
      <c r="AY793" s="63"/>
      <c r="AZ793" s="63"/>
      <c r="BA793" s="63"/>
      <c r="BB793" s="63"/>
      <c r="BC793" s="63"/>
      <c r="BD793" s="93">
        <f t="shared" si="1024"/>
        <v>0</v>
      </c>
      <c r="BE793" s="98">
        <f t="shared" si="992"/>
        <v>0</v>
      </c>
      <c r="BF793" s="122"/>
      <c r="BG793" s="138" t="s">
        <v>216</v>
      </c>
      <c r="BH793" s="139">
        <f>SUM(BH785:BH792)</f>
        <v>2828480</v>
      </c>
      <c r="BI793" s="139">
        <f>SUM(BI785:BI792)</f>
        <v>3535600</v>
      </c>
    </row>
    <row r="794" spans="1:61" ht="13.15" hidden="1" customHeight="1" outlineLevel="2" x14ac:dyDescent="0.2">
      <c r="A794" s="366">
        <v>7</v>
      </c>
      <c r="B794" s="364" t="s">
        <v>6</v>
      </c>
      <c r="C794" s="49" t="s">
        <v>159</v>
      </c>
      <c r="D794" s="95"/>
      <c r="E794" s="68"/>
      <c r="F794" s="69"/>
      <c r="G794" s="69"/>
      <c r="H794" s="69"/>
      <c r="I794" s="69"/>
      <c r="J794" s="69"/>
      <c r="K794" s="69"/>
      <c r="L794" s="69"/>
      <c r="M794" s="69"/>
      <c r="N794" s="69"/>
      <c r="O794" s="69"/>
      <c r="P794" s="69"/>
      <c r="Q794" s="94">
        <f t="shared" si="1021"/>
        <v>0</v>
      </c>
      <c r="R794" s="68"/>
      <c r="S794" s="69"/>
      <c r="T794" s="192"/>
      <c r="U794" s="192"/>
      <c r="V794" s="192"/>
      <c r="W794" s="192"/>
      <c r="X794" s="192"/>
      <c r="Y794" s="192"/>
      <c r="Z794" s="192"/>
      <c r="AA794" s="192"/>
      <c r="AB794" s="192"/>
      <c r="AC794" s="192"/>
      <c r="AD794" s="94">
        <f t="shared" si="1022"/>
        <v>0</v>
      </c>
      <c r="AE794" s="192"/>
      <c r="AF794" s="192"/>
      <c r="AG794" s="192"/>
      <c r="AH794" s="192"/>
      <c r="AI794" s="192"/>
      <c r="AJ794" s="192"/>
      <c r="AK794" s="192"/>
      <c r="AL794" s="192"/>
      <c r="AM794" s="192"/>
      <c r="AN794" s="192"/>
      <c r="AO794" s="192"/>
      <c r="AP794" s="192"/>
      <c r="AQ794" s="94">
        <f t="shared" si="1023"/>
        <v>0</v>
      </c>
      <c r="AR794" s="192"/>
      <c r="AS794" s="192"/>
      <c r="AT794" s="192"/>
      <c r="AU794" s="192"/>
      <c r="AV794" s="192"/>
      <c r="AW794" s="192"/>
      <c r="AX794" s="192"/>
      <c r="AY794" s="192"/>
      <c r="AZ794" s="192"/>
      <c r="BA794" s="192"/>
      <c r="BB794" s="192"/>
      <c r="BC794" s="192"/>
      <c r="BD794" s="94">
        <f t="shared" si="1024"/>
        <v>0</v>
      </c>
      <c r="BE794" s="95">
        <f t="shared" si="992"/>
        <v>0</v>
      </c>
      <c r="BH794" s="4"/>
      <c r="BI794" s="4"/>
    </row>
    <row r="795" spans="1:61" ht="13.15" hidden="1" customHeight="1" outlineLevel="2" x14ac:dyDescent="0.2">
      <c r="A795" s="367"/>
      <c r="B795" s="368"/>
      <c r="C795" s="48" t="s">
        <v>164</v>
      </c>
      <c r="D795" s="98"/>
      <c r="E795" s="66"/>
      <c r="F795" s="63"/>
      <c r="G795" s="63"/>
      <c r="H795" s="63"/>
      <c r="I795" s="63"/>
      <c r="J795" s="63"/>
      <c r="K795" s="63"/>
      <c r="L795" s="63"/>
      <c r="M795" s="63"/>
      <c r="N795" s="63"/>
      <c r="O795" s="63"/>
      <c r="P795" s="63"/>
      <c r="Q795" s="93">
        <f t="shared" si="1021"/>
        <v>0</v>
      </c>
      <c r="R795" s="66"/>
      <c r="S795" s="63"/>
      <c r="T795" s="63"/>
      <c r="U795" s="63"/>
      <c r="V795" s="63"/>
      <c r="W795" s="63"/>
      <c r="X795" s="63"/>
      <c r="Y795" s="63"/>
      <c r="Z795" s="63"/>
      <c r="AA795" s="63"/>
      <c r="AB795" s="63"/>
      <c r="AC795" s="63"/>
      <c r="AD795" s="93">
        <f t="shared" si="1022"/>
        <v>0</v>
      </c>
      <c r="AE795" s="66"/>
      <c r="AF795" s="63"/>
      <c r="AG795" s="63"/>
      <c r="AH795" s="63"/>
      <c r="AI795" s="63"/>
      <c r="AJ795" s="63"/>
      <c r="AK795" s="63"/>
      <c r="AL795" s="63"/>
      <c r="AM795" s="63"/>
      <c r="AN795" s="63"/>
      <c r="AO795" s="63"/>
      <c r="AP795" s="63"/>
      <c r="AQ795" s="93">
        <f t="shared" si="1023"/>
        <v>0</v>
      </c>
      <c r="AR795" s="66"/>
      <c r="AS795" s="63"/>
      <c r="AT795" s="63"/>
      <c r="AU795" s="63"/>
      <c r="AV795" s="63"/>
      <c r="AW795" s="63"/>
      <c r="AX795" s="63"/>
      <c r="AY795" s="63"/>
      <c r="AZ795" s="63"/>
      <c r="BA795" s="63"/>
      <c r="BB795" s="63"/>
      <c r="BC795" s="63"/>
      <c r="BD795" s="93">
        <f t="shared" si="1024"/>
        <v>0</v>
      </c>
      <c r="BE795" s="98">
        <f t="shared" si="992"/>
        <v>0</v>
      </c>
      <c r="BG795" s="138"/>
      <c r="BH795" s="139"/>
      <c r="BI795" s="139"/>
    </row>
    <row r="796" spans="1:61" ht="13.15" hidden="1" customHeight="1" outlineLevel="2" x14ac:dyDescent="0.2">
      <c r="A796" s="380">
        <v>8</v>
      </c>
      <c r="B796" s="364" t="s">
        <v>335</v>
      </c>
      <c r="C796" s="49" t="s">
        <v>159</v>
      </c>
      <c r="D796" s="95"/>
      <c r="E796" s="68"/>
      <c r="F796" s="69"/>
      <c r="G796" s="69"/>
      <c r="H796" s="69"/>
      <c r="I796" s="69"/>
      <c r="J796" s="69"/>
      <c r="K796" s="69"/>
      <c r="L796" s="69"/>
      <c r="M796" s="69"/>
      <c r="N796" s="69"/>
      <c r="O796" s="69"/>
      <c r="P796" s="69"/>
      <c r="Q796" s="94">
        <f>SUM(E796:P796)</f>
        <v>0</v>
      </c>
      <c r="R796" s="68"/>
      <c r="S796" s="69"/>
      <c r="T796" s="69"/>
      <c r="U796" s="69"/>
      <c r="V796" s="69"/>
      <c r="W796" s="69"/>
      <c r="X796" s="69"/>
      <c r="Y796" s="69"/>
      <c r="Z796" s="69"/>
      <c r="AA796" s="69"/>
      <c r="AB796" s="69"/>
      <c r="AC796" s="69"/>
      <c r="AD796" s="94">
        <f t="shared" si="1022"/>
        <v>0</v>
      </c>
      <c r="AE796" s="68"/>
      <c r="AF796" s="69"/>
      <c r="AG796" s="69"/>
      <c r="AH796" s="69"/>
      <c r="AI796" s="69"/>
      <c r="AJ796" s="69"/>
      <c r="AK796" s="69"/>
      <c r="AL796" s="69"/>
      <c r="AM796" s="69"/>
      <c r="AN796" s="69"/>
      <c r="AO796" s="69"/>
      <c r="AP796" s="69"/>
      <c r="AQ796" s="94">
        <f t="shared" si="1023"/>
        <v>0</v>
      </c>
      <c r="AR796" s="68"/>
      <c r="AS796" s="69"/>
      <c r="AT796" s="69"/>
      <c r="AU796" s="69"/>
      <c r="AV796" s="69"/>
      <c r="AW796" s="69"/>
      <c r="AX796" s="69"/>
      <c r="AY796" s="69"/>
      <c r="AZ796" s="69"/>
      <c r="BA796" s="69"/>
      <c r="BB796" s="69"/>
      <c r="BC796" s="69"/>
      <c r="BD796" s="94">
        <f t="shared" si="1024"/>
        <v>0</v>
      </c>
      <c r="BE796" s="95">
        <f t="shared" ref="BE796:BE806" si="1029">SUM(D796,BD796,AQ796,AD796,Q796)</f>
        <v>0</v>
      </c>
      <c r="BH796" s="4"/>
      <c r="BI796" s="4"/>
    </row>
    <row r="797" spans="1:61" ht="13.15" hidden="1" customHeight="1" outlineLevel="2" thickBot="1" x14ac:dyDescent="0.25">
      <c r="A797" s="377"/>
      <c r="B797" s="379"/>
      <c r="C797" s="128" t="s">
        <v>164</v>
      </c>
      <c r="D797" s="133"/>
      <c r="E797" s="132"/>
      <c r="F797" s="130"/>
      <c r="G797" s="130"/>
      <c r="H797" s="130"/>
      <c r="I797" s="130"/>
      <c r="J797" s="130"/>
      <c r="K797" s="130"/>
      <c r="L797" s="130"/>
      <c r="M797" s="130"/>
      <c r="N797" s="130"/>
      <c r="O797" s="130"/>
      <c r="P797" s="130"/>
      <c r="Q797" s="131">
        <f>SUM(E797:P797)</f>
        <v>0</v>
      </c>
      <c r="R797" s="132"/>
      <c r="S797" s="130"/>
      <c r="T797" s="130"/>
      <c r="U797" s="130"/>
      <c r="V797" s="130"/>
      <c r="W797" s="130"/>
      <c r="X797" s="130"/>
      <c r="Y797" s="130"/>
      <c r="Z797" s="130"/>
      <c r="AA797" s="130"/>
      <c r="AB797" s="130"/>
      <c r="AC797" s="130"/>
      <c r="AD797" s="131">
        <f t="shared" si="1022"/>
        <v>0</v>
      </c>
      <c r="AE797" s="132"/>
      <c r="AF797" s="130"/>
      <c r="AG797" s="130"/>
      <c r="AH797" s="130"/>
      <c r="AI797" s="130"/>
      <c r="AJ797" s="130"/>
      <c r="AK797" s="130"/>
      <c r="AL797" s="130"/>
      <c r="AM797" s="130"/>
      <c r="AN797" s="130"/>
      <c r="AO797" s="130"/>
      <c r="AP797" s="130"/>
      <c r="AQ797" s="131">
        <f t="shared" si="1023"/>
        <v>0</v>
      </c>
      <c r="AR797" s="132"/>
      <c r="AS797" s="130"/>
      <c r="AT797" s="130"/>
      <c r="AU797" s="130"/>
      <c r="AV797" s="130"/>
      <c r="AW797" s="130"/>
      <c r="AX797" s="130"/>
      <c r="AY797" s="130"/>
      <c r="AZ797" s="130"/>
      <c r="BA797" s="130"/>
      <c r="BB797" s="130"/>
      <c r="BC797" s="130"/>
      <c r="BD797" s="131">
        <f t="shared" si="1024"/>
        <v>0</v>
      </c>
      <c r="BE797" s="133">
        <f t="shared" si="1029"/>
        <v>0</v>
      </c>
      <c r="BG797" s="138"/>
      <c r="BH797" s="139"/>
      <c r="BI797" s="139"/>
    </row>
    <row r="798" spans="1:61" outlineLevel="1" collapsed="1" x14ac:dyDescent="0.2">
      <c r="A798" s="369"/>
      <c r="B798" s="362" t="s">
        <v>198</v>
      </c>
      <c r="C798" s="50" t="s">
        <v>159</v>
      </c>
      <c r="D798" s="127">
        <f>SUM(D782,D784,D786,D788,D790,D792,D794,D796)</f>
        <v>0</v>
      </c>
      <c r="E798" s="124">
        <f t="shared" ref="E798:P798" si="1030">SUM(E782,E784,E786,E788,E790,E792,E794,E796)</f>
        <v>0</v>
      </c>
      <c r="F798" s="125">
        <f t="shared" si="1030"/>
        <v>0</v>
      </c>
      <c r="G798" s="125">
        <f t="shared" si="1030"/>
        <v>0</v>
      </c>
      <c r="H798" s="125">
        <f t="shared" si="1030"/>
        <v>0</v>
      </c>
      <c r="I798" s="125">
        <f t="shared" si="1030"/>
        <v>0</v>
      </c>
      <c r="J798" s="125">
        <f t="shared" si="1030"/>
        <v>0</v>
      </c>
      <c r="K798" s="125">
        <f t="shared" si="1030"/>
        <v>0</v>
      </c>
      <c r="L798" s="125">
        <f t="shared" si="1030"/>
        <v>0</v>
      </c>
      <c r="M798" s="125">
        <f t="shared" si="1030"/>
        <v>0</v>
      </c>
      <c r="N798" s="125">
        <f t="shared" si="1030"/>
        <v>0</v>
      </c>
      <c r="O798" s="125">
        <f t="shared" si="1030"/>
        <v>0</v>
      </c>
      <c r="P798" s="125">
        <f t="shared" si="1030"/>
        <v>3140</v>
      </c>
      <c r="Q798" s="126">
        <f>SUM(E798:P798)</f>
        <v>3140</v>
      </c>
      <c r="R798" s="124">
        <f t="shared" ref="R798:AC798" si="1031">SUM(R782,R784,R786,R788,R790,R792,R794,R796)</f>
        <v>0</v>
      </c>
      <c r="S798" s="125">
        <f t="shared" si="1031"/>
        <v>0</v>
      </c>
      <c r="T798" s="125">
        <f t="shared" si="1031"/>
        <v>0</v>
      </c>
      <c r="U798" s="125">
        <f t="shared" si="1031"/>
        <v>0</v>
      </c>
      <c r="V798" s="125">
        <f t="shared" si="1031"/>
        <v>265</v>
      </c>
      <c r="W798" s="125">
        <f t="shared" si="1031"/>
        <v>577</v>
      </c>
      <c r="X798" s="125">
        <f t="shared" si="1031"/>
        <v>785</v>
      </c>
      <c r="Y798" s="125">
        <f t="shared" si="1031"/>
        <v>780</v>
      </c>
      <c r="Z798" s="125">
        <f t="shared" si="1031"/>
        <v>577</v>
      </c>
      <c r="AA798" s="125">
        <f t="shared" si="1031"/>
        <v>260</v>
      </c>
      <c r="AB798" s="125">
        <f t="shared" si="1031"/>
        <v>41.6</v>
      </c>
      <c r="AC798" s="125">
        <f t="shared" si="1031"/>
        <v>0</v>
      </c>
      <c r="AD798" s="126">
        <f t="shared" si="1022"/>
        <v>3285.6</v>
      </c>
      <c r="AE798" s="124">
        <f t="shared" ref="AE798:AP798" si="1032">SUM(AE782,AE784,AE786,AE788,AE790,AE792,AE794,AE796)</f>
        <v>0</v>
      </c>
      <c r="AF798" s="125">
        <f t="shared" si="1032"/>
        <v>0</v>
      </c>
      <c r="AG798" s="125">
        <f t="shared" si="1032"/>
        <v>156</v>
      </c>
      <c r="AH798" s="125">
        <f t="shared" si="1032"/>
        <v>156</v>
      </c>
      <c r="AI798" s="125">
        <f t="shared" si="1032"/>
        <v>260</v>
      </c>
      <c r="AJ798" s="125">
        <f t="shared" si="1032"/>
        <v>260</v>
      </c>
      <c r="AK798" s="125">
        <f t="shared" si="1032"/>
        <v>260</v>
      </c>
      <c r="AL798" s="125">
        <f t="shared" si="1032"/>
        <v>260</v>
      </c>
      <c r="AM798" s="125">
        <f t="shared" si="1032"/>
        <v>197.6</v>
      </c>
      <c r="AN798" s="125">
        <f t="shared" si="1032"/>
        <v>156</v>
      </c>
      <c r="AO798" s="125">
        <f t="shared" si="1032"/>
        <v>0</v>
      </c>
      <c r="AP798" s="125">
        <f t="shared" si="1032"/>
        <v>0</v>
      </c>
      <c r="AQ798" s="126">
        <f t="shared" si="1023"/>
        <v>1705.6</v>
      </c>
      <c r="AR798" s="124">
        <f t="shared" ref="AR798:BC798" si="1033">SUM(AR782,AR784,AR786,AR788,AR790,AR792,AR794,AR796)</f>
        <v>0</v>
      </c>
      <c r="AS798" s="125">
        <f t="shared" si="1033"/>
        <v>0</v>
      </c>
      <c r="AT798" s="125">
        <f t="shared" si="1033"/>
        <v>104</v>
      </c>
      <c r="AU798" s="125">
        <f t="shared" si="1033"/>
        <v>104</v>
      </c>
      <c r="AV798" s="125">
        <f t="shared" si="1033"/>
        <v>156</v>
      </c>
      <c r="AW798" s="125">
        <f t="shared" si="1033"/>
        <v>156</v>
      </c>
      <c r="AX798" s="125">
        <f t="shared" si="1033"/>
        <v>156</v>
      </c>
      <c r="AY798" s="125">
        <f t="shared" si="1033"/>
        <v>156</v>
      </c>
      <c r="AZ798" s="125">
        <f t="shared" si="1033"/>
        <v>104</v>
      </c>
      <c r="BA798" s="125">
        <f t="shared" si="1033"/>
        <v>104</v>
      </c>
      <c r="BB798" s="125">
        <f t="shared" si="1033"/>
        <v>0</v>
      </c>
      <c r="BC798" s="125">
        <f t="shared" si="1033"/>
        <v>0</v>
      </c>
      <c r="BD798" s="126">
        <f t="shared" si="1024"/>
        <v>1040</v>
      </c>
      <c r="BE798" s="127">
        <f t="shared" si="1029"/>
        <v>9171.2000000000007</v>
      </c>
    </row>
    <row r="799" spans="1:61" outlineLevel="1" x14ac:dyDescent="0.2">
      <c r="A799" s="370"/>
      <c r="B799" s="363"/>
      <c r="C799" s="51" t="s">
        <v>164</v>
      </c>
      <c r="D799" s="100">
        <f t="shared" ref="D799:P799" si="1034">SUM(D783,D785,D787,D789,D791,D793,D795,D797)</f>
        <v>0</v>
      </c>
      <c r="E799" s="80">
        <f t="shared" si="1034"/>
        <v>0</v>
      </c>
      <c r="F799" s="81">
        <f t="shared" si="1034"/>
        <v>1</v>
      </c>
      <c r="G799" s="81">
        <f t="shared" si="1034"/>
        <v>0</v>
      </c>
      <c r="H799" s="81">
        <f t="shared" si="1034"/>
        <v>2000</v>
      </c>
      <c r="I799" s="81">
        <f t="shared" si="1034"/>
        <v>0</v>
      </c>
      <c r="J799" s="81">
        <f t="shared" si="1034"/>
        <v>0</v>
      </c>
      <c r="K799" s="81">
        <f t="shared" si="1034"/>
        <v>0</v>
      </c>
      <c r="L799" s="81">
        <f t="shared" si="1034"/>
        <v>0</v>
      </c>
      <c r="M799" s="81">
        <f t="shared" si="1034"/>
        <v>0</v>
      </c>
      <c r="N799" s="81">
        <f t="shared" si="1034"/>
        <v>0</v>
      </c>
      <c r="O799" s="81">
        <f t="shared" si="1034"/>
        <v>0</v>
      </c>
      <c r="P799" s="81">
        <f t="shared" si="1034"/>
        <v>0</v>
      </c>
      <c r="Q799" s="99">
        <f>SUM(E799:P799)</f>
        <v>2001</v>
      </c>
      <c r="R799" s="80">
        <f t="shared" ref="R799:AC799" si="1035">SUM(R783,R785,R787,R789,R791,R793,R795,R797)</f>
        <v>0</v>
      </c>
      <c r="S799" s="81">
        <f t="shared" si="1035"/>
        <v>0</v>
      </c>
      <c r="T799" s="81">
        <f t="shared" si="1035"/>
        <v>0</v>
      </c>
      <c r="U799" s="81">
        <f t="shared" si="1035"/>
        <v>0</v>
      </c>
      <c r="V799" s="81">
        <f t="shared" si="1035"/>
        <v>0</v>
      </c>
      <c r="W799" s="81">
        <f t="shared" si="1035"/>
        <v>0</v>
      </c>
      <c r="X799" s="81">
        <f t="shared" si="1035"/>
        <v>0</v>
      </c>
      <c r="Y799" s="81">
        <f t="shared" si="1035"/>
        <v>0</v>
      </c>
      <c r="Z799" s="81">
        <f t="shared" si="1035"/>
        <v>0</v>
      </c>
      <c r="AA799" s="81">
        <f t="shared" si="1035"/>
        <v>0</v>
      </c>
      <c r="AB799" s="81">
        <f t="shared" si="1035"/>
        <v>0</v>
      </c>
      <c r="AC799" s="81">
        <f t="shared" si="1035"/>
        <v>0</v>
      </c>
      <c r="AD799" s="99">
        <f t="shared" si="1022"/>
        <v>0</v>
      </c>
      <c r="AE799" s="80">
        <f t="shared" ref="AE799:AP799" si="1036">SUM(AE783,AE785,AE787,AE789,AE791,AE793,AE795,AE797)</f>
        <v>0</v>
      </c>
      <c r="AF799" s="81">
        <f t="shared" si="1036"/>
        <v>0</v>
      </c>
      <c r="AG799" s="81">
        <f t="shared" si="1036"/>
        <v>0</v>
      </c>
      <c r="AH799" s="81">
        <f t="shared" si="1036"/>
        <v>0</v>
      </c>
      <c r="AI799" s="81">
        <f t="shared" si="1036"/>
        <v>0</v>
      </c>
      <c r="AJ799" s="81">
        <f t="shared" si="1036"/>
        <v>0</v>
      </c>
      <c r="AK799" s="81">
        <f t="shared" si="1036"/>
        <v>0</v>
      </c>
      <c r="AL799" s="81">
        <f t="shared" si="1036"/>
        <v>0</v>
      </c>
      <c r="AM799" s="81">
        <f t="shared" si="1036"/>
        <v>0</v>
      </c>
      <c r="AN799" s="81">
        <f t="shared" si="1036"/>
        <v>0</v>
      </c>
      <c r="AO799" s="81">
        <f t="shared" si="1036"/>
        <v>0</v>
      </c>
      <c r="AP799" s="81">
        <f t="shared" si="1036"/>
        <v>0</v>
      </c>
      <c r="AQ799" s="99">
        <f t="shared" si="1023"/>
        <v>0</v>
      </c>
      <c r="AR799" s="80">
        <f t="shared" ref="AR799:BC799" si="1037">SUM(AR783,AR785,AR787,AR789,AR791,AR793,AR795,AR797)</f>
        <v>0</v>
      </c>
      <c r="AS799" s="81">
        <f t="shared" si="1037"/>
        <v>0</v>
      </c>
      <c r="AT799" s="81">
        <f t="shared" si="1037"/>
        <v>0</v>
      </c>
      <c r="AU799" s="81">
        <f t="shared" si="1037"/>
        <v>0</v>
      </c>
      <c r="AV799" s="81">
        <f t="shared" si="1037"/>
        <v>0</v>
      </c>
      <c r="AW799" s="81">
        <f t="shared" si="1037"/>
        <v>0</v>
      </c>
      <c r="AX799" s="81">
        <f t="shared" si="1037"/>
        <v>0</v>
      </c>
      <c r="AY799" s="81">
        <f t="shared" si="1037"/>
        <v>0</v>
      </c>
      <c r="AZ799" s="81">
        <f t="shared" si="1037"/>
        <v>0</v>
      </c>
      <c r="BA799" s="81">
        <f t="shared" si="1037"/>
        <v>0</v>
      </c>
      <c r="BB799" s="81">
        <f t="shared" si="1037"/>
        <v>0</v>
      </c>
      <c r="BC799" s="81">
        <f t="shared" si="1037"/>
        <v>0</v>
      </c>
      <c r="BD799" s="99">
        <f t="shared" si="1024"/>
        <v>0</v>
      </c>
      <c r="BE799" s="100">
        <f t="shared" si="1029"/>
        <v>2001</v>
      </c>
    </row>
    <row r="800" spans="1:61" hidden="1" outlineLevel="2" x14ac:dyDescent="0.2">
      <c r="A800" s="120"/>
      <c r="B800" s="111" t="s">
        <v>203</v>
      </c>
      <c r="C800" s="112"/>
      <c r="D800" s="114"/>
      <c r="E800" s="113"/>
      <c r="F800" s="113"/>
      <c r="G800" s="113"/>
      <c r="H800" s="113"/>
      <c r="I800" s="113"/>
      <c r="J800" s="113"/>
      <c r="K800" s="113"/>
      <c r="L800" s="113"/>
      <c r="M800" s="113"/>
      <c r="N800" s="113"/>
      <c r="O800" s="113"/>
      <c r="P800" s="113"/>
      <c r="Q800" s="114"/>
      <c r="R800" s="113"/>
      <c r="S800" s="113"/>
      <c r="T800" s="113"/>
      <c r="U800" s="113"/>
      <c r="V800" s="113"/>
      <c r="W800" s="113"/>
      <c r="X800" s="113"/>
      <c r="Y800" s="113"/>
      <c r="Z800" s="113"/>
      <c r="AA800" s="113"/>
      <c r="AB800" s="113"/>
      <c r="AC800" s="113"/>
      <c r="AD800" s="114"/>
      <c r="AE800" s="113"/>
      <c r="AF800" s="113"/>
      <c r="AG800" s="113"/>
      <c r="AH800" s="113"/>
      <c r="AI800" s="113"/>
      <c r="AJ800" s="113"/>
      <c r="AK800" s="113"/>
      <c r="AL800" s="113"/>
      <c r="AM800" s="113"/>
      <c r="AN800" s="113"/>
      <c r="AO800" s="113"/>
      <c r="AP800" s="113"/>
      <c r="AQ800" s="114"/>
      <c r="AR800" s="113"/>
      <c r="AS800" s="113"/>
      <c r="AT800" s="113"/>
      <c r="AU800" s="113"/>
      <c r="AV800" s="113"/>
      <c r="AW800" s="113"/>
      <c r="AX800" s="113"/>
      <c r="AY800" s="113"/>
      <c r="AZ800" s="113"/>
      <c r="BA800" s="113"/>
      <c r="BB800" s="113"/>
      <c r="BC800" s="113"/>
      <c r="BD800" s="114"/>
      <c r="BE800" s="198">
        <f t="shared" si="1029"/>
        <v>0</v>
      </c>
      <c r="BG800" s="42"/>
    </row>
    <row r="801" spans="1:61" hidden="1" outlineLevel="2" x14ac:dyDescent="0.2">
      <c r="A801" s="375">
        <v>1</v>
      </c>
      <c r="B801" s="376" t="s">
        <v>208</v>
      </c>
      <c r="C801" s="47" t="s">
        <v>159</v>
      </c>
      <c r="D801" s="91">
        <f>D798-D803</f>
        <v>0</v>
      </c>
      <c r="E801" s="52">
        <f>E798-E803</f>
        <v>0</v>
      </c>
      <c r="F801" s="53">
        <f t="shared" ref="F801:P801" si="1038">F798-F803</f>
        <v>0</v>
      </c>
      <c r="G801" s="53">
        <f t="shared" si="1038"/>
        <v>0</v>
      </c>
      <c r="H801" s="53">
        <f t="shared" si="1038"/>
        <v>0</v>
      </c>
      <c r="I801" s="53">
        <f t="shared" si="1038"/>
        <v>0</v>
      </c>
      <c r="J801" s="53">
        <f t="shared" si="1038"/>
        <v>0</v>
      </c>
      <c r="K801" s="53">
        <f t="shared" si="1038"/>
        <v>0</v>
      </c>
      <c r="L801" s="53">
        <f t="shared" si="1038"/>
        <v>0</v>
      </c>
      <c r="M801" s="53">
        <f t="shared" si="1038"/>
        <v>0</v>
      </c>
      <c r="N801" s="53">
        <f t="shared" si="1038"/>
        <v>0</v>
      </c>
      <c r="O801" s="53">
        <f t="shared" si="1038"/>
        <v>0</v>
      </c>
      <c r="P801" s="53">
        <f t="shared" si="1038"/>
        <v>2179</v>
      </c>
      <c r="Q801" s="91">
        <f t="shared" ref="Q801:Q806" si="1039">SUM(E801:P801)</f>
        <v>2179</v>
      </c>
      <c r="R801" s="52">
        <f>R798-R803</f>
        <v>0</v>
      </c>
      <c r="S801" s="53">
        <f t="shared" ref="S801:AC801" si="1040">S798-S803</f>
        <v>0</v>
      </c>
      <c r="T801" s="53">
        <f t="shared" si="1040"/>
        <v>0</v>
      </c>
      <c r="U801" s="53">
        <f t="shared" si="1040"/>
        <v>0</v>
      </c>
      <c r="V801" s="53">
        <f t="shared" si="1040"/>
        <v>40</v>
      </c>
      <c r="W801" s="53">
        <f t="shared" si="1040"/>
        <v>87</v>
      </c>
      <c r="X801" s="53">
        <f t="shared" si="1040"/>
        <v>118</v>
      </c>
      <c r="Y801" s="53">
        <f t="shared" si="1040"/>
        <v>117</v>
      </c>
      <c r="Z801" s="53">
        <f t="shared" si="1040"/>
        <v>87</v>
      </c>
      <c r="AA801" s="53">
        <f t="shared" si="1040"/>
        <v>39</v>
      </c>
      <c r="AB801" s="53">
        <f t="shared" si="1040"/>
        <v>6.6000000000000014</v>
      </c>
      <c r="AC801" s="53">
        <f t="shared" si="1040"/>
        <v>0</v>
      </c>
      <c r="AD801" s="91">
        <f t="shared" ref="AD801:AD806" si="1041">SUM(R801:AC801)</f>
        <v>494.6</v>
      </c>
      <c r="AE801" s="52">
        <f>AE798-AE803</f>
        <v>0</v>
      </c>
      <c r="AF801" s="53">
        <f t="shared" ref="AF801:AP801" si="1042">AF798-AF803</f>
        <v>0</v>
      </c>
      <c r="AG801" s="53">
        <f t="shared" si="1042"/>
        <v>23</v>
      </c>
      <c r="AH801" s="53">
        <f t="shared" si="1042"/>
        <v>23</v>
      </c>
      <c r="AI801" s="53">
        <f t="shared" si="1042"/>
        <v>39</v>
      </c>
      <c r="AJ801" s="53">
        <f t="shared" si="1042"/>
        <v>39</v>
      </c>
      <c r="AK801" s="53">
        <f t="shared" si="1042"/>
        <v>39</v>
      </c>
      <c r="AL801" s="53">
        <f t="shared" si="1042"/>
        <v>39</v>
      </c>
      <c r="AM801" s="53">
        <f t="shared" si="1042"/>
        <v>29.599999999999994</v>
      </c>
      <c r="AN801" s="53">
        <f t="shared" si="1042"/>
        <v>23</v>
      </c>
      <c r="AO801" s="53">
        <f t="shared" si="1042"/>
        <v>0</v>
      </c>
      <c r="AP801" s="53">
        <f t="shared" si="1042"/>
        <v>0</v>
      </c>
      <c r="AQ801" s="91">
        <f t="shared" ref="AQ801:AQ806" si="1043">SUM(AE801:AP801)</f>
        <v>254.6</v>
      </c>
      <c r="AR801" s="52">
        <f>AR798-AR803</f>
        <v>0</v>
      </c>
      <c r="AS801" s="53">
        <f t="shared" ref="AS801:BC801" si="1044">AS798-AS803</f>
        <v>0</v>
      </c>
      <c r="AT801" s="53">
        <f t="shared" si="1044"/>
        <v>16</v>
      </c>
      <c r="AU801" s="53">
        <f t="shared" si="1044"/>
        <v>16</v>
      </c>
      <c r="AV801" s="53">
        <f t="shared" si="1044"/>
        <v>23</v>
      </c>
      <c r="AW801" s="53">
        <f t="shared" si="1044"/>
        <v>23</v>
      </c>
      <c r="AX801" s="53">
        <f t="shared" si="1044"/>
        <v>23</v>
      </c>
      <c r="AY801" s="53">
        <f t="shared" si="1044"/>
        <v>23</v>
      </c>
      <c r="AZ801" s="53">
        <f t="shared" si="1044"/>
        <v>16</v>
      </c>
      <c r="BA801" s="53">
        <f t="shared" si="1044"/>
        <v>16</v>
      </c>
      <c r="BB801" s="53">
        <f t="shared" si="1044"/>
        <v>0</v>
      </c>
      <c r="BC801" s="53">
        <f t="shared" si="1044"/>
        <v>0</v>
      </c>
      <c r="BD801" s="91">
        <f t="shared" ref="BD801:BD806" si="1045">SUM(AR801:BC801)</f>
        <v>156</v>
      </c>
      <c r="BE801" s="91">
        <f t="shared" si="1029"/>
        <v>3084.2</v>
      </c>
      <c r="BG801" s="42"/>
    </row>
    <row r="802" spans="1:61" hidden="1" outlineLevel="2" x14ac:dyDescent="0.2">
      <c r="A802" s="374"/>
      <c r="B802" s="372"/>
      <c r="C802" s="46" t="s">
        <v>164</v>
      </c>
      <c r="D802" s="92">
        <f t="shared" ref="D802:P802" si="1046">D799-D804</f>
        <v>0</v>
      </c>
      <c r="E802" s="56">
        <f t="shared" si="1046"/>
        <v>0</v>
      </c>
      <c r="F802" s="57">
        <f t="shared" si="1046"/>
        <v>0</v>
      </c>
      <c r="G802" s="57">
        <f t="shared" si="1046"/>
        <v>0</v>
      </c>
      <c r="H802" s="57">
        <f t="shared" si="1046"/>
        <v>2000</v>
      </c>
      <c r="I802" s="57">
        <f t="shared" si="1046"/>
        <v>0</v>
      </c>
      <c r="J802" s="57">
        <f t="shared" si="1046"/>
        <v>0</v>
      </c>
      <c r="K802" s="57">
        <f t="shared" si="1046"/>
        <v>0</v>
      </c>
      <c r="L802" s="57">
        <f t="shared" si="1046"/>
        <v>0</v>
      </c>
      <c r="M802" s="57">
        <f t="shared" si="1046"/>
        <v>0</v>
      </c>
      <c r="N802" s="57">
        <f t="shared" si="1046"/>
        <v>0</v>
      </c>
      <c r="O802" s="57">
        <f t="shared" si="1046"/>
        <v>0</v>
      </c>
      <c r="P802" s="57">
        <f t="shared" si="1046"/>
        <v>0</v>
      </c>
      <c r="Q802" s="92">
        <f t="shared" si="1039"/>
        <v>2000</v>
      </c>
      <c r="R802" s="56">
        <f t="shared" ref="R802:AC802" si="1047">R799-R804</f>
        <v>0</v>
      </c>
      <c r="S802" s="57">
        <f t="shared" si="1047"/>
        <v>0</v>
      </c>
      <c r="T802" s="57">
        <f t="shared" si="1047"/>
        <v>0</v>
      </c>
      <c r="U802" s="57">
        <f t="shared" si="1047"/>
        <v>0</v>
      </c>
      <c r="V802" s="57">
        <f t="shared" si="1047"/>
        <v>0</v>
      </c>
      <c r="W802" s="57">
        <f t="shared" si="1047"/>
        <v>0</v>
      </c>
      <c r="X802" s="57">
        <f t="shared" si="1047"/>
        <v>0</v>
      </c>
      <c r="Y802" s="57">
        <f t="shared" si="1047"/>
        <v>0</v>
      </c>
      <c r="Z802" s="57">
        <f t="shared" si="1047"/>
        <v>0</v>
      </c>
      <c r="AA802" s="57">
        <f t="shared" si="1047"/>
        <v>0</v>
      </c>
      <c r="AB802" s="57">
        <f t="shared" si="1047"/>
        <v>0</v>
      </c>
      <c r="AC802" s="57">
        <f t="shared" si="1047"/>
        <v>0</v>
      </c>
      <c r="AD802" s="92">
        <f t="shared" si="1041"/>
        <v>0</v>
      </c>
      <c r="AE802" s="56">
        <f t="shared" ref="AE802:AP802" si="1048">AE799-AE804</f>
        <v>0</v>
      </c>
      <c r="AF802" s="57">
        <f t="shared" si="1048"/>
        <v>0</v>
      </c>
      <c r="AG802" s="57">
        <f t="shared" si="1048"/>
        <v>0</v>
      </c>
      <c r="AH802" s="57">
        <f t="shared" si="1048"/>
        <v>0</v>
      </c>
      <c r="AI802" s="57">
        <f t="shared" si="1048"/>
        <v>0</v>
      </c>
      <c r="AJ802" s="57">
        <f t="shared" si="1048"/>
        <v>0</v>
      </c>
      <c r="AK802" s="57">
        <f t="shared" si="1048"/>
        <v>0</v>
      </c>
      <c r="AL802" s="57">
        <f t="shared" si="1048"/>
        <v>0</v>
      </c>
      <c r="AM802" s="57">
        <f t="shared" si="1048"/>
        <v>0</v>
      </c>
      <c r="AN802" s="57">
        <f t="shared" si="1048"/>
        <v>0</v>
      </c>
      <c r="AO802" s="57">
        <f t="shared" si="1048"/>
        <v>0</v>
      </c>
      <c r="AP802" s="57">
        <f t="shared" si="1048"/>
        <v>0</v>
      </c>
      <c r="AQ802" s="92">
        <f t="shared" si="1043"/>
        <v>0</v>
      </c>
      <c r="AR802" s="56">
        <f t="shared" ref="AR802:BC802" si="1049">AR799-AR804</f>
        <v>0</v>
      </c>
      <c r="AS802" s="57">
        <f t="shared" si="1049"/>
        <v>0</v>
      </c>
      <c r="AT802" s="57">
        <f t="shared" si="1049"/>
        <v>0</v>
      </c>
      <c r="AU802" s="57">
        <f t="shared" si="1049"/>
        <v>0</v>
      </c>
      <c r="AV802" s="57">
        <f t="shared" si="1049"/>
        <v>0</v>
      </c>
      <c r="AW802" s="57">
        <f t="shared" si="1049"/>
        <v>0</v>
      </c>
      <c r="AX802" s="57">
        <f t="shared" si="1049"/>
        <v>0</v>
      </c>
      <c r="AY802" s="57">
        <f t="shared" si="1049"/>
        <v>0</v>
      </c>
      <c r="AZ802" s="57">
        <f t="shared" si="1049"/>
        <v>0</v>
      </c>
      <c r="BA802" s="57">
        <f t="shared" si="1049"/>
        <v>0</v>
      </c>
      <c r="BB802" s="57">
        <f t="shared" si="1049"/>
        <v>0</v>
      </c>
      <c r="BC802" s="57">
        <f t="shared" si="1049"/>
        <v>0</v>
      </c>
      <c r="BD802" s="92">
        <f t="shared" si="1045"/>
        <v>0</v>
      </c>
      <c r="BE802" s="92">
        <f t="shared" si="1029"/>
        <v>2000</v>
      </c>
      <c r="BF802" s="122"/>
      <c r="BG802" s="42"/>
    </row>
    <row r="803" spans="1:61" hidden="1" outlineLevel="2" x14ac:dyDescent="0.2">
      <c r="A803" s="373">
        <v>2</v>
      </c>
      <c r="B803" s="371" t="s">
        <v>307</v>
      </c>
      <c r="C803" s="44" t="s">
        <v>159</v>
      </c>
      <c r="D803" s="101"/>
      <c r="E803" s="82">
        <f>ROUND(SUM(E784,E786,E788,E790,E792,E794,E796)*0.85,0)</f>
        <v>0</v>
      </c>
      <c r="F803" s="83">
        <f t="shared" ref="F803:P803" si="1050">ROUND(SUM(F784,F786,F788,F790,F792,F794,F796)*0.85,0)</f>
        <v>0</v>
      </c>
      <c r="G803" s="83">
        <f t="shared" si="1050"/>
        <v>0</v>
      </c>
      <c r="H803" s="83">
        <f t="shared" si="1050"/>
        <v>0</v>
      </c>
      <c r="I803" s="83">
        <f t="shared" si="1050"/>
        <v>0</v>
      </c>
      <c r="J803" s="83">
        <f t="shared" si="1050"/>
        <v>0</v>
      </c>
      <c r="K803" s="83">
        <f t="shared" si="1050"/>
        <v>0</v>
      </c>
      <c r="L803" s="83">
        <f t="shared" si="1050"/>
        <v>0</v>
      </c>
      <c r="M803" s="83">
        <f t="shared" si="1050"/>
        <v>0</v>
      </c>
      <c r="N803" s="83">
        <f t="shared" si="1050"/>
        <v>0</v>
      </c>
      <c r="O803" s="83">
        <f t="shared" si="1050"/>
        <v>0</v>
      </c>
      <c r="P803" s="84">
        <f t="shared" si="1050"/>
        <v>961</v>
      </c>
      <c r="Q803" s="101">
        <f t="shared" si="1039"/>
        <v>961</v>
      </c>
      <c r="R803" s="82">
        <f t="shared" ref="R803:AC803" si="1051">ROUND(SUM(R784,R786,R788,R790,R792,R794,R796)*0.85,0)</f>
        <v>0</v>
      </c>
      <c r="S803" s="83">
        <f t="shared" si="1051"/>
        <v>0</v>
      </c>
      <c r="T803" s="83">
        <f t="shared" si="1051"/>
        <v>0</v>
      </c>
      <c r="U803" s="83">
        <f t="shared" si="1051"/>
        <v>0</v>
      </c>
      <c r="V803" s="83">
        <f t="shared" si="1051"/>
        <v>225</v>
      </c>
      <c r="W803" s="83">
        <f t="shared" si="1051"/>
        <v>490</v>
      </c>
      <c r="X803" s="83">
        <f t="shared" si="1051"/>
        <v>667</v>
      </c>
      <c r="Y803" s="83">
        <f t="shared" si="1051"/>
        <v>663</v>
      </c>
      <c r="Z803" s="83">
        <f t="shared" si="1051"/>
        <v>490</v>
      </c>
      <c r="AA803" s="83">
        <f t="shared" si="1051"/>
        <v>221</v>
      </c>
      <c r="AB803" s="83">
        <f t="shared" si="1051"/>
        <v>35</v>
      </c>
      <c r="AC803" s="84">
        <f t="shared" si="1051"/>
        <v>0</v>
      </c>
      <c r="AD803" s="101">
        <f t="shared" si="1041"/>
        <v>2791</v>
      </c>
      <c r="AE803" s="82">
        <f t="shared" ref="AE803:AP803" si="1052">ROUND(SUM(AE784,AE786,AE788,AE790,AE792,AE794,AE796)*0.85,0)</f>
        <v>0</v>
      </c>
      <c r="AF803" s="83">
        <f t="shared" si="1052"/>
        <v>0</v>
      </c>
      <c r="AG803" s="83">
        <f t="shared" si="1052"/>
        <v>133</v>
      </c>
      <c r="AH803" s="83">
        <f t="shared" si="1052"/>
        <v>133</v>
      </c>
      <c r="AI803" s="83">
        <f t="shared" si="1052"/>
        <v>221</v>
      </c>
      <c r="AJ803" s="83">
        <f t="shared" si="1052"/>
        <v>221</v>
      </c>
      <c r="AK803" s="83">
        <f t="shared" si="1052"/>
        <v>221</v>
      </c>
      <c r="AL803" s="83">
        <f t="shared" si="1052"/>
        <v>221</v>
      </c>
      <c r="AM803" s="83">
        <f t="shared" si="1052"/>
        <v>168</v>
      </c>
      <c r="AN803" s="83">
        <f t="shared" si="1052"/>
        <v>133</v>
      </c>
      <c r="AO803" s="83">
        <f t="shared" si="1052"/>
        <v>0</v>
      </c>
      <c r="AP803" s="84">
        <f t="shared" si="1052"/>
        <v>0</v>
      </c>
      <c r="AQ803" s="101">
        <f t="shared" si="1043"/>
        <v>1451</v>
      </c>
      <c r="AR803" s="82">
        <f t="shared" ref="AR803:BC803" si="1053">ROUND(SUM(AR784,AR786,AR788,AR790,AR792,AR794,AR796)*0.85,0)</f>
        <v>0</v>
      </c>
      <c r="AS803" s="83">
        <f t="shared" si="1053"/>
        <v>0</v>
      </c>
      <c r="AT803" s="83">
        <f t="shared" si="1053"/>
        <v>88</v>
      </c>
      <c r="AU803" s="83">
        <f t="shared" si="1053"/>
        <v>88</v>
      </c>
      <c r="AV803" s="83">
        <f t="shared" si="1053"/>
        <v>133</v>
      </c>
      <c r="AW803" s="83">
        <f t="shared" si="1053"/>
        <v>133</v>
      </c>
      <c r="AX803" s="83">
        <f t="shared" si="1053"/>
        <v>133</v>
      </c>
      <c r="AY803" s="83">
        <f t="shared" si="1053"/>
        <v>133</v>
      </c>
      <c r="AZ803" s="83">
        <f t="shared" si="1053"/>
        <v>88</v>
      </c>
      <c r="BA803" s="83">
        <f t="shared" si="1053"/>
        <v>88</v>
      </c>
      <c r="BB803" s="83">
        <f t="shared" si="1053"/>
        <v>0</v>
      </c>
      <c r="BC803" s="84">
        <f t="shared" si="1053"/>
        <v>0</v>
      </c>
      <c r="BD803" s="101">
        <f t="shared" si="1045"/>
        <v>884</v>
      </c>
      <c r="BE803" s="101">
        <f t="shared" si="1029"/>
        <v>6087</v>
      </c>
      <c r="BG803" s="42"/>
    </row>
    <row r="804" spans="1:61" ht="13.5" hidden="1" outlineLevel="2" thickBot="1" x14ac:dyDescent="0.25">
      <c r="A804" s="377"/>
      <c r="B804" s="378"/>
      <c r="C804" s="128" t="s">
        <v>164</v>
      </c>
      <c r="D804" s="131"/>
      <c r="E804" s="129">
        <f t="shared" ref="E804:P804" si="1054">ROUND(SUM(E785,E787,E789,E791,E793,E795,E797)*0.85,0)</f>
        <v>0</v>
      </c>
      <c r="F804" s="130">
        <f t="shared" si="1054"/>
        <v>1</v>
      </c>
      <c r="G804" s="130">
        <f t="shared" si="1054"/>
        <v>0</v>
      </c>
      <c r="H804" s="130">
        <f t="shared" si="1054"/>
        <v>0</v>
      </c>
      <c r="I804" s="130">
        <f t="shared" si="1054"/>
        <v>0</v>
      </c>
      <c r="J804" s="130">
        <f t="shared" si="1054"/>
        <v>0</v>
      </c>
      <c r="K804" s="130">
        <f t="shared" si="1054"/>
        <v>0</v>
      </c>
      <c r="L804" s="130">
        <f t="shared" si="1054"/>
        <v>0</v>
      </c>
      <c r="M804" s="130">
        <f t="shared" si="1054"/>
        <v>0</v>
      </c>
      <c r="N804" s="130">
        <f t="shared" si="1054"/>
        <v>0</v>
      </c>
      <c r="O804" s="130">
        <f t="shared" si="1054"/>
        <v>0</v>
      </c>
      <c r="P804" s="130">
        <f t="shared" si="1054"/>
        <v>0</v>
      </c>
      <c r="Q804" s="131">
        <f t="shared" si="1039"/>
        <v>1</v>
      </c>
      <c r="R804" s="129">
        <f t="shared" ref="R804:AC804" si="1055">ROUND(SUM(R785,R787,R789,R791,R793,R795,R797)*0.85,0)</f>
        <v>0</v>
      </c>
      <c r="S804" s="130">
        <f t="shared" si="1055"/>
        <v>0</v>
      </c>
      <c r="T804" s="130">
        <f t="shared" si="1055"/>
        <v>0</v>
      </c>
      <c r="U804" s="130">
        <f t="shared" si="1055"/>
        <v>0</v>
      </c>
      <c r="V804" s="130">
        <f t="shared" si="1055"/>
        <v>0</v>
      </c>
      <c r="W804" s="130">
        <f t="shared" si="1055"/>
        <v>0</v>
      </c>
      <c r="X804" s="130">
        <f t="shared" si="1055"/>
        <v>0</v>
      </c>
      <c r="Y804" s="130">
        <f t="shared" si="1055"/>
        <v>0</v>
      </c>
      <c r="Z804" s="130">
        <f t="shared" si="1055"/>
        <v>0</v>
      </c>
      <c r="AA804" s="130">
        <f t="shared" si="1055"/>
        <v>0</v>
      </c>
      <c r="AB804" s="130">
        <f t="shared" si="1055"/>
        <v>0</v>
      </c>
      <c r="AC804" s="130">
        <f t="shared" si="1055"/>
        <v>0</v>
      </c>
      <c r="AD804" s="131">
        <f t="shared" si="1041"/>
        <v>0</v>
      </c>
      <c r="AE804" s="129">
        <f t="shared" ref="AE804:AP804" si="1056">ROUND(SUM(AE785,AE787,AE789,AE791,AE793,AE795,AE797)*0.85,0)</f>
        <v>0</v>
      </c>
      <c r="AF804" s="130">
        <f t="shared" si="1056"/>
        <v>0</v>
      </c>
      <c r="AG804" s="130">
        <f t="shared" si="1056"/>
        <v>0</v>
      </c>
      <c r="AH804" s="130">
        <f t="shared" si="1056"/>
        <v>0</v>
      </c>
      <c r="AI804" s="130">
        <f t="shared" si="1056"/>
        <v>0</v>
      </c>
      <c r="AJ804" s="130">
        <f t="shared" si="1056"/>
        <v>0</v>
      </c>
      <c r="AK804" s="130">
        <f t="shared" si="1056"/>
        <v>0</v>
      </c>
      <c r="AL804" s="130">
        <f t="shared" si="1056"/>
        <v>0</v>
      </c>
      <c r="AM804" s="130">
        <f t="shared" si="1056"/>
        <v>0</v>
      </c>
      <c r="AN804" s="130">
        <f t="shared" si="1056"/>
        <v>0</v>
      </c>
      <c r="AO804" s="130">
        <f t="shared" si="1056"/>
        <v>0</v>
      </c>
      <c r="AP804" s="130">
        <f t="shared" si="1056"/>
        <v>0</v>
      </c>
      <c r="AQ804" s="131">
        <f t="shared" si="1043"/>
        <v>0</v>
      </c>
      <c r="AR804" s="129">
        <f t="shared" ref="AR804:BC804" si="1057">ROUND(SUM(AR785,AR787,AR789,AR791,AR793,AR795,AR797)*0.85,0)</f>
        <v>0</v>
      </c>
      <c r="AS804" s="130">
        <f t="shared" si="1057"/>
        <v>0</v>
      </c>
      <c r="AT804" s="130">
        <f t="shared" si="1057"/>
        <v>0</v>
      </c>
      <c r="AU804" s="130">
        <f t="shared" si="1057"/>
        <v>0</v>
      </c>
      <c r="AV804" s="130">
        <f t="shared" si="1057"/>
        <v>0</v>
      </c>
      <c r="AW804" s="130">
        <f t="shared" si="1057"/>
        <v>0</v>
      </c>
      <c r="AX804" s="130">
        <f t="shared" si="1057"/>
        <v>0</v>
      </c>
      <c r="AY804" s="130">
        <f t="shared" si="1057"/>
        <v>0</v>
      </c>
      <c r="AZ804" s="130">
        <f t="shared" si="1057"/>
        <v>0</v>
      </c>
      <c r="BA804" s="130">
        <f t="shared" si="1057"/>
        <v>0</v>
      </c>
      <c r="BB804" s="130">
        <f t="shared" si="1057"/>
        <v>0</v>
      </c>
      <c r="BC804" s="130">
        <f t="shared" si="1057"/>
        <v>0</v>
      </c>
      <c r="BD804" s="131">
        <f t="shared" si="1045"/>
        <v>0</v>
      </c>
      <c r="BE804" s="131">
        <f t="shared" si="1029"/>
        <v>1</v>
      </c>
      <c r="BG804" s="42"/>
    </row>
    <row r="805" spans="1:61" hidden="1" outlineLevel="2" x14ac:dyDescent="0.2">
      <c r="A805" s="369"/>
      <c r="B805" s="362" t="s">
        <v>198</v>
      </c>
      <c r="C805" s="50" t="s">
        <v>159</v>
      </c>
      <c r="D805" s="127">
        <f>SUM(D801,D803)</f>
        <v>0</v>
      </c>
      <c r="E805" s="124">
        <f>SUM(E801,E803)</f>
        <v>0</v>
      </c>
      <c r="F805" s="125">
        <f t="shared" ref="F805:P805" si="1058">SUM(F801,F803)</f>
        <v>0</v>
      </c>
      <c r="G805" s="125">
        <f t="shared" si="1058"/>
        <v>0</v>
      </c>
      <c r="H805" s="125">
        <f t="shared" si="1058"/>
        <v>0</v>
      </c>
      <c r="I805" s="125">
        <f t="shared" si="1058"/>
        <v>0</v>
      </c>
      <c r="J805" s="125">
        <f t="shared" si="1058"/>
        <v>0</v>
      </c>
      <c r="K805" s="125">
        <f t="shared" si="1058"/>
        <v>0</v>
      </c>
      <c r="L805" s="125">
        <f t="shared" si="1058"/>
        <v>0</v>
      </c>
      <c r="M805" s="125">
        <f t="shared" si="1058"/>
        <v>0</v>
      </c>
      <c r="N805" s="125">
        <f t="shared" si="1058"/>
        <v>0</v>
      </c>
      <c r="O805" s="125">
        <f t="shared" si="1058"/>
        <v>0</v>
      </c>
      <c r="P805" s="125">
        <f t="shared" si="1058"/>
        <v>3140</v>
      </c>
      <c r="Q805" s="126">
        <f t="shared" si="1039"/>
        <v>3140</v>
      </c>
      <c r="R805" s="124">
        <f>SUM(R801,R803)</f>
        <v>0</v>
      </c>
      <c r="S805" s="125">
        <f t="shared" ref="S805:AC805" si="1059">SUM(S801,S803)</f>
        <v>0</v>
      </c>
      <c r="T805" s="125">
        <f t="shared" si="1059"/>
        <v>0</v>
      </c>
      <c r="U805" s="125">
        <f t="shared" si="1059"/>
        <v>0</v>
      </c>
      <c r="V805" s="125">
        <f t="shared" si="1059"/>
        <v>265</v>
      </c>
      <c r="W805" s="125">
        <f t="shared" si="1059"/>
        <v>577</v>
      </c>
      <c r="X805" s="125">
        <f t="shared" si="1059"/>
        <v>785</v>
      </c>
      <c r="Y805" s="125">
        <f t="shared" si="1059"/>
        <v>780</v>
      </c>
      <c r="Z805" s="125">
        <f t="shared" si="1059"/>
        <v>577</v>
      </c>
      <c r="AA805" s="125">
        <f t="shared" si="1059"/>
        <v>260</v>
      </c>
      <c r="AB805" s="125">
        <f t="shared" si="1059"/>
        <v>41.6</v>
      </c>
      <c r="AC805" s="125">
        <f t="shared" si="1059"/>
        <v>0</v>
      </c>
      <c r="AD805" s="126">
        <f t="shared" si="1041"/>
        <v>3285.6</v>
      </c>
      <c r="AE805" s="124">
        <f>SUM(AE801,AE803)</f>
        <v>0</v>
      </c>
      <c r="AF805" s="125">
        <f t="shared" ref="AF805:AP805" si="1060">SUM(AF801,AF803)</f>
        <v>0</v>
      </c>
      <c r="AG805" s="125">
        <f t="shared" si="1060"/>
        <v>156</v>
      </c>
      <c r="AH805" s="125">
        <f t="shared" si="1060"/>
        <v>156</v>
      </c>
      <c r="AI805" s="125">
        <f t="shared" si="1060"/>
        <v>260</v>
      </c>
      <c r="AJ805" s="125">
        <f t="shared" si="1060"/>
        <v>260</v>
      </c>
      <c r="AK805" s="125">
        <f t="shared" si="1060"/>
        <v>260</v>
      </c>
      <c r="AL805" s="125">
        <f t="shared" si="1060"/>
        <v>260</v>
      </c>
      <c r="AM805" s="125">
        <f t="shared" si="1060"/>
        <v>197.6</v>
      </c>
      <c r="AN805" s="125">
        <f t="shared" si="1060"/>
        <v>156</v>
      </c>
      <c r="AO805" s="125">
        <f t="shared" si="1060"/>
        <v>0</v>
      </c>
      <c r="AP805" s="125">
        <f t="shared" si="1060"/>
        <v>0</v>
      </c>
      <c r="AQ805" s="126">
        <f t="shared" si="1043"/>
        <v>1705.6</v>
      </c>
      <c r="AR805" s="124">
        <f>SUM(AR801,AR803)</f>
        <v>0</v>
      </c>
      <c r="AS805" s="125">
        <f t="shared" ref="AS805:BC805" si="1061">SUM(AS801,AS803)</f>
        <v>0</v>
      </c>
      <c r="AT805" s="125">
        <f t="shared" si="1061"/>
        <v>104</v>
      </c>
      <c r="AU805" s="125">
        <f t="shared" si="1061"/>
        <v>104</v>
      </c>
      <c r="AV805" s="125">
        <f t="shared" si="1061"/>
        <v>156</v>
      </c>
      <c r="AW805" s="125">
        <f t="shared" si="1061"/>
        <v>156</v>
      </c>
      <c r="AX805" s="125">
        <f t="shared" si="1061"/>
        <v>156</v>
      </c>
      <c r="AY805" s="125">
        <f t="shared" si="1061"/>
        <v>156</v>
      </c>
      <c r="AZ805" s="125">
        <f t="shared" si="1061"/>
        <v>104</v>
      </c>
      <c r="BA805" s="125">
        <f t="shared" si="1061"/>
        <v>104</v>
      </c>
      <c r="BB805" s="125">
        <f t="shared" si="1061"/>
        <v>0</v>
      </c>
      <c r="BC805" s="125">
        <f t="shared" si="1061"/>
        <v>0</v>
      </c>
      <c r="BD805" s="126">
        <f t="shared" si="1045"/>
        <v>1040</v>
      </c>
      <c r="BE805" s="127">
        <f t="shared" si="1029"/>
        <v>9171.2000000000007</v>
      </c>
      <c r="BG805" s="42"/>
    </row>
    <row r="806" spans="1:61" hidden="1" outlineLevel="2" x14ac:dyDescent="0.2">
      <c r="A806" s="370"/>
      <c r="B806" s="363"/>
      <c r="C806" s="51" t="s">
        <v>164</v>
      </c>
      <c r="D806" s="100">
        <f t="shared" ref="D806:P806" si="1062">SUM(D802,D804)</f>
        <v>0</v>
      </c>
      <c r="E806" s="80">
        <f t="shared" si="1062"/>
        <v>0</v>
      </c>
      <c r="F806" s="81">
        <f t="shared" si="1062"/>
        <v>1</v>
      </c>
      <c r="G806" s="81">
        <f t="shared" si="1062"/>
        <v>0</v>
      </c>
      <c r="H806" s="81">
        <f t="shared" si="1062"/>
        <v>2000</v>
      </c>
      <c r="I806" s="81">
        <f t="shared" si="1062"/>
        <v>0</v>
      </c>
      <c r="J806" s="81">
        <f t="shared" si="1062"/>
        <v>0</v>
      </c>
      <c r="K806" s="81">
        <f t="shared" si="1062"/>
        <v>0</v>
      </c>
      <c r="L806" s="81">
        <f t="shared" si="1062"/>
        <v>0</v>
      </c>
      <c r="M806" s="81">
        <f t="shared" si="1062"/>
        <v>0</v>
      </c>
      <c r="N806" s="81">
        <f t="shared" si="1062"/>
        <v>0</v>
      </c>
      <c r="O806" s="81">
        <f t="shared" si="1062"/>
        <v>0</v>
      </c>
      <c r="P806" s="81">
        <f t="shared" si="1062"/>
        <v>0</v>
      </c>
      <c r="Q806" s="99">
        <f t="shared" si="1039"/>
        <v>2001</v>
      </c>
      <c r="R806" s="80">
        <f t="shared" ref="R806:AC806" si="1063">SUM(R802,R804)</f>
        <v>0</v>
      </c>
      <c r="S806" s="81">
        <f t="shared" si="1063"/>
        <v>0</v>
      </c>
      <c r="T806" s="81">
        <f t="shared" si="1063"/>
        <v>0</v>
      </c>
      <c r="U806" s="81">
        <f t="shared" si="1063"/>
        <v>0</v>
      </c>
      <c r="V806" s="81">
        <f t="shared" si="1063"/>
        <v>0</v>
      </c>
      <c r="W806" s="81">
        <f t="shared" si="1063"/>
        <v>0</v>
      </c>
      <c r="X806" s="81">
        <f t="shared" si="1063"/>
        <v>0</v>
      </c>
      <c r="Y806" s="81">
        <f t="shared" si="1063"/>
        <v>0</v>
      </c>
      <c r="Z806" s="81">
        <f t="shared" si="1063"/>
        <v>0</v>
      </c>
      <c r="AA806" s="81">
        <f t="shared" si="1063"/>
        <v>0</v>
      </c>
      <c r="AB806" s="81">
        <f t="shared" si="1063"/>
        <v>0</v>
      </c>
      <c r="AC806" s="81">
        <f t="shared" si="1063"/>
        <v>0</v>
      </c>
      <c r="AD806" s="99">
        <f t="shared" si="1041"/>
        <v>0</v>
      </c>
      <c r="AE806" s="80">
        <f t="shared" ref="AE806:AP806" si="1064">SUM(AE802,AE804)</f>
        <v>0</v>
      </c>
      <c r="AF806" s="81">
        <f t="shared" si="1064"/>
        <v>0</v>
      </c>
      <c r="AG806" s="81">
        <f t="shared" si="1064"/>
        <v>0</v>
      </c>
      <c r="AH806" s="81">
        <f t="shared" si="1064"/>
        <v>0</v>
      </c>
      <c r="AI806" s="81">
        <f t="shared" si="1064"/>
        <v>0</v>
      </c>
      <c r="AJ806" s="81">
        <f t="shared" si="1064"/>
        <v>0</v>
      </c>
      <c r="AK806" s="81">
        <f t="shared" si="1064"/>
        <v>0</v>
      </c>
      <c r="AL806" s="81">
        <f t="shared" si="1064"/>
        <v>0</v>
      </c>
      <c r="AM806" s="81">
        <f t="shared" si="1064"/>
        <v>0</v>
      </c>
      <c r="AN806" s="81">
        <f t="shared" si="1064"/>
        <v>0</v>
      </c>
      <c r="AO806" s="81">
        <f t="shared" si="1064"/>
        <v>0</v>
      </c>
      <c r="AP806" s="81">
        <f t="shared" si="1064"/>
        <v>0</v>
      </c>
      <c r="AQ806" s="99">
        <f t="shared" si="1043"/>
        <v>0</v>
      </c>
      <c r="AR806" s="80">
        <f t="shared" ref="AR806:BC806" si="1065">SUM(AR802,AR804)</f>
        <v>0</v>
      </c>
      <c r="AS806" s="81">
        <f t="shared" si="1065"/>
        <v>0</v>
      </c>
      <c r="AT806" s="81">
        <f t="shared" si="1065"/>
        <v>0</v>
      </c>
      <c r="AU806" s="81">
        <f t="shared" si="1065"/>
        <v>0</v>
      </c>
      <c r="AV806" s="81">
        <f t="shared" si="1065"/>
        <v>0</v>
      </c>
      <c r="AW806" s="81">
        <f t="shared" si="1065"/>
        <v>0</v>
      </c>
      <c r="AX806" s="81">
        <f t="shared" si="1065"/>
        <v>0</v>
      </c>
      <c r="AY806" s="81">
        <f t="shared" si="1065"/>
        <v>0</v>
      </c>
      <c r="AZ806" s="81">
        <f t="shared" si="1065"/>
        <v>0</v>
      </c>
      <c r="BA806" s="81">
        <f t="shared" si="1065"/>
        <v>0</v>
      </c>
      <c r="BB806" s="81">
        <f t="shared" si="1065"/>
        <v>0</v>
      </c>
      <c r="BC806" s="81">
        <f t="shared" si="1065"/>
        <v>0</v>
      </c>
      <c r="BD806" s="99">
        <f t="shared" si="1045"/>
        <v>0</v>
      </c>
      <c r="BE806" s="100">
        <f t="shared" si="1029"/>
        <v>2001</v>
      </c>
      <c r="BG806" s="42"/>
    </row>
    <row r="807" spans="1:61" outlineLevel="1" collapsed="1" x14ac:dyDescent="0.2">
      <c r="A807" s="119"/>
      <c r="B807" s="103" t="s">
        <v>235</v>
      </c>
      <c r="C807" s="104"/>
      <c r="D807" s="106"/>
      <c r="E807" s="105"/>
      <c r="F807" s="105"/>
      <c r="G807" s="105"/>
      <c r="H807" s="105"/>
      <c r="I807" s="105"/>
      <c r="J807" s="105"/>
      <c r="K807" s="105"/>
      <c r="L807" s="105"/>
      <c r="M807" s="105"/>
      <c r="N807" s="105"/>
      <c r="O807" s="105"/>
      <c r="P807" s="105"/>
      <c r="Q807" s="106"/>
      <c r="R807" s="105"/>
      <c r="S807" s="105"/>
      <c r="T807" s="105"/>
      <c r="U807" s="105"/>
      <c r="V807" s="105"/>
      <c r="W807" s="105"/>
      <c r="X807" s="105"/>
      <c r="Y807" s="105"/>
      <c r="Z807" s="105"/>
      <c r="AA807" s="105"/>
      <c r="AB807" s="105"/>
      <c r="AC807" s="105"/>
      <c r="AD807" s="107"/>
      <c r="AE807" s="108"/>
      <c r="AF807" s="105"/>
      <c r="AG807" s="105"/>
      <c r="AH807" s="105"/>
      <c r="AI807" s="105"/>
      <c r="AJ807" s="105"/>
      <c r="AK807" s="105"/>
      <c r="AL807" s="105"/>
      <c r="AM807" s="105"/>
      <c r="AN807" s="105"/>
      <c r="AO807" s="105"/>
      <c r="AP807" s="109"/>
      <c r="AQ807" s="110"/>
      <c r="AR807" s="105"/>
      <c r="AS807" s="105"/>
      <c r="AT807" s="105"/>
      <c r="AU807" s="105"/>
      <c r="AV807" s="105"/>
      <c r="AW807" s="105"/>
      <c r="AX807" s="105"/>
      <c r="AY807" s="105"/>
      <c r="AZ807" s="105"/>
      <c r="BA807" s="105"/>
      <c r="BB807" s="105"/>
      <c r="BC807" s="105"/>
      <c r="BD807" s="106"/>
      <c r="BE807" s="197">
        <f t="shared" si="992"/>
        <v>0</v>
      </c>
      <c r="BF807" s="122"/>
      <c r="BG807" s="42"/>
    </row>
    <row r="808" spans="1:61" hidden="1" outlineLevel="2" x14ac:dyDescent="0.2">
      <c r="A808" s="120"/>
      <c r="B808" s="111" t="s">
        <v>202</v>
      </c>
      <c r="C808" s="112"/>
      <c r="D808" s="114"/>
      <c r="E808" s="113"/>
      <c r="F808" s="113"/>
      <c r="G808" s="113"/>
      <c r="H808" s="113"/>
      <c r="I808" s="113"/>
      <c r="J808" s="113"/>
      <c r="K808" s="113"/>
      <c r="L808" s="113"/>
      <c r="M808" s="113"/>
      <c r="N808" s="113"/>
      <c r="O808" s="113"/>
      <c r="P808" s="113"/>
      <c r="Q808" s="114"/>
      <c r="R808" s="113"/>
      <c r="S808" s="113"/>
      <c r="T808" s="113"/>
      <c r="U808" s="113"/>
      <c r="V808" s="113"/>
      <c r="W808" s="113"/>
      <c r="X808" s="113"/>
      <c r="Y808" s="113"/>
      <c r="Z808" s="113"/>
      <c r="AA808" s="113"/>
      <c r="AB808" s="113"/>
      <c r="AC808" s="113"/>
      <c r="AD808" s="115"/>
      <c r="AE808" s="116"/>
      <c r="AF808" s="113"/>
      <c r="AG808" s="113"/>
      <c r="AH808" s="113"/>
      <c r="AI808" s="113"/>
      <c r="AJ808" s="113"/>
      <c r="AK808" s="113"/>
      <c r="AL808" s="113"/>
      <c r="AM808" s="113"/>
      <c r="AN808" s="113"/>
      <c r="AO808" s="113"/>
      <c r="AP808" s="117"/>
      <c r="AQ808" s="118"/>
      <c r="AR808" s="113"/>
      <c r="AS808" s="113"/>
      <c r="AT808" s="113"/>
      <c r="AU808" s="113"/>
      <c r="AV808" s="113"/>
      <c r="AW808" s="113"/>
      <c r="AX808" s="113"/>
      <c r="AY808" s="113"/>
      <c r="AZ808" s="113"/>
      <c r="BA808" s="113"/>
      <c r="BB808" s="113"/>
      <c r="BC808" s="113"/>
      <c r="BD808" s="114"/>
      <c r="BE808" s="198">
        <f t="shared" si="992"/>
        <v>0</v>
      </c>
      <c r="BG808" s="42"/>
    </row>
    <row r="809" spans="1:61" ht="13.15" hidden="1" customHeight="1" outlineLevel="2" x14ac:dyDescent="0.2">
      <c r="A809" s="373">
        <v>1</v>
      </c>
      <c r="B809" s="371" t="s">
        <v>334</v>
      </c>
      <c r="C809" s="44" t="s">
        <v>159</v>
      </c>
      <c r="D809" s="101"/>
      <c r="E809" s="82"/>
      <c r="F809" s="83"/>
      <c r="G809" s="83"/>
      <c r="H809" s="83"/>
      <c r="I809" s="83"/>
      <c r="J809" s="83"/>
      <c r="K809" s="83"/>
      <c r="L809" s="83"/>
      <c r="M809" s="83"/>
      <c r="N809" s="83"/>
      <c r="O809" s="83"/>
      <c r="P809" s="83"/>
      <c r="Q809" s="101">
        <f>SUM(E809:P809)</f>
        <v>0</v>
      </c>
      <c r="R809" s="82"/>
      <c r="S809" s="83"/>
      <c r="T809" s="83"/>
      <c r="U809" s="83"/>
      <c r="V809" s="83"/>
      <c r="W809" s="83"/>
      <c r="X809" s="83"/>
      <c r="Y809" s="83"/>
      <c r="Z809" s="83"/>
      <c r="AA809" s="83"/>
      <c r="AB809" s="83"/>
      <c r="AC809" s="83"/>
      <c r="AD809" s="101">
        <f>SUM(R809:AC809)</f>
        <v>0</v>
      </c>
      <c r="AE809" s="82"/>
      <c r="AF809" s="83"/>
      <c r="AG809" s="83"/>
      <c r="AH809" s="83"/>
      <c r="AI809" s="83"/>
      <c r="AJ809" s="83"/>
      <c r="AK809" s="83"/>
      <c r="AL809" s="83"/>
      <c r="AM809" s="83"/>
      <c r="AN809" s="83"/>
      <c r="AO809" s="83"/>
      <c r="AP809" s="83"/>
      <c r="AQ809" s="101">
        <f>SUM(AE809:AP809)</f>
        <v>0</v>
      </c>
      <c r="AR809" s="82"/>
      <c r="AS809" s="83"/>
      <c r="AT809" s="83"/>
      <c r="AU809" s="83"/>
      <c r="AV809" s="83"/>
      <c r="AW809" s="83"/>
      <c r="AX809" s="83"/>
      <c r="AY809" s="83"/>
      <c r="AZ809" s="83"/>
      <c r="BA809" s="83"/>
      <c r="BB809" s="83"/>
      <c r="BC809" s="83"/>
      <c r="BD809" s="101">
        <f>SUM(AR809:BC809)</f>
        <v>0</v>
      </c>
      <c r="BE809" s="101">
        <f>SUM(D809,BD809,AQ809,AD809,Q809)</f>
        <v>0</v>
      </c>
      <c r="BG809" s="138"/>
      <c r="BH809" s="140"/>
      <c r="BI809" s="140"/>
    </row>
    <row r="810" spans="1:61" ht="13.15" hidden="1" customHeight="1" outlineLevel="2" x14ac:dyDescent="0.2">
      <c r="A810" s="374"/>
      <c r="B810" s="372"/>
      <c r="C810" s="46" t="s">
        <v>164</v>
      </c>
      <c r="D810" s="92"/>
      <c r="E810" s="56"/>
      <c r="F810" s="57"/>
      <c r="G810" s="57"/>
      <c r="H810" s="57"/>
      <c r="I810" s="57"/>
      <c r="J810" s="57"/>
      <c r="K810" s="57"/>
      <c r="L810" s="57"/>
      <c r="M810" s="57"/>
      <c r="N810" s="57"/>
      <c r="O810" s="57"/>
      <c r="P810" s="57"/>
      <c r="Q810" s="92">
        <f>SUM(E810:P810)</f>
        <v>0</v>
      </c>
      <c r="R810" s="56"/>
      <c r="S810" s="57"/>
      <c r="T810" s="57"/>
      <c r="U810" s="57"/>
      <c r="V810" s="57"/>
      <c r="W810" s="57"/>
      <c r="X810" s="57"/>
      <c r="Y810" s="57"/>
      <c r="Z810" s="57"/>
      <c r="AA810" s="57"/>
      <c r="AB810" s="57"/>
      <c r="AC810" s="57"/>
      <c r="AD810" s="92">
        <f>SUM(R810:AC810)</f>
        <v>0</v>
      </c>
      <c r="AE810" s="56"/>
      <c r="AF810" s="57"/>
      <c r="AG810" s="57"/>
      <c r="AH810" s="57"/>
      <c r="AI810" s="57"/>
      <c r="AJ810" s="57"/>
      <c r="AK810" s="57"/>
      <c r="AL810" s="57"/>
      <c r="AM810" s="57"/>
      <c r="AN810" s="57"/>
      <c r="AO810" s="57"/>
      <c r="AP810" s="57"/>
      <c r="AQ810" s="92">
        <f>SUM(AE810:AP810)</f>
        <v>0</v>
      </c>
      <c r="AR810" s="56"/>
      <c r="AS810" s="57"/>
      <c r="AT810" s="57"/>
      <c r="AU810" s="57"/>
      <c r="AV810" s="57"/>
      <c r="AW810" s="57"/>
      <c r="AX810" s="57"/>
      <c r="AY810" s="57"/>
      <c r="AZ810" s="57"/>
      <c r="BA810" s="57"/>
      <c r="BB810" s="57"/>
      <c r="BC810" s="57"/>
      <c r="BD810" s="92">
        <f>SUM(AR810:BC810)</f>
        <v>0</v>
      </c>
      <c r="BE810" s="92">
        <f>SUM(D810,BD810,AQ810,AD810,Q810)</f>
        <v>0</v>
      </c>
      <c r="BG810" s="136"/>
      <c r="BH810" s="4"/>
      <c r="BI810" s="4"/>
    </row>
    <row r="811" spans="1:61" ht="13.15" hidden="1" customHeight="1" outlineLevel="2" x14ac:dyDescent="0.2">
      <c r="A811" s="373">
        <v>2</v>
      </c>
      <c r="B811" s="371" t="s">
        <v>217</v>
      </c>
      <c r="C811" s="44" t="s">
        <v>159</v>
      </c>
      <c r="D811" s="101"/>
      <c r="E811" s="82"/>
      <c r="F811" s="83"/>
      <c r="G811" s="83"/>
      <c r="H811" s="83"/>
      <c r="I811" s="83"/>
      <c r="J811" s="83"/>
      <c r="K811" s="83"/>
      <c r="L811" s="83"/>
      <c r="M811" s="83"/>
      <c r="N811" s="83"/>
      <c r="O811" s="83"/>
      <c r="P811" s="83">
        <v>25</v>
      </c>
      <c r="Q811" s="101">
        <f t="shared" ref="Q811:Q822" si="1066">SUM(E811:P811)</f>
        <v>25</v>
      </c>
      <c r="R811" s="82"/>
      <c r="S811" s="83"/>
      <c r="T811" s="83"/>
      <c r="U811" s="83"/>
      <c r="V811" s="83"/>
      <c r="W811" s="83"/>
      <c r="X811" s="83"/>
      <c r="Y811" s="83"/>
      <c r="Z811" s="83"/>
      <c r="AA811" s="83"/>
      <c r="AB811" s="83"/>
      <c r="AC811" s="83"/>
      <c r="AD811" s="101">
        <f t="shared" ref="AD811:AD826" si="1067">SUM(R811:AC811)</f>
        <v>0</v>
      </c>
      <c r="AE811" s="82"/>
      <c r="AF811" s="83"/>
      <c r="AG811" s="83"/>
      <c r="AH811" s="83"/>
      <c r="AI811" s="83"/>
      <c r="AJ811" s="83"/>
      <c r="AK811" s="83"/>
      <c r="AL811" s="83"/>
      <c r="AM811" s="83"/>
      <c r="AN811" s="83"/>
      <c r="AO811" s="83"/>
      <c r="AP811" s="83"/>
      <c r="AQ811" s="101">
        <f t="shared" ref="AQ811:AQ826" si="1068">SUM(AE811:AP811)</f>
        <v>0</v>
      </c>
      <c r="AR811" s="82"/>
      <c r="AS811" s="83"/>
      <c r="AT811" s="83"/>
      <c r="AU811" s="83"/>
      <c r="AV811" s="83"/>
      <c r="AW811" s="83"/>
      <c r="AX811" s="83"/>
      <c r="AY811" s="83"/>
      <c r="AZ811" s="83"/>
      <c r="BA811" s="83"/>
      <c r="BB811" s="83"/>
      <c r="BC811" s="83"/>
      <c r="BD811" s="101">
        <f t="shared" ref="BD811:BD826" si="1069">SUM(AR811:BC811)</f>
        <v>0</v>
      </c>
      <c r="BE811" s="101">
        <f t="shared" si="992"/>
        <v>25</v>
      </c>
      <c r="BG811" s="138" t="s">
        <v>211</v>
      </c>
      <c r="BH811" s="140" t="s">
        <v>212</v>
      </c>
      <c r="BI811" s="140" t="s">
        <v>213</v>
      </c>
    </row>
    <row r="812" spans="1:61" ht="13.15" hidden="1" customHeight="1" outlineLevel="2" x14ac:dyDescent="0.2">
      <c r="A812" s="374"/>
      <c r="B812" s="372"/>
      <c r="C812" s="46" t="s">
        <v>164</v>
      </c>
      <c r="D812" s="92"/>
      <c r="E812" s="56"/>
      <c r="F812" s="57"/>
      <c r="G812" s="57"/>
      <c r="H812" s="57"/>
      <c r="I812" s="57"/>
      <c r="J812" s="57"/>
      <c r="K812" s="57"/>
      <c r="L812" s="57"/>
      <c r="M812" s="57"/>
      <c r="N812" s="57"/>
      <c r="O812" s="57"/>
      <c r="P812" s="57"/>
      <c r="Q812" s="92">
        <f t="shared" si="1066"/>
        <v>0</v>
      </c>
      <c r="R812" s="56"/>
      <c r="S812" s="57"/>
      <c r="T812" s="57"/>
      <c r="U812" s="57"/>
      <c r="V812" s="57"/>
      <c r="W812" s="57"/>
      <c r="X812" s="57"/>
      <c r="Y812" s="57"/>
      <c r="Z812" s="57"/>
      <c r="AA812" s="57"/>
      <c r="AB812" s="57"/>
      <c r="AC812" s="57"/>
      <c r="AD812" s="92">
        <f t="shared" si="1067"/>
        <v>0</v>
      </c>
      <c r="AE812" s="56"/>
      <c r="AF812" s="57"/>
      <c r="AG812" s="57"/>
      <c r="AH812" s="57"/>
      <c r="AI812" s="57"/>
      <c r="AJ812" s="57"/>
      <c r="AK812" s="57"/>
      <c r="AL812" s="57"/>
      <c r="AM812" s="57"/>
      <c r="AN812" s="57"/>
      <c r="AO812" s="57"/>
      <c r="AP812" s="57"/>
      <c r="AQ812" s="92">
        <f t="shared" si="1068"/>
        <v>0</v>
      </c>
      <c r="AR812" s="56"/>
      <c r="AS812" s="57"/>
      <c r="AT812" s="57"/>
      <c r="AU812" s="57"/>
      <c r="AV812" s="57"/>
      <c r="AW812" s="57"/>
      <c r="AX812" s="57"/>
      <c r="AY812" s="57"/>
      <c r="AZ812" s="57"/>
      <c r="BA812" s="57"/>
      <c r="BB812" s="57"/>
      <c r="BC812" s="57"/>
      <c r="BD812" s="92">
        <f t="shared" si="1069"/>
        <v>0</v>
      </c>
      <c r="BE812" s="92">
        <f t="shared" si="992"/>
        <v>0</v>
      </c>
      <c r="BG812" s="136" t="s">
        <v>199</v>
      </c>
      <c r="BH812" s="4"/>
      <c r="BI812" s="4"/>
    </row>
    <row r="813" spans="1:61" ht="13.15" hidden="1" customHeight="1" outlineLevel="2" x14ac:dyDescent="0.2">
      <c r="A813" s="366">
        <v>3</v>
      </c>
      <c r="B813" s="376" t="s">
        <v>345</v>
      </c>
      <c r="C813" s="47" t="s">
        <v>159</v>
      </c>
      <c r="D813" s="91"/>
      <c r="E813" s="52"/>
      <c r="F813" s="53"/>
      <c r="G813" s="53"/>
      <c r="H813" s="53"/>
      <c r="I813" s="53"/>
      <c r="J813" s="53"/>
      <c r="K813" s="53"/>
      <c r="L813" s="53"/>
      <c r="M813" s="53"/>
      <c r="N813" s="53"/>
      <c r="O813" s="53"/>
      <c r="P813" s="53"/>
      <c r="Q813" s="91">
        <f t="shared" si="1066"/>
        <v>0</v>
      </c>
      <c r="R813" s="52"/>
      <c r="S813" s="53"/>
      <c r="T813" s="53"/>
      <c r="U813" s="53"/>
      <c r="V813" s="53"/>
      <c r="W813" s="53"/>
      <c r="X813" s="53"/>
      <c r="Y813" s="53"/>
      <c r="Z813" s="53"/>
      <c r="AA813" s="53"/>
      <c r="AB813" s="53"/>
      <c r="AC813" s="53"/>
      <c r="AD813" s="91">
        <f t="shared" si="1067"/>
        <v>0</v>
      </c>
      <c r="AE813" s="52"/>
      <c r="AF813" s="53"/>
      <c r="AG813" s="53"/>
      <c r="AH813" s="53"/>
      <c r="AI813" s="53"/>
      <c r="AJ813" s="53"/>
      <c r="AK813" s="53"/>
      <c r="AL813" s="53"/>
      <c r="AM813" s="53"/>
      <c r="AN813" s="53"/>
      <c r="AO813" s="53"/>
      <c r="AP813" s="53"/>
      <c r="AQ813" s="91">
        <f t="shared" si="1068"/>
        <v>0</v>
      </c>
      <c r="AR813" s="52"/>
      <c r="AS813" s="53"/>
      <c r="AT813" s="53"/>
      <c r="AU813" s="53"/>
      <c r="AV813" s="53"/>
      <c r="AW813" s="53"/>
      <c r="AX813" s="53"/>
      <c r="AY813" s="53"/>
      <c r="AZ813" s="53"/>
      <c r="BA813" s="53"/>
      <c r="BB813" s="53"/>
      <c r="BC813" s="53"/>
      <c r="BD813" s="91">
        <f t="shared" si="1069"/>
        <v>0</v>
      </c>
      <c r="BE813" s="91">
        <f t="shared" si="992"/>
        <v>0</v>
      </c>
      <c r="BG813" s="136" t="s">
        <v>218</v>
      </c>
      <c r="BH813" s="4"/>
      <c r="BI813" s="4"/>
    </row>
    <row r="814" spans="1:61" ht="13.15" hidden="1" customHeight="1" outlineLevel="2" x14ac:dyDescent="0.2">
      <c r="A814" s="367"/>
      <c r="B814" s="381"/>
      <c r="C814" s="48" t="s">
        <v>164</v>
      </c>
      <c r="D814" s="93"/>
      <c r="E814" s="62"/>
      <c r="F814" s="63"/>
      <c r="G814" s="63"/>
      <c r="H814" s="63"/>
      <c r="I814" s="63"/>
      <c r="J814" s="63"/>
      <c r="K814" s="63"/>
      <c r="L814" s="63"/>
      <c r="M814" s="63"/>
      <c r="N814" s="63"/>
      <c r="O814" s="63"/>
      <c r="P814" s="63"/>
      <c r="Q814" s="93">
        <f t="shared" si="1066"/>
        <v>0</v>
      </c>
      <c r="R814" s="62"/>
      <c r="S814" s="63"/>
      <c r="T814" s="63"/>
      <c r="U814" s="63"/>
      <c r="V814" s="63"/>
      <c r="W814" s="63"/>
      <c r="X814" s="63"/>
      <c r="Y814" s="63"/>
      <c r="Z814" s="63"/>
      <c r="AA814" s="63"/>
      <c r="AB814" s="63"/>
      <c r="AC814" s="63"/>
      <c r="AD814" s="93">
        <f t="shared" si="1067"/>
        <v>0</v>
      </c>
      <c r="AE814" s="62"/>
      <c r="AF814" s="63"/>
      <c r="AG814" s="63"/>
      <c r="AH814" s="63"/>
      <c r="AI814" s="63"/>
      <c r="AJ814" s="63"/>
      <c r="AK814" s="63"/>
      <c r="AL814" s="63"/>
      <c r="AM814" s="63"/>
      <c r="AN814" s="63"/>
      <c r="AO814" s="63"/>
      <c r="AP814" s="63"/>
      <c r="AQ814" s="93">
        <f t="shared" si="1068"/>
        <v>0</v>
      </c>
      <c r="AR814" s="62"/>
      <c r="AS814" s="63"/>
      <c r="AT814" s="63"/>
      <c r="AU814" s="63"/>
      <c r="AV814" s="63"/>
      <c r="AW814" s="63"/>
      <c r="AX814" s="63"/>
      <c r="AY814" s="63"/>
      <c r="AZ814" s="63"/>
      <c r="BA814" s="63"/>
      <c r="BB814" s="63"/>
      <c r="BC814" s="63"/>
      <c r="BD814" s="93">
        <f t="shared" si="1069"/>
        <v>0</v>
      </c>
      <c r="BE814" s="93">
        <f t="shared" si="992"/>
        <v>0</v>
      </c>
      <c r="BG814" s="136" t="s">
        <v>222</v>
      </c>
      <c r="BH814" s="4"/>
      <c r="BI814" s="4"/>
    </row>
    <row r="815" spans="1:61" ht="13.15" hidden="1" customHeight="1" outlineLevel="2" x14ac:dyDescent="0.2">
      <c r="A815" s="380">
        <v>4</v>
      </c>
      <c r="B815" s="382" t="s">
        <v>204</v>
      </c>
      <c r="C815" s="49" t="s">
        <v>159</v>
      </c>
      <c r="D815" s="95"/>
      <c r="E815" s="68"/>
      <c r="F815" s="69"/>
      <c r="G815" s="69"/>
      <c r="H815" s="69"/>
      <c r="I815" s="69"/>
      <c r="J815" s="69"/>
      <c r="K815" s="69"/>
      <c r="L815" s="69"/>
      <c r="M815" s="69"/>
      <c r="N815" s="69"/>
      <c r="O815" s="69"/>
      <c r="P815" s="69"/>
      <c r="Q815" s="94">
        <f t="shared" si="1066"/>
        <v>0</v>
      </c>
      <c r="R815" s="68"/>
      <c r="S815" s="69"/>
      <c r="T815" s="69"/>
      <c r="U815" s="69"/>
      <c r="V815" s="69"/>
      <c r="W815" s="69"/>
      <c r="X815" s="69"/>
      <c r="Y815" s="69"/>
      <c r="Z815" s="69"/>
      <c r="AA815" s="69"/>
      <c r="AB815" s="69"/>
      <c r="AC815" s="69"/>
      <c r="AD815" s="94">
        <f t="shared" si="1067"/>
        <v>0</v>
      </c>
      <c r="AE815" s="68"/>
      <c r="AF815" s="69"/>
      <c r="AG815" s="69"/>
      <c r="AH815" s="69"/>
      <c r="AI815" s="69"/>
      <c r="AJ815" s="69"/>
      <c r="AK815" s="69"/>
      <c r="AL815" s="69"/>
      <c r="AM815" s="69"/>
      <c r="AN815" s="69"/>
      <c r="AO815" s="69"/>
      <c r="AP815" s="69"/>
      <c r="AQ815" s="94">
        <f t="shared" si="1068"/>
        <v>0</v>
      </c>
      <c r="AR815" s="68"/>
      <c r="AS815" s="69"/>
      <c r="AT815" s="69"/>
      <c r="AU815" s="69"/>
      <c r="AV815" s="69"/>
      <c r="AW815" s="69"/>
      <c r="AX815" s="69"/>
      <c r="AY815" s="69"/>
      <c r="AZ815" s="69"/>
      <c r="BA815" s="69"/>
      <c r="BB815" s="69"/>
      <c r="BC815" s="69"/>
      <c r="BD815" s="94">
        <f t="shared" si="1069"/>
        <v>0</v>
      </c>
      <c r="BE815" s="95">
        <f t="shared" si="992"/>
        <v>0</v>
      </c>
      <c r="BG815" s="136" t="s">
        <v>214</v>
      </c>
      <c r="BH815" s="4"/>
      <c r="BI815" s="4"/>
    </row>
    <row r="816" spans="1:61" ht="13.15" hidden="1" customHeight="1" outlineLevel="2" x14ac:dyDescent="0.2">
      <c r="A816" s="384"/>
      <c r="B816" s="383"/>
      <c r="C816" s="45" t="s">
        <v>164</v>
      </c>
      <c r="D816" s="97"/>
      <c r="E816" s="74"/>
      <c r="F816" s="75"/>
      <c r="G816" s="75"/>
      <c r="H816" s="75"/>
      <c r="I816" s="75"/>
      <c r="J816" s="75"/>
      <c r="K816" s="75"/>
      <c r="L816" s="75"/>
      <c r="M816" s="75"/>
      <c r="N816" s="75"/>
      <c r="O816" s="75"/>
      <c r="P816" s="75"/>
      <c r="Q816" s="96">
        <f t="shared" si="1066"/>
        <v>0</v>
      </c>
      <c r="R816" s="74"/>
      <c r="S816" s="75"/>
      <c r="T816" s="75"/>
      <c r="U816" s="75"/>
      <c r="V816" s="75"/>
      <c r="W816" s="75"/>
      <c r="X816" s="75"/>
      <c r="Y816" s="75"/>
      <c r="Z816" s="75"/>
      <c r="AA816" s="75"/>
      <c r="AB816" s="75"/>
      <c r="AC816" s="75"/>
      <c r="AD816" s="96">
        <f t="shared" si="1067"/>
        <v>0</v>
      </c>
      <c r="AE816" s="74"/>
      <c r="AF816" s="75"/>
      <c r="AG816" s="75"/>
      <c r="AH816" s="75"/>
      <c r="AI816" s="75"/>
      <c r="AJ816" s="75"/>
      <c r="AK816" s="75"/>
      <c r="AL816" s="75"/>
      <c r="AM816" s="75"/>
      <c r="AN816" s="75"/>
      <c r="AO816" s="75"/>
      <c r="AP816" s="75"/>
      <c r="AQ816" s="96">
        <f t="shared" si="1068"/>
        <v>0</v>
      </c>
      <c r="AR816" s="74"/>
      <c r="AS816" s="75"/>
      <c r="AT816" s="75"/>
      <c r="AU816" s="75"/>
      <c r="AV816" s="75"/>
      <c r="AW816" s="75"/>
      <c r="AX816" s="75"/>
      <c r="AY816" s="75"/>
      <c r="AZ816" s="75"/>
      <c r="BA816" s="75"/>
      <c r="BB816" s="75"/>
      <c r="BC816" s="75"/>
      <c r="BD816" s="96">
        <f t="shared" si="1069"/>
        <v>0</v>
      </c>
      <c r="BE816" s="97">
        <f t="shared" si="992"/>
        <v>0</v>
      </c>
      <c r="BG816" s="136" t="s">
        <v>223</v>
      </c>
      <c r="BH816" s="4"/>
      <c r="BI816" s="4"/>
    </row>
    <row r="817" spans="1:61" ht="13.15" hidden="1" customHeight="1" outlineLevel="2" x14ac:dyDescent="0.2">
      <c r="A817" s="380">
        <v>5</v>
      </c>
      <c r="B817" s="382" t="s">
        <v>221</v>
      </c>
      <c r="C817" s="49" t="s">
        <v>159</v>
      </c>
      <c r="D817" s="95"/>
      <c r="E817" s="68"/>
      <c r="F817" s="69"/>
      <c r="G817" s="69"/>
      <c r="H817" s="69"/>
      <c r="I817" s="69"/>
      <c r="J817" s="69"/>
      <c r="K817" s="69"/>
      <c r="L817" s="69"/>
      <c r="M817" s="69"/>
      <c r="N817" s="69"/>
      <c r="O817" s="192"/>
      <c r="P817" s="192">
        <v>55</v>
      </c>
      <c r="Q817" s="94">
        <f t="shared" si="1066"/>
        <v>55</v>
      </c>
      <c r="R817" s="68"/>
      <c r="S817" s="69"/>
      <c r="T817" s="69"/>
      <c r="U817" s="69"/>
      <c r="V817" s="69"/>
      <c r="W817" s="69"/>
      <c r="X817" s="69"/>
      <c r="Y817" s="69"/>
      <c r="Z817" s="69"/>
      <c r="AA817" s="69"/>
      <c r="AB817" s="69"/>
      <c r="AC817" s="69"/>
      <c r="AD817" s="94">
        <f t="shared" si="1067"/>
        <v>0</v>
      </c>
      <c r="AE817" s="68"/>
      <c r="AF817" s="69"/>
      <c r="AG817" s="69"/>
      <c r="AH817" s="69"/>
      <c r="AI817" s="69"/>
      <c r="AJ817" s="69"/>
      <c r="AK817" s="69"/>
      <c r="AL817" s="69"/>
      <c r="AM817" s="69"/>
      <c r="AN817" s="69"/>
      <c r="AO817" s="69"/>
      <c r="AP817" s="69"/>
      <c r="AQ817" s="94">
        <f t="shared" si="1068"/>
        <v>0</v>
      </c>
      <c r="AR817" s="68"/>
      <c r="AS817" s="69"/>
      <c r="AT817" s="69"/>
      <c r="AU817" s="69"/>
      <c r="AV817" s="69"/>
      <c r="AW817" s="69"/>
      <c r="AX817" s="69"/>
      <c r="AY817" s="69"/>
      <c r="AZ817" s="69"/>
      <c r="BA817" s="69"/>
      <c r="BB817" s="69"/>
      <c r="BC817" s="69"/>
      <c r="BD817" s="94">
        <f t="shared" si="1069"/>
        <v>0</v>
      </c>
      <c r="BE817" s="95">
        <f t="shared" si="992"/>
        <v>55</v>
      </c>
      <c r="BG817" t="s">
        <v>224</v>
      </c>
      <c r="BH817" s="4"/>
      <c r="BI817" s="4"/>
    </row>
    <row r="818" spans="1:61" ht="13.15" hidden="1" customHeight="1" outlineLevel="2" x14ac:dyDescent="0.2">
      <c r="A818" s="384"/>
      <c r="B818" s="383"/>
      <c r="C818" s="45" t="s">
        <v>164</v>
      </c>
      <c r="D818" s="97"/>
      <c r="E818" s="74"/>
      <c r="F818" s="75"/>
      <c r="G818" s="75"/>
      <c r="H818" s="75"/>
      <c r="I818" s="75"/>
      <c r="J818" s="75">
        <v>23</v>
      </c>
      <c r="K818" s="75"/>
      <c r="L818" s="75"/>
      <c r="M818" s="75"/>
      <c r="N818" s="75"/>
      <c r="O818" s="75"/>
      <c r="P818" s="75"/>
      <c r="Q818" s="96">
        <f t="shared" si="1066"/>
        <v>23</v>
      </c>
      <c r="R818" s="74"/>
      <c r="S818" s="75"/>
      <c r="T818" s="75"/>
      <c r="U818" s="75"/>
      <c r="V818" s="75"/>
      <c r="W818" s="75"/>
      <c r="X818" s="75"/>
      <c r="Y818" s="75"/>
      <c r="Z818" s="75"/>
      <c r="AA818" s="75"/>
      <c r="AB818" s="75"/>
      <c r="AC818" s="75"/>
      <c r="AD818" s="96">
        <f t="shared" si="1067"/>
        <v>0</v>
      </c>
      <c r="AE818" s="74"/>
      <c r="AF818" s="75"/>
      <c r="AG818" s="75"/>
      <c r="AH818" s="75"/>
      <c r="AI818" s="75"/>
      <c r="AJ818" s="75"/>
      <c r="AK818" s="75"/>
      <c r="AL818" s="75"/>
      <c r="AM818" s="75"/>
      <c r="AN818" s="75"/>
      <c r="AO818" s="75"/>
      <c r="AP818" s="75"/>
      <c r="AQ818" s="96">
        <f t="shared" si="1068"/>
        <v>0</v>
      </c>
      <c r="AR818" s="74"/>
      <c r="AS818" s="75"/>
      <c r="AT818" s="75"/>
      <c r="AU818" s="75"/>
      <c r="AV818" s="75"/>
      <c r="AW818" s="75"/>
      <c r="AX818" s="75"/>
      <c r="AY818" s="75"/>
      <c r="AZ818" s="75"/>
      <c r="BA818" s="75"/>
      <c r="BB818" s="75"/>
      <c r="BC818" s="75"/>
      <c r="BD818" s="96">
        <f t="shared" si="1069"/>
        <v>0</v>
      </c>
      <c r="BE818" s="97">
        <f t="shared" si="992"/>
        <v>23</v>
      </c>
      <c r="BG818" t="s">
        <v>210</v>
      </c>
      <c r="BH818" s="4"/>
      <c r="BI818" s="4"/>
    </row>
    <row r="819" spans="1:61" ht="13.15" hidden="1" customHeight="1" outlineLevel="2" x14ac:dyDescent="0.2">
      <c r="A819" s="373">
        <v>6</v>
      </c>
      <c r="B819" s="364" t="s">
        <v>209</v>
      </c>
      <c r="C819" s="49" t="s">
        <v>159</v>
      </c>
      <c r="D819" s="95"/>
      <c r="E819" s="68"/>
      <c r="F819" s="69"/>
      <c r="G819" s="69"/>
      <c r="H819" s="69"/>
      <c r="I819" s="69"/>
      <c r="J819" s="69"/>
      <c r="K819" s="69"/>
      <c r="L819" s="69"/>
      <c r="M819" s="69"/>
      <c r="N819" s="69"/>
      <c r="O819" s="69"/>
      <c r="P819" s="69"/>
      <c r="Q819" s="94">
        <f t="shared" si="1066"/>
        <v>0</v>
      </c>
      <c r="R819" s="68"/>
      <c r="S819" s="69"/>
      <c r="T819" s="69"/>
      <c r="U819" s="69"/>
      <c r="V819" s="69"/>
      <c r="W819" s="69"/>
      <c r="X819" s="69"/>
      <c r="Y819" s="69"/>
      <c r="Z819" s="69"/>
      <c r="AA819" s="69"/>
      <c r="AB819" s="69"/>
      <c r="AC819" s="69"/>
      <c r="AD819" s="94">
        <f t="shared" si="1067"/>
        <v>0</v>
      </c>
      <c r="AE819" s="68"/>
      <c r="AF819" s="69"/>
      <c r="AG819" s="69"/>
      <c r="AH819" s="69"/>
      <c r="AI819" s="69"/>
      <c r="AJ819" s="69"/>
      <c r="AK819" s="69"/>
      <c r="AL819" s="69"/>
      <c r="AM819" s="69"/>
      <c r="AN819" s="69"/>
      <c r="AO819" s="69"/>
      <c r="AP819" s="69"/>
      <c r="AQ819" s="94">
        <f t="shared" si="1068"/>
        <v>0</v>
      </c>
      <c r="AR819" s="68"/>
      <c r="AS819" s="69"/>
      <c r="AT819" s="69"/>
      <c r="AU819" s="69"/>
      <c r="AV819" s="69"/>
      <c r="AW819" s="69"/>
      <c r="AX819" s="69"/>
      <c r="AY819" s="69"/>
      <c r="AZ819" s="69"/>
      <c r="BA819" s="69"/>
      <c r="BB819" s="69"/>
      <c r="BC819" s="69"/>
      <c r="BD819" s="94">
        <f t="shared" si="1069"/>
        <v>0</v>
      </c>
      <c r="BE819" s="95">
        <f t="shared" si="992"/>
        <v>0</v>
      </c>
      <c r="BG819" s="136" t="s">
        <v>215</v>
      </c>
      <c r="BH819" s="4"/>
      <c r="BI819" s="4"/>
    </row>
    <row r="820" spans="1:61" ht="13.15" hidden="1" customHeight="1" outlineLevel="2" x14ac:dyDescent="0.2">
      <c r="A820" s="374"/>
      <c r="B820" s="365"/>
      <c r="C820" s="48" t="s">
        <v>164</v>
      </c>
      <c r="D820" s="98"/>
      <c r="E820" s="62"/>
      <c r="F820" s="63"/>
      <c r="G820" s="63"/>
      <c r="H820" s="63"/>
      <c r="I820" s="63"/>
      <c r="J820" s="63"/>
      <c r="K820" s="63"/>
      <c r="L820" s="63"/>
      <c r="M820" s="63"/>
      <c r="N820" s="63"/>
      <c r="O820" s="63"/>
      <c r="P820" s="63"/>
      <c r="Q820" s="93">
        <f t="shared" si="1066"/>
        <v>0</v>
      </c>
      <c r="R820" s="62"/>
      <c r="S820" s="63"/>
      <c r="T820" s="63"/>
      <c r="U820" s="63"/>
      <c r="V820" s="63"/>
      <c r="W820" s="63"/>
      <c r="X820" s="63"/>
      <c r="Y820" s="63"/>
      <c r="Z820" s="63"/>
      <c r="AA820" s="63"/>
      <c r="AB820" s="63"/>
      <c r="AC820" s="63"/>
      <c r="AD820" s="93">
        <f t="shared" si="1067"/>
        <v>0</v>
      </c>
      <c r="AE820" s="62"/>
      <c r="AF820" s="63"/>
      <c r="AG820" s="63"/>
      <c r="AH820" s="63"/>
      <c r="AI820" s="63"/>
      <c r="AJ820" s="63"/>
      <c r="AK820" s="63"/>
      <c r="AL820" s="63"/>
      <c r="AM820" s="63"/>
      <c r="AN820" s="63"/>
      <c r="AO820" s="63"/>
      <c r="AP820" s="63"/>
      <c r="AQ820" s="93">
        <f t="shared" si="1068"/>
        <v>0</v>
      </c>
      <c r="AR820" s="62"/>
      <c r="AS820" s="63"/>
      <c r="AT820" s="63"/>
      <c r="AU820" s="63"/>
      <c r="AV820" s="63"/>
      <c r="AW820" s="63"/>
      <c r="AX820" s="63"/>
      <c r="AY820" s="63"/>
      <c r="AZ820" s="63"/>
      <c r="BA820" s="63"/>
      <c r="BB820" s="63"/>
      <c r="BC820" s="63"/>
      <c r="BD820" s="93">
        <f t="shared" si="1069"/>
        <v>0</v>
      </c>
      <c r="BE820" s="98">
        <f t="shared" si="992"/>
        <v>0</v>
      </c>
      <c r="BF820" s="122"/>
      <c r="BG820" s="138" t="s">
        <v>216</v>
      </c>
      <c r="BH820" s="139">
        <f>SUM(BH812:BH819)</f>
        <v>0</v>
      </c>
      <c r="BI820" s="139">
        <f>SUM(BI812:BI819)</f>
        <v>0</v>
      </c>
    </row>
    <row r="821" spans="1:61" ht="13.15" hidden="1" customHeight="1" outlineLevel="2" x14ac:dyDescent="0.2">
      <c r="A821" s="366">
        <v>7</v>
      </c>
      <c r="B821" s="364" t="s">
        <v>6</v>
      </c>
      <c r="C821" s="49" t="s">
        <v>159</v>
      </c>
      <c r="D821" s="95"/>
      <c r="E821" s="68"/>
      <c r="F821" s="69"/>
      <c r="G821" s="69"/>
      <c r="H821" s="69"/>
      <c r="I821" s="69"/>
      <c r="J821" s="69"/>
      <c r="K821" s="69"/>
      <c r="L821" s="69"/>
      <c r="M821" s="69"/>
      <c r="N821" s="69"/>
      <c r="O821" s="69"/>
      <c r="P821" s="69"/>
      <c r="Q821" s="94">
        <f t="shared" si="1066"/>
        <v>0</v>
      </c>
      <c r="R821" s="68"/>
      <c r="S821" s="69"/>
      <c r="T821" s="69"/>
      <c r="U821" s="69"/>
      <c r="V821" s="69"/>
      <c r="W821" s="69"/>
      <c r="X821" s="69"/>
      <c r="Y821" s="69"/>
      <c r="Z821" s="69"/>
      <c r="AA821" s="69"/>
      <c r="AB821" s="69"/>
      <c r="AC821" s="69"/>
      <c r="AD821" s="94">
        <f t="shared" si="1067"/>
        <v>0</v>
      </c>
      <c r="AE821" s="68"/>
      <c r="AF821" s="69"/>
      <c r="AG821" s="69"/>
      <c r="AH821" s="69"/>
      <c r="AI821" s="69"/>
      <c r="AJ821" s="69"/>
      <c r="AK821" s="69"/>
      <c r="AL821" s="69"/>
      <c r="AM821" s="69"/>
      <c r="AN821" s="69"/>
      <c r="AO821" s="69"/>
      <c r="AP821" s="69"/>
      <c r="AQ821" s="94">
        <f t="shared" si="1068"/>
        <v>0</v>
      </c>
      <c r="AR821" s="68"/>
      <c r="AS821" s="69"/>
      <c r="AT821" s="69"/>
      <c r="AU821" s="69"/>
      <c r="AV821" s="69"/>
      <c r="AW821" s="69"/>
      <c r="AX821" s="69"/>
      <c r="AY821" s="69"/>
      <c r="AZ821" s="69"/>
      <c r="BA821" s="69"/>
      <c r="BB821" s="69"/>
      <c r="BC821" s="69"/>
      <c r="BD821" s="94">
        <f t="shared" si="1069"/>
        <v>0</v>
      </c>
      <c r="BE821" s="95">
        <f t="shared" si="992"/>
        <v>0</v>
      </c>
      <c r="BH821" s="4"/>
      <c r="BI821" s="4"/>
    </row>
    <row r="822" spans="1:61" ht="13.15" hidden="1" customHeight="1" outlineLevel="2" x14ac:dyDescent="0.2">
      <c r="A822" s="367"/>
      <c r="B822" s="368"/>
      <c r="C822" s="48" t="s">
        <v>164</v>
      </c>
      <c r="D822" s="98"/>
      <c r="E822" s="66"/>
      <c r="F822" s="63"/>
      <c r="G822" s="63"/>
      <c r="H822" s="63"/>
      <c r="I822" s="63"/>
      <c r="J822" s="63"/>
      <c r="K822" s="63"/>
      <c r="L822" s="63"/>
      <c r="M822" s="63"/>
      <c r="N822" s="63"/>
      <c r="O822" s="63"/>
      <c r="P822" s="63"/>
      <c r="Q822" s="93">
        <f t="shared" si="1066"/>
        <v>0</v>
      </c>
      <c r="R822" s="66"/>
      <c r="S822" s="63"/>
      <c r="T822" s="63"/>
      <c r="U822" s="63"/>
      <c r="V822" s="63"/>
      <c r="W822" s="63"/>
      <c r="X822" s="63"/>
      <c r="Y822" s="63"/>
      <c r="Z822" s="63"/>
      <c r="AA822" s="63"/>
      <c r="AB822" s="63"/>
      <c r="AC822" s="63"/>
      <c r="AD822" s="93">
        <f t="shared" si="1067"/>
        <v>0</v>
      </c>
      <c r="AE822" s="66"/>
      <c r="AF822" s="63"/>
      <c r="AG822" s="63"/>
      <c r="AH822" s="63"/>
      <c r="AI822" s="63"/>
      <c r="AJ822" s="63"/>
      <c r="AK822" s="63"/>
      <c r="AL822" s="63"/>
      <c r="AM822" s="63"/>
      <c r="AN822" s="63"/>
      <c r="AO822" s="63"/>
      <c r="AP822" s="63"/>
      <c r="AQ822" s="93">
        <f t="shared" si="1068"/>
        <v>0</v>
      </c>
      <c r="AR822" s="66"/>
      <c r="AS822" s="63"/>
      <c r="AT822" s="63"/>
      <c r="AU822" s="63"/>
      <c r="AV822" s="63"/>
      <c r="AW822" s="63"/>
      <c r="AX822" s="63"/>
      <c r="AY822" s="63"/>
      <c r="AZ822" s="63"/>
      <c r="BA822" s="63"/>
      <c r="BB822" s="63"/>
      <c r="BC822" s="63"/>
      <c r="BD822" s="93">
        <f t="shared" si="1069"/>
        <v>0</v>
      </c>
      <c r="BE822" s="98">
        <f t="shared" si="992"/>
        <v>0</v>
      </c>
      <c r="BG822" s="138"/>
      <c r="BH822" s="139"/>
      <c r="BI822" s="139"/>
    </row>
    <row r="823" spans="1:61" ht="13.15" hidden="1" customHeight="1" outlineLevel="2" x14ac:dyDescent="0.2">
      <c r="A823" s="380">
        <v>8</v>
      </c>
      <c r="B823" s="364" t="s">
        <v>335</v>
      </c>
      <c r="C823" s="49" t="s">
        <v>159</v>
      </c>
      <c r="D823" s="95"/>
      <c r="E823" s="68"/>
      <c r="F823" s="69"/>
      <c r="G823" s="69"/>
      <c r="H823" s="69"/>
      <c r="I823" s="69"/>
      <c r="J823" s="69"/>
      <c r="K823" s="69"/>
      <c r="L823" s="69"/>
      <c r="M823" s="69"/>
      <c r="N823" s="69"/>
      <c r="O823" s="69"/>
      <c r="P823" s="69"/>
      <c r="Q823" s="94">
        <f>SUM(E823:P823)</f>
        <v>0</v>
      </c>
      <c r="R823" s="68"/>
      <c r="S823" s="69"/>
      <c r="T823" s="69"/>
      <c r="U823" s="69"/>
      <c r="V823" s="69"/>
      <c r="W823" s="69"/>
      <c r="X823" s="69"/>
      <c r="Y823" s="69"/>
      <c r="Z823" s="69"/>
      <c r="AA823" s="69"/>
      <c r="AB823" s="69"/>
      <c r="AC823" s="69"/>
      <c r="AD823" s="94">
        <f t="shared" si="1067"/>
        <v>0</v>
      </c>
      <c r="AE823" s="68"/>
      <c r="AF823" s="69"/>
      <c r="AG823" s="69"/>
      <c r="AH823" s="69"/>
      <c r="AI823" s="69"/>
      <c r="AJ823" s="69"/>
      <c r="AK823" s="69"/>
      <c r="AL823" s="69"/>
      <c r="AM823" s="69"/>
      <c r="AN823" s="69"/>
      <c r="AO823" s="69"/>
      <c r="AP823" s="69"/>
      <c r="AQ823" s="94">
        <f t="shared" si="1068"/>
        <v>0</v>
      </c>
      <c r="AR823" s="68"/>
      <c r="AS823" s="69"/>
      <c r="AT823" s="69"/>
      <c r="AU823" s="69"/>
      <c r="AV823" s="69"/>
      <c r="AW823" s="69"/>
      <c r="AX823" s="69"/>
      <c r="AY823" s="69"/>
      <c r="AZ823" s="69"/>
      <c r="BA823" s="69"/>
      <c r="BB823" s="69"/>
      <c r="BC823" s="69"/>
      <c r="BD823" s="94">
        <f t="shared" si="1069"/>
        <v>0</v>
      </c>
      <c r="BE823" s="95">
        <f t="shared" si="992"/>
        <v>0</v>
      </c>
      <c r="BH823" s="4"/>
      <c r="BI823" s="4"/>
    </row>
    <row r="824" spans="1:61" ht="13.15" hidden="1" customHeight="1" outlineLevel="2" thickBot="1" x14ac:dyDescent="0.25">
      <c r="A824" s="377"/>
      <c r="B824" s="379"/>
      <c r="C824" s="128" t="s">
        <v>164</v>
      </c>
      <c r="D824" s="133"/>
      <c r="E824" s="132"/>
      <c r="F824" s="130"/>
      <c r="G824" s="130"/>
      <c r="H824" s="130"/>
      <c r="I824" s="130"/>
      <c r="J824" s="130"/>
      <c r="K824" s="130"/>
      <c r="L824" s="130"/>
      <c r="M824" s="130"/>
      <c r="N824" s="130"/>
      <c r="O824" s="130"/>
      <c r="P824" s="130"/>
      <c r="Q824" s="131">
        <f>SUM(E824:P824)</f>
        <v>0</v>
      </c>
      <c r="R824" s="132"/>
      <c r="S824" s="130"/>
      <c r="T824" s="130"/>
      <c r="U824" s="130"/>
      <c r="V824" s="130"/>
      <c r="W824" s="130"/>
      <c r="X824" s="130"/>
      <c r="Y824" s="130"/>
      <c r="Z824" s="130"/>
      <c r="AA824" s="130"/>
      <c r="AB824" s="130"/>
      <c r="AC824" s="130"/>
      <c r="AD824" s="131">
        <f t="shared" si="1067"/>
        <v>0</v>
      </c>
      <c r="AE824" s="132"/>
      <c r="AF824" s="130"/>
      <c r="AG824" s="130"/>
      <c r="AH824" s="130"/>
      <c r="AI824" s="130"/>
      <c r="AJ824" s="130"/>
      <c r="AK824" s="130"/>
      <c r="AL824" s="130"/>
      <c r="AM824" s="130"/>
      <c r="AN824" s="130"/>
      <c r="AO824" s="130"/>
      <c r="AP824" s="130"/>
      <c r="AQ824" s="131">
        <f t="shared" si="1068"/>
        <v>0</v>
      </c>
      <c r="AR824" s="132"/>
      <c r="AS824" s="130"/>
      <c r="AT824" s="130"/>
      <c r="AU824" s="130"/>
      <c r="AV824" s="130"/>
      <c r="AW824" s="130"/>
      <c r="AX824" s="130"/>
      <c r="AY824" s="130"/>
      <c r="AZ824" s="130"/>
      <c r="BA824" s="130"/>
      <c r="BB824" s="130"/>
      <c r="BC824" s="130"/>
      <c r="BD824" s="131">
        <f t="shared" si="1069"/>
        <v>0</v>
      </c>
      <c r="BE824" s="133">
        <f t="shared" si="992"/>
        <v>0</v>
      </c>
      <c r="BG824" s="138"/>
      <c r="BH824" s="139"/>
      <c r="BI824" s="139"/>
    </row>
    <row r="825" spans="1:61" outlineLevel="1" collapsed="1" x14ac:dyDescent="0.2">
      <c r="A825" s="369"/>
      <c r="B825" s="362" t="s">
        <v>198</v>
      </c>
      <c r="C825" s="50" t="s">
        <v>159</v>
      </c>
      <c r="D825" s="127">
        <f>SUM(D809,D811,D813,D815,D817,D819,D821,D823)</f>
        <v>0</v>
      </c>
      <c r="E825" s="124">
        <f t="shared" ref="E825:P825" si="1070">SUM(E809,E811,E813,E815,E817,E819,E821,E823)</f>
        <v>0</v>
      </c>
      <c r="F825" s="125">
        <f t="shared" si="1070"/>
        <v>0</v>
      </c>
      <c r="G825" s="125">
        <f t="shared" si="1070"/>
        <v>0</v>
      </c>
      <c r="H825" s="125">
        <f t="shared" si="1070"/>
        <v>0</v>
      </c>
      <c r="I825" s="125">
        <f t="shared" si="1070"/>
        <v>0</v>
      </c>
      <c r="J825" s="125">
        <f t="shared" si="1070"/>
        <v>0</v>
      </c>
      <c r="K825" s="125">
        <f t="shared" si="1070"/>
        <v>0</v>
      </c>
      <c r="L825" s="125">
        <f t="shared" si="1070"/>
        <v>0</v>
      </c>
      <c r="M825" s="125">
        <f t="shared" si="1070"/>
        <v>0</v>
      </c>
      <c r="N825" s="125">
        <f t="shared" si="1070"/>
        <v>0</v>
      </c>
      <c r="O825" s="125">
        <f t="shared" si="1070"/>
        <v>0</v>
      </c>
      <c r="P825" s="125">
        <f t="shared" si="1070"/>
        <v>80</v>
      </c>
      <c r="Q825" s="126">
        <f>SUM(E825:P825)</f>
        <v>80</v>
      </c>
      <c r="R825" s="124">
        <f t="shared" ref="R825:AC825" si="1071">SUM(R809,R811,R813,R815,R817,R819,R821,R823)</f>
        <v>0</v>
      </c>
      <c r="S825" s="125">
        <f t="shared" si="1071"/>
        <v>0</v>
      </c>
      <c r="T825" s="125">
        <f t="shared" si="1071"/>
        <v>0</v>
      </c>
      <c r="U825" s="125">
        <f t="shared" si="1071"/>
        <v>0</v>
      </c>
      <c r="V825" s="125">
        <f t="shared" si="1071"/>
        <v>0</v>
      </c>
      <c r="W825" s="125">
        <f t="shared" si="1071"/>
        <v>0</v>
      </c>
      <c r="X825" s="125">
        <f t="shared" si="1071"/>
        <v>0</v>
      </c>
      <c r="Y825" s="125">
        <f t="shared" si="1071"/>
        <v>0</v>
      </c>
      <c r="Z825" s="125">
        <f t="shared" si="1071"/>
        <v>0</v>
      </c>
      <c r="AA825" s="125">
        <f t="shared" si="1071"/>
        <v>0</v>
      </c>
      <c r="AB825" s="125">
        <f t="shared" si="1071"/>
        <v>0</v>
      </c>
      <c r="AC825" s="125">
        <f t="shared" si="1071"/>
        <v>0</v>
      </c>
      <c r="AD825" s="126">
        <f t="shared" si="1067"/>
        <v>0</v>
      </c>
      <c r="AE825" s="124">
        <f t="shared" ref="AE825:AP825" si="1072">SUM(AE809,AE811,AE813,AE815,AE817,AE819,AE821,AE823)</f>
        <v>0</v>
      </c>
      <c r="AF825" s="125">
        <f t="shared" si="1072"/>
        <v>0</v>
      </c>
      <c r="AG825" s="125">
        <f t="shared" si="1072"/>
        <v>0</v>
      </c>
      <c r="AH825" s="125">
        <f t="shared" si="1072"/>
        <v>0</v>
      </c>
      <c r="AI825" s="125">
        <f t="shared" si="1072"/>
        <v>0</v>
      </c>
      <c r="AJ825" s="125">
        <f t="shared" si="1072"/>
        <v>0</v>
      </c>
      <c r="AK825" s="125">
        <f t="shared" si="1072"/>
        <v>0</v>
      </c>
      <c r="AL825" s="125">
        <f t="shared" si="1072"/>
        <v>0</v>
      </c>
      <c r="AM825" s="125">
        <f t="shared" si="1072"/>
        <v>0</v>
      </c>
      <c r="AN825" s="125">
        <f t="shared" si="1072"/>
        <v>0</v>
      </c>
      <c r="AO825" s="125">
        <f t="shared" si="1072"/>
        <v>0</v>
      </c>
      <c r="AP825" s="125">
        <f t="shared" si="1072"/>
        <v>0</v>
      </c>
      <c r="AQ825" s="126">
        <f t="shared" si="1068"/>
        <v>0</v>
      </c>
      <c r="AR825" s="124">
        <f t="shared" ref="AR825:BC825" si="1073">SUM(AR809,AR811,AR813,AR815,AR817,AR819,AR821,AR823)</f>
        <v>0</v>
      </c>
      <c r="AS825" s="125">
        <f t="shared" si="1073"/>
        <v>0</v>
      </c>
      <c r="AT825" s="125">
        <f t="shared" si="1073"/>
        <v>0</v>
      </c>
      <c r="AU825" s="125">
        <f t="shared" si="1073"/>
        <v>0</v>
      </c>
      <c r="AV825" s="125">
        <f t="shared" si="1073"/>
        <v>0</v>
      </c>
      <c r="AW825" s="125">
        <f t="shared" si="1073"/>
        <v>0</v>
      </c>
      <c r="AX825" s="125">
        <f t="shared" si="1073"/>
        <v>0</v>
      </c>
      <c r="AY825" s="125">
        <f t="shared" si="1073"/>
        <v>0</v>
      </c>
      <c r="AZ825" s="125">
        <f t="shared" si="1073"/>
        <v>0</v>
      </c>
      <c r="BA825" s="125">
        <f t="shared" si="1073"/>
        <v>0</v>
      </c>
      <c r="BB825" s="125">
        <f t="shared" si="1073"/>
        <v>0</v>
      </c>
      <c r="BC825" s="125">
        <f t="shared" si="1073"/>
        <v>0</v>
      </c>
      <c r="BD825" s="126">
        <f t="shared" si="1069"/>
        <v>0</v>
      </c>
      <c r="BE825" s="127">
        <f t="shared" si="992"/>
        <v>80</v>
      </c>
    </row>
    <row r="826" spans="1:61" outlineLevel="1" x14ac:dyDescent="0.2">
      <c r="A826" s="370"/>
      <c r="B826" s="363"/>
      <c r="C826" s="51" t="s">
        <v>164</v>
      </c>
      <c r="D826" s="100">
        <f t="shared" ref="D826:P826" si="1074">SUM(D810,D812,D814,D816,D818,D820,D822,D824)</f>
        <v>0</v>
      </c>
      <c r="E826" s="80">
        <f t="shared" si="1074"/>
        <v>0</v>
      </c>
      <c r="F826" s="81">
        <f t="shared" si="1074"/>
        <v>0</v>
      </c>
      <c r="G826" s="81">
        <f t="shared" si="1074"/>
        <v>0</v>
      </c>
      <c r="H826" s="81">
        <f t="shared" si="1074"/>
        <v>0</v>
      </c>
      <c r="I826" s="81">
        <f t="shared" si="1074"/>
        <v>0</v>
      </c>
      <c r="J826" s="81">
        <f t="shared" si="1074"/>
        <v>23</v>
      </c>
      <c r="K826" s="81">
        <f t="shared" si="1074"/>
        <v>0</v>
      </c>
      <c r="L826" s="81">
        <f t="shared" si="1074"/>
        <v>0</v>
      </c>
      <c r="M826" s="81">
        <f t="shared" si="1074"/>
        <v>0</v>
      </c>
      <c r="N826" s="81">
        <f t="shared" si="1074"/>
        <v>0</v>
      </c>
      <c r="O826" s="81">
        <f t="shared" si="1074"/>
        <v>0</v>
      </c>
      <c r="P826" s="81">
        <f t="shared" si="1074"/>
        <v>0</v>
      </c>
      <c r="Q826" s="99">
        <f>SUM(E826:P826)</f>
        <v>23</v>
      </c>
      <c r="R826" s="80">
        <f t="shared" ref="R826:AC826" si="1075">SUM(R810,R812,R814,R816,R818,R820,R822,R824)</f>
        <v>0</v>
      </c>
      <c r="S826" s="81">
        <f t="shared" si="1075"/>
        <v>0</v>
      </c>
      <c r="T826" s="81">
        <f t="shared" si="1075"/>
        <v>0</v>
      </c>
      <c r="U826" s="81">
        <f t="shared" si="1075"/>
        <v>0</v>
      </c>
      <c r="V826" s="81">
        <f t="shared" si="1075"/>
        <v>0</v>
      </c>
      <c r="W826" s="81">
        <f t="shared" si="1075"/>
        <v>0</v>
      </c>
      <c r="X826" s="81">
        <f t="shared" si="1075"/>
        <v>0</v>
      </c>
      <c r="Y826" s="81">
        <f t="shared" si="1075"/>
        <v>0</v>
      </c>
      <c r="Z826" s="81">
        <f t="shared" si="1075"/>
        <v>0</v>
      </c>
      <c r="AA826" s="81">
        <f t="shared" si="1075"/>
        <v>0</v>
      </c>
      <c r="AB826" s="81">
        <f t="shared" si="1075"/>
        <v>0</v>
      </c>
      <c r="AC826" s="81">
        <f t="shared" si="1075"/>
        <v>0</v>
      </c>
      <c r="AD826" s="99">
        <f t="shared" si="1067"/>
        <v>0</v>
      </c>
      <c r="AE826" s="80">
        <f t="shared" ref="AE826:AP826" si="1076">SUM(AE810,AE812,AE814,AE816,AE818,AE820,AE822,AE824)</f>
        <v>0</v>
      </c>
      <c r="AF826" s="81">
        <f t="shared" si="1076"/>
        <v>0</v>
      </c>
      <c r="AG826" s="81">
        <f t="shared" si="1076"/>
        <v>0</v>
      </c>
      <c r="AH826" s="81">
        <f t="shared" si="1076"/>
        <v>0</v>
      </c>
      <c r="AI826" s="81">
        <f t="shared" si="1076"/>
        <v>0</v>
      </c>
      <c r="AJ826" s="81">
        <f t="shared" si="1076"/>
        <v>0</v>
      </c>
      <c r="AK826" s="81">
        <f t="shared" si="1076"/>
        <v>0</v>
      </c>
      <c r="AL826" s="81">
        <f t="shared" si="1076"/>
        <v>0</v>
      </c>
      <c r="AM826" s="81">
        <f t="shared" si="1076"/>
        <v>0</v>
      </c>
      <c r="AN826" s="81">
        <f t="shared" si="1076"/>
        <v>0</v>
      </c>
      <c r="AO826" s="81">
        <f t="shared" si="1076"/>
        <v>0</v>
      </c>
      <c r="AP826" s="81">
        <f t="shared" si="1076"/>
        <v>0</v>
      </c>
      <c r="AQ826" s="99">
        <f t="shared" si="1068"/>
        <v>0</v>
      </c>
      <c r="AR826" s="80">
        <f t="shared" ref="AR826:BC826" si="1077">SUM(AR810,AR812,AR814,AR816,AR818,AR820,AR822,AR824)</f>
        <v>0</v>
      </c>
      <c r="AS826" s="81">
        <f t="shared" si="1077"/>
        <v>0</v>
      </c>
      <c r="AT826" s="81">
        <f t="shared" si="1077"/>
        <v>0</v>
      </c>
      <c r="AU826" s="81">
        <f t="shared" si="1077"/>
        <v>0</v>
      </c>
      <c r="AV826" s="81">
        <f t="shared" si="1077"/>
        <v>0</v>
      </c>
      <c r="AW826" s="81">
        <f t="shared" si="1077"/>
        <v>0</v>
      </c>
      <c r="AX826" s="81">
        <f t="shared" si="1077"/>
        <v>0</v>
      </c>
      <c r="AY826" s="81">
        <f t="shared" si="1077"/>
        <v>0</v>
      </c>
      <c r="AZ826" s="81">
        <f t="shared" si="1077"/>
        <v>0</v>
      </c>
      <c r="BA826" s="81">
        <f t="shared" si="1077"/>
        <v>0</v>
      </c>
      <c r="BB826" s="81">
        <f t="shared" si="1077"/>
        <v>0</v>
      </c>
      <c r="BC826" s="81">
        <f t="shared" si="1077"/>
        <v>0</v>
      </c>
      <c r="BD826" s="99">
        <f t="shared" si="1069"/>
        <v>0</v>
      </c>
      <c r="BE826" s="100">
        <f t="shared" si="992"/>
        <v>23</v>
      </c>
    </row>
    <row r="827" spans="1:61" hidden="1" outlineLevel="2" x14ac:dyDescent="0.2">
      <c r="A827" s="120"/>
      <c r="B827" s="111" t="s">
        <v>203</v>
      </c>
      <c r="C827" s="112"/>
      <c r="D827" s="114"/>
      <c r="E827" s="113"/>
      <c r="F827" s="113"/>
      <c r="G827" s="113"/>
      <c r="H827" s="113"/>
      <c r="I827" s="113"/>
      <c r="J827" s="113"/>
      <c r="K827" s="113"/>
      <c r="L827" s="113"/>
      <c r="M827" s="113"/>
      <c r="N827" s="113"/>
      <c r="O827" s="113"/>
      <c r="P827" s="113"/>
      <c r="Q827" s="114"/>
      <c r="R827" s="113"/>
      <c r="S827" s="113"/>
      <c r="T827" s="113"/>
      <c r="U827" s="113"/>
      <c r="V827" s="113"/>
      <c r="W827" s="113"/>
      <c r="X827" s="113"/>
      <c r="Y827" s="113"/>
      <c r="Z827" s="113"/>
      <c r="AA827" s="113"/>
      <c r="AB827" s="113"/>
      <c r="AC827" s="113"/>
      <c r="AD827" s="114"/>
      <c r="AE827" s="113"/>
      <c r="AF827" s="113"/>
      <c r="AG827" s="113"/>
      <c r="AH827" s="113"/>
      <c r="AI827" s="113"/>
      <c r="AJ827" s="113"/>
      <c r="AK827" s="113"/>
      <c r="AL827" s="113"/>
      <c r="AM827" s="113"/>
      <c r="AN827" s="113"/>
      <c r="AO827" s="113"/>
      <c r="AP827" s="113"/>
      <c r="AQ827" s="114"/>
      <c r="AR827" s="113"/>
      <c r="AS827" s="113"/>
      <c r="AT827" s="113"/>
      <c r="AU827" s="113"/>
      <c r="AV827" s="113"/>
      <c r="AW827" s="113"/>
      <c r="AX827" s="113"/>
      <c r="AY827" s="113"/>
      <c r="AZ827" s="113"/>
      <c r="BA827" s="113"/>
      <c r="BB827" s="113"/>
      <c r="BC827" s="113"/>
      <c r="BD827" s="114"/>
      <c r="BE827" s="198">
        <f t="shared" si="992"/>
        <v>0</v>
      </c>
      <c r="BG827" s="42"/>
    </row>
    <row r="828" spans="1:61" hidden="1" outlineLevel="2" x14ac:dyDescent="0.2">
      <c r="A828" s="375">
        <v>1</v>
      </c>
      <c r="B828" s="376" t="s">
        <v>208</v>
      </c>
      <c r="C828" s="47" t="s">
        <v>159</v>
      </c>
      <c r="D828" s="91">
        <f>D825-D830</f>
        <v>0</v>
      </c>
      <c r="E828" s="52">
        <f>E825-E830</f>
        <v>0</v>
      </c>
      <c r="F828" s="53">
        <f t="shared" ref="F828:P828" si="1078">F825-F830</f>
        <v>0</v>
      </c>
      <c r="G828" s="53">
        <f t="shared" si="1078"/>
        <v>0</v>
      </c>
      <c r="H828" s="53">
        <f t="shared" si="1078"/>
        <v>0</v>
      </c>
      <c r="I828" s="53">
        <f t="shared" si="1078"/>
        <v>0</v>
      </c>
      <c r="J828" s="53">
        <f t="shared" si="1078"/>
        <v>0</v>
      </c>
      <c r="K828" s="53">
        <f t="shared" si="1078"/>
        <v>0</v>
      </c>
      <c r="L828" s="53">
        <f t="shared" si="1078"/>
        <v>0</v>
      </c>
      <c r="M828" s="53">
        <f t="shared" si="1078"/>
        <v>0</v>
      </c>
      <c r="N828" s="53">
        <f t="shared" si="1078"/>
        <v>0</v>
      </c>
      <c r="O828" s="53">
        <f t="shared" si="1078"/>
        <v>0</v>
      </c>
      <c r="P828" s="53">
        <f t="shared" si="1078"/>
        <v>80</v>
      </c>
      <c r="Q828" s="91">
        <f t="shared" ref="Q828:Q833" si="1079">SUM(E828:P828)</f>
        <v>80</v>
      </c>
      <c r="R828" s="52">
        <f>R825-R830</f>
        <v>0</v>
      </c>
      <c r="S828" s="53">
        <f t="shared" ref="S828:AC828" si="1080">S825-S830</f>
        <v>0</v>
      </c>
      <c r="T828" s="53">
        <f t="shared" si="1080"/>
        <v>0</v>
      </c>
      <c r="U828" s="53">
        <f t="shared" si="1080"/>
        <v>0</v>
      </c>
      <c r="V828" s="53">
        <f t="shared" si="1080"/>
        <v>0</v>
      </c>
      <c r="W828" s="53">
        <f t="shared" si="1080"/>
        <v>0</v>
      </c>
      <c r="X828" s="53">
        <f t="shared" si="1080"/>
        <v>0</v>
      </c>
      <c r="Y828" s="53">
        <f t="shared" si="1080"/>
        <v>0</v>
      </c>
      <c r="Z828" s="53">
        <f t="shared" si="1080"/>
        <v>0</v>
      </c>
      <c r="AA828" s="53">
        <f t="shared" si="1080"/>
        <v>0</v>
      </c>
      <c r="AB828" s="53">
        <f t="shared" si="1080"/>
        <v>0</v>
      </c>
      <c r="AC828" s="53">
        <f t="shared" si="1080"/>
        <v>0</v>
      </c>
      <c r="AD828" s="91">
        <f t="shared" ref="AD828:AD833" si="1081">SUM(R828:AC828)</f>
        <v>0</v>
      </c>
      <c r="AE828" s="52">
        <f>AE825-AE830</f>
        <v>0</v>
      </c>
      <c r="AF828" s="53">
        <f t="shared" ref="AF828:AP828" si="1082">AF825-AF830</f>
        <v>0</v>
      </c>
      <c r="AG828" s="53">
        <f t="shared" si="1082"/>
        <v>0</v>
      </c>
      <c r="AH828" s="53">
        <f t="shared" si="1082"/>
        <v>0</v>
      </c>
      <c r="AI828" s="53">
        <f t="shared" si="1082"/>
        <v>0</v>
      </c>
      <c r="AJ828" s="53">
        <f t="shared" si="1082"/>
        <v>0</v>
      </c>
      <c r="AK828" s="53">
        <f t="shared" si="1082"/>
        <v>0</v>
      </c>
      <c r="AL828" s="53">
        <f t="shared" si="1082"/>
        <v>0</v>
      </c>
      <c r="AM828" s="53">
        <f t="shared" si="1082"/>
        <v>0</v>
      </c>
      <c r="AN828" s="53">
        <f t="shared" si="1082"/>
        <v>0</v>
      </c>
      <c r="AO828" s="53">
        <f t="shared" si="1082"/>
        <v>0</v>
      </c>
      <c r="AP828" s="53">
        <f t="shared" si="1082"/>
        <v>0</v>
      </c>
      <c r="AQ828" s="91">
        <f t="shared" ref="AQ828:AQ833" si="1083">SUM(AE828:AP828)</f>
        <v>0</v>
      </c>
      <c r="AR828" s="52">
        <f>AR825-AR830</f>
        <v>0</v>
      </c>
      <c r="AS828" s="53">
        <f t="shared" ref="AS828:BC828" si="1084">AS825-AS830</f>
        <v>0</v>
      </c>
      <c r="AT828" s="53">
        <f t="shared" si="1084"/>
        <v>0</v>
      </c>
      <c r="AU828" s="53">
        <f t="shared" si="1084"/>
        <v>0</v>
      </c>
      <c r="AV828" s="53">
        <f t="shared" si="1084"/>
        <v>0</v>
      </c>
      <c r="AW828" s="53">
        <f t="shared" si="1084"/>
        <v>0</v>
      </c>
      <c r="AX828" s="53">
        <f t="shared" si="1084"/>
        <v>0</v>
      </c>
      <c r="AY828" s="53">
        <f t="shared" si="1084"/>
        <v>0</v>
      </c>
      <c r="AZ828" s="53">
        <f t="shared" si="1084"/>
        <v>0</v>
      </c>
      <c r="BA828" s="53">
        <f t="shared" si="1084"/>
        <v>0</v>
      </c>
      <c r="BB828" s="53">
        <f t="shared" si="1084"/>
        <v>0</v>
      </c>
      <c r="BC828" s="53">
        <f t="shared" si="1084"/>
        <v>0</v>
      </c>
      <c r="BD828" s="91">
        <f t="shared" ref="BD828:BD833" si="1085">SUM(AR828:BC828)</f>
        <v>0</v>
      </c>
      <c r="BE828" s="91">
        <f t="shared" si="992"/>
        <v>80</v>
      </c>
      <c r="BG828" s="42"/>
    </row>
    <row r="829" spans="1:61" hidden="1" outlineLevel="2" x14ac:dyDescent="0.2">
      <c r="A829" s="374"/>
      <c r="B829" s="372"/>
      <c r="C829" s="46" t="s">
        <v>164</v>
      </c>
      <c r="D829" s="92">
        <f t="shared" ref="D829:P829" si="1086">D826-D831</f>
        <v>0</v>
      </c>
      <c r="E829" s="56">
        <f t="shared" si="1086"/>
        <v>0</v>
      </c>
      <c r="F829" s="57">
        <f t="shared" si="1086"/>
        <v>0</v>
      </c>
      <c r="G829" s="57">
        <f t="shared" si="1086"/>
        <v>0</v>
      </c>
      <c r="H829" s="57">
        <f t="shared" si="1086"/>
        <v>0</v>
      </c>
      <c r="I829" s="57">
        <f t="shared" si="1086"/>
        <v>0</v>
      </c>
      <c r="J829" s="57">
        <f t="shared" si="1086"/>
        <v>23</v>
      </c>
      <c r="K829" s="57">
        <f t="shared" si="1086"/>
        <v>0</v>
      </c>
      <c r="L829" s="57">
        <f t="shared" si="1086"/>
        <v>0</v>
      </c>
      <c r="M829" s="57">
        <f t="shared" si="1086"/>
        <v>0</v>
      </c>
      <c r="N829" s="57">
        <f t="shared" si="1086"/>
        <v>0</v>
      </c>
      <c r="O829" s="57">
        <f t="shared" si="1086"/>
        <v>0</v>
      </c>
      <c r="P829" s="57">
        <f t="shared" si="1086"/>
        <v>0</v>
      </c>
      <c r="Q829" s="92">
        <f t="shared" si="1079"/>
        <v>23</v>
      </c>
      <c r="R829" s="56">
        <f t="shared" ref="R829:AC829" si="1087">R826-R831</f>
        <v>0</v>
      </c>
      <c r="S829" s="57">
        <f t="shared" si="1087"/>
        <v>0</v>
      </c>
      <c r="T829" s="57">
        <f t="shared" si="1087"/>
        <v>0</v>
      </c>
      <c r="U829" s="57">
        <f t="shared" si="1087"/>
        <v>0</v>
      </c>
      <c r="V829" s="57">
        <f t="shared" si="1087"/>
        <v>0</v>
      </c>
      <c r="W829" s="57">
        <f t="shared" si="1087"/>
        <v>0</v>
      </c>
      <c r="X829" s="57">
        <f t="shared" si="1087"/>
        <v>0</v>
      </c>
      <c r="Y829" s="57">
        <f t="shared" si="1087"/>
        <v>0</v>
      </c>
      <c r="Z829" s="57">
        <f t="shared" si="1087"/>
        <v>0</v>
      </c>
      <c r="AA829" s="57">
        <f t="shared" si="1087"/>
        <v>0</v>
      </c>
      <c r="AB829" s="57">
        <f t="shared" si="1087"/>
        <v>0</v>
      </c>
      <c r="AC829" s="57">
        <f t="shared" si="1087"/>
        <v>0</v>
      </c>
      <c r="AD829" s="92">
        <f t="shared" si="1081"/>
        <v>0</v>
      </c>
      <c r="AE829" s="56">
        <f t="shared" ref="AE829:AP829" si="1088">AE826-AE831</f>
        <v>0</v>
      </c>
      <c r="AF829" s="57">
        <f t="shared" si="1088"/>
        <v>0</v>
      </c>
      <c r="AG829" s="57">
        <f t="shared" si="1088"/>
        <v>0</v>
      </c>
      <c r="AH829" s="57">
        <f t="shared" si="1088"/>
        <v>0</v>
      </c>
      <c r="AI829" s="57">
        <f t="shared" si="1088"/>
        <v>0</v>
      </c>
      <c r="AJ829" s="57">
        <f t="shared" si="1088"/>
        <v>0</v>
      </c>
      <c r="AK829" s="57">
        <f t="shared" si="1088"/>
        <v>0</v>
      </c>
      <c r="AL829" s="57">
        <f t="shared" si="1088"/>
        <v>0</v>
      </c>
      <c r="AM829" s="57">
        <f t="shared" si="1088"/>
        <v>0</v>
      </c>
      <c r="AN829" s="57">
        <f t="shared" si="1088"/>
        <v>0</v>
      </c>
      <c r="AO829" s="57">
        <f t="shared" si="1088"/>
        <v>0</v>
      </c>
      <c r="AP829" s="57">
        <f t="shared" si="1088"/>
        <v>0</v>
      </c>
      <c r="AQ829" s="92">
        <f t="shared" si="1083"/>
        <v>0</v>
      </c>
      <c r="AR829" s="56">
        <f t="shared" ref="AR829:BC829" si="1089">AR826-AR831</f>
        <v>0</v>
      </c>
      <c r="AS829" s="57">
        <f t="shared" si="1089"/>
        <v>0</v>
      </c>
      <c r="AT829" s="57">
        <f t="shared" si="1089"/>
        <v>0</v>
      </c>
      <c r="AU829" s="57">
        <f t="shared" si="1089"/>
        <v>0</v>
      </c>
      <c r="AV829" s="57">
        <f t="shared" si="1089"/>
        <v>0</v>
      </c>
      <c r="AW829" s="57">
        <f t="shared" si="1089"/>
        <v>0</v>
      </c>
      <c r="AX829" s="57">
        <f t="shared" si="1089"/>
        <v>0</v>
      </c>
      <c r="AY829" s="57">
        <f t="shared" si="1089"/>
        <v>0</v>
      </c>
      <c r="AZ829" s="57">
        <f t="shared" si="1089"/>
        <v>0</v>
      </c>
      <c r="BA829" s="57">
        <f t="shared" si="1089"/>
        <v>0</v>
      </c>
      <c r="BB829" s="57">
        <f t="shared" si="1089"/>
        <v>0</v>
      </c>
      <c r="BC829" s="57">
        <f t="shared" si="1089"/>
        <v>0</v>
      </c>
      <c r="BD829" s="92">
        <f t="shared" si="1085"/>
        <v>0</v>
      </c>
      <c r="BE829" s="92">
        <f t="shared" si="992"/>
        <v>23</v>
      </c>
      <c r="BF829" s="122"/>
      <c r="BG829" s="42"/>
    </row>
    <row r="830" spans="1:61" hidden="1" outlineLevel="2" x14ac:dyDescent="0.2">
      <c r="A830" s="373">
        <v>2</v>
      </c>
      <c r="B830" s="371" t="s">
        <v>307</v>
      </c>
      <c r="C830" s="44" t="s">
        <v>159</v>
      </c>
      <c r="D830" s="101"/>
      <c r="E830" s="82"/>
      <c r="F830" s="83"/>
      <c r="G830" s="83"/>
      <c r="H830" s="83"/>
      <c r="I830" s="83"/>
      <c r="J830" s="83"/>
      <c r="K830" s="83"/>
      <c r="L830" s="83"/>
      <c r="M830" s="83"/>
      <c r="N830" s="83"/>
      <c r="O830" s="83"/>
      <c r="P830" s="84"/>
      <c r="Q830" s="101">
        <f t="shared" si="1079"/>
        <v>0</v>
      </c>
      <c r="R830" s="82"/>
      <c r="S830" s="83"/>
      <c r="T830" s="83"/>
      <c r="U830" s="83"/>
      <c r="V830" s="83"/>
      <c r="W830" s="83"/>
      <c r="X830" s="83"/>
      <c r="Y830" s="83"/>
      <c r="Z830" s="83"/>
      <c r="AA830" s="83"/>
      <c r="AB830" s="83"/>
      <c r="AC830" s="84"/>
      <c r="AD830" s="101">
        <f t="shared" si="1081"/>
        <v>0</v>
      </c>
      <c r="AE830" s="82"/>
      <c r="AF830" s="83"/>
      <c r="AG830" s="83"/>
      <c r="AH830" s="83"/>
      <c r="AI830" s="83"/>
      <c r="AJ830" s="83"/>
      <c r="AK830" s="83"/>
      <c r="AL830" s="83"/>
      <c r="AM830" s="83"/>
      <c r="AN830" s="83"/>
      <c r="AO830" s="83"/>
      <c r="AP830" s="84"/>
      <c r="AQ830" s="101">
        <f t="shared" si="1083"/>
        <v>0</v>
      </c>
      <c r="AR830" s="82"/>
      <c r="AS830" s="83"/>
      <c r="AT830" s="83"/>
      <c r="AU830" s="83"/>
      <c r="AV830" s="83"/>
      <c r="AW830" s="83"/>
      <c r="AX830" s="83"/>
      <c r="AY830" s="83"/>
      <c r="AZ830" s="83"/>
      <c r="BA830" s="83"/>
      <c r="BB830" s="83"/>
      <c r="BC830" s="84"/>
      <c r="BD830" s="101">
        <f t="shared" si="1085"/>
        <v>0</v>
      </c>
      <c r="BE830" s="101">
        <f t="shared" si="992"/>
        <v>0</v>
      </c>
      <c r="BG830" s="42"/>
    </row>
    <row r="831" spans="1:61" ht="13.5" hidden="1" outlineLevel="2" thickBot="1" x14ac:dyDescent="0.25">
      <c r="A831" s="377"/>
      <c r="B831" s="378"/>
      <c r="C831" s="128" t="s">
        <v>164</v>
      </c>
      <c r="D831" s="131"/>
      <c r="E831" s="129"/>
      <c r="F831" s="130"/>
      <c r="G831" s="130"/>
      <c r="H831" s="130"/>
      <c r="I831" s="130"/>
      <c r="J831" s="130"/>
      <c r="K831" s="130"/>
      <c r="L831" s="130"/>
      <c r="M831" s="130"/>
      <c r="N831" s="130"/>
      <c r="O831" s="130"/>
      <c r="P831" s="130"/>
      <c r="Q831" s="131">
        <f t="shared" si="1079"/>
        <v>0</v>
      </c>
      <c r="R831" s="129"/>
      <c r="S831" s="130"/>
      <c r="T831" s="130"/>
      <c r="U831" s="130"/>
      <c r="V831" s="130"/>
      <c r="W831" s="130"/>
      <c r="X831" s="130"/>
      <c r="Y831" s="130"/>
      <c r="Z831" s="130"/>
      <c r="AA831" s="130"/>
      <c r="AB831" s="130"/>
      <c r="AC831" s="130"/>
      <c r="AD831" s="131">
        <f t="shared" si="1081"/>
        <v>0</v>
      </c>
      <c r="AE831" s="129"/>
      <c r="AF831" s="130"/>
      <c r="AG831" s="130"/>
      <c r="AH831" s="130"/>
      <c r="AI831" s="130"/>
      <c r="AJ831" s="130"/>
      <c r="AK831" s="130"/>
      <c r="AL831" s="130"/>
      <c r="AM831" s="130"/>
      <c r="AN831" s="130"/>
      <c r="AO831" s="130"/>
      <c r="AP831" s="130"/>
      <c r="AQ831" s="131">
        <f t="shared" si="1083"/>
        <v>0</v>
      </c>
      <c r="AR831" s="129"/>
      <c r="AS831" s="130"/>
      <c r="AT831" s="130"/>
      <c r="AU831" s="130"/>
      <c r="AV831" s="130"/>
      <c r="AW831" s="130"/>
      <c r="AX831" s="130"/>
      <c r="AY831" s="130"/>
      <c r="AZ831" s="130"/>
      <c r="BA831" s="130"/>
      <c r="BB831" s="130"/>
      <c r="BC831" s="130"/>
      <c r="BD831" s="131">
        <f t="shared" si="1085"/>
        <v>0</v>
      </c>
      <c r="BE831" s="131">
        <f t="shared" si="992"/>
        <v>0</v>
      </c>
      <c r="BG831" s="42"/>
    </row>
    <row r="832" spans="1:61" hidden="1" outlineLevel="2" x14ac:dyDescent="0.2">
      <c r="A832" s="369"/>
      <c r="B832" s="362" t="s">
        <v>198</v>
      </c>
      <c r="C832" s="50" t="s">
        <v>159</v>
      </c>
      <c r="D832" s="127">
        <f>SUM(D828,D830)</f>
        <v>0</v>
      </c>
      <c r="E832" s="124">
        <f>SUM(E828,E830)</f>
        <v>0</v>
      </c>
      <c r="F832" s="125">
        <f t="shared" ref="F832:P832" si="1090">SUM(F828,F830)</f>
        <v>0</v>
      </c>
      <c r="G832" s="125">
        <f t="shared" si="1090"/>
        <v>0</v>
      </c>
      <c r="H832" s="125">
        <f t="shared" si="1090"/>
        <v>0</v>
      </c>
      <c r="I832" s="125">
        <f t="shared" si="1090"/>
        <v>0</v>
      </c>
      <c r="J832" s="125">
        <f t="shared" si="1090"/>
        <v>0</v>
      </c>
      <c r="K832" s="125">
        <f t="shared" si="1090"/>
        <v>0</v>
      </c>
      <c r="L832" s="125">
        <f t="shared" si="1090"/>
        <v>0</v>
      </c>
      <c r="M832" s="125">
        <f t="shared" si="1090"/>
        <v>0</v>
      </c>
      <c r="N832" s="125">
        <f t="shared" si="1090"/>
        <v>0</v>
      </c>
      <c r="O832" s="125">
        <f t="shared" si="1090"/>
        <v>0</v>
      </c>
      <c r="P832" s="125">
        <f t="shared" si="1090"/>
        <v>80</v>
      </c>
      <c r="Q832" s="126">
        <f t="shared" si="1079"/>
        <v>80</v>
      </c>
      <c r="R832" s="124">
        <f>SUM(R828,R830)</f>
        <v>0</v>
      </c>
      <c r="S832" s="125">
        <f t="shared" ref="S832:AC832" si="1091">SUM(S828,S830)</f>
        <v>0</v>
      </c>
      <c r="T832" s="125">
        <f t="shared" si="1091"/>
        <v>0</v>
      </c>
      <c r="U832" s="125">
        <f t="shared" si="1091"/>
        <v>0</v>
      </c>
      <c r="V832" s="125">
        <f t="shared" si="1091"/>
        <v>0</v>
      </c>
      <c r="W832" s="125">
        <f t="shared" si="1091"/>
        <v>0</v>
      </c>
      <c r="X832" s="125">
        <f t="shared" si="1091"/>
        <v>0</v>
      </c>
      <c r="Y832" s="125">
        <f t="shared" si="1091"/>
        <v>0</v>
      </c>
      <c r="Z832" s="125">
        <f t="shared" si="1091"/>
        <v>0</v>
      </c>
      <c r="AA832" s="125">
        <f t="shared" si="1091"/>
        <v>0</v>
      </c>
      <c r="AB832" s="125">
        <f t="shared" si="1091"/>
        <v>0</v>
      </c>
      <c r="AC832" s="125">
        <f t="shared" si="1091"/>
        <v>0</v>
      </c>
      <c r="AD832" s="126">
        <f t="shared" si="1081"/>
        <v>0</v>
      </c>
      <c r="AE832" s="124">
        <f>SUM(AE828,AE830)</f>
        <v>0</v>
      </c>
      <c r="AF832" s="125">
        <f t="shared" ref="AF832:AP832" si="1092">SUM(AF828,AF830)</f>
        <v>0</v>
      </c>
      <c r="AG832" s="125">
        <f t="shared" si="1092"/>
        <v>0</v>
      </c>
      <c r="AH832" s="125">
        <f t="shared" si="1092"/>
        <v>0</v>
      </c>
      <c r="AI832" s="125">
        <f t="shared" si="1092"/>
        <v>0</v>
      </c>
      <c r="AJ832" s="125">
        <f t="shared" si="1092"/>
        <v>0</v>
      </c>
      <c r="AK832" s="125">
        <f t="shared" si="1092"/>
        <v>0</v>
      </c>
      <c r="AL832" s="125">
        <f t="shared" si="1092"/>
        <v>0</v>
      </c>
      <c r="AM832" s="125">
        <f t="shared" si="1092"/>
        <v>0</v>
      </c>
      <c r="AN832" s="125">
        <f t="shared" si="1092"/>
        <v>0</v>
      </c>
      <c r="AO832" s="125">
        <f t="shared" si="1092"/>
        <v>0</v>
      </c>
      <c r="AP832" s="125">
        <f t="shared" si="1092"/>
        <v>0</v>
      </c>
      <c r="AQ832" s="126">
        <f t="shared" si="1083"/>
        <v>0</v>
      </c>
      <c r="AR832" s="124">
        <f>SUM(AR828,AR830)</f>
        <v>0</v>
      </c>
      <c r="AS832" s="125">
        <f t="shared" ref="AS832:BC832" si="1093">SUM(AS828,AS830)</f>
        <v>0</v>
      </c>
      <c r="AT832" s="125">
        <f t="shared" si="1093"/>
        <v>0</v>
      </c>
      <c r="AU832" s="125">
        <f t="shared" si="1093"/>
        <v>0</v>
      </c>
      <c r="AV832" s="125">
        <f t="shared" si="1093"/>
        <v>0</v>
      </c>
      <c r="AW832" s="125">
        <f t="shared" si="1093"/>
        <v>0</v>
      </c>
      <c r="AX832" s="125">
        <f t="shared" si="1093"/>
        <v>0</v>
      </c>
      <c r="AY832" s="125">
        <f t="shared" si="1093"/>
        <v>0</v>
      </c>
      <c r="AZ832" s="125">
        <f t="shared" si="1093"/>
        <v>0</v>
      </c>
      <c r="BA832" s="125">
        <f t="shared" si="1093"/>
        <v>0</v>
      </c>
      <c r="BB832" s="125">
        <f t="shared" si="1093"/>
        <v>0</v>
      </c>
      <c r="BC832" s="125">
        <f t="shared" si="1093"/>
        <v>0</v>
      </c>
      <c r="BD832" s="126">
        <f t="shared" si="1085"/>
        <v>0</v>
      </c>
      <c r="BE832" s="127">
        <f t="shared" si="992"/>
        <v>80</v>
      </c>
      <c r="BG832" s="42"/>
    </row>
    <row r="833" spans="1:61" hidden="1" outlineLevel="2" x14ac:dyDescent="0.2">
      <c r="A833" s="370"/>
      <c r="B833" s="363"/>
      <c r="C833" s="51" t="s">
        <v>164</v>
      </c>
      <c r="D833" s="100">
        <f t="shared" ref="D833:P833" si="1094">SUM(D829,D831)</f>
        <v>0</v>
      </c>
      <c r="E833" s="80">
        <f t="shared" si="1094"/>
        <v>0</v>
      </c>
      <c r="F833" s="81">
        <f t="shared" si="1094"/>
        <v>0</v>
      </c>
      <c r="G833" s="81">
        <f t="shared" si="1094"/>
        <v>0</v>
      </c>
      <c r="H833" s="81">
        <f t="shared" si="1094"/>
        <v>0</v>
      </c>
      <c r="I833" s="81">
        <f t="shared" si="1094"/>
        <v>0</v>
      </c>
      <c r="J833" s="81">
        <f t="shared" si="1094"/>
        <v>23</v>
      </c>
      <c r="K833" s="81">
        <f t="shared" si="1094"/>
        <v>0</v>
      </c>
      <c r="L833" s="81">
        <f t="shared" si="1094"/>
        <v>0</v>
      </c>
      <c r="M833" s="81">
        <f t="shared" si="1094"/>
        <v>0</v>
      </c>
      <c r="N833" s="81">
        <f t="shared" si="1094"/>
        <v>0</v>
      </c>
      <c r="O833" s="81">
        <f t="shared" si="1094"/>
        <v>0</v>
      </c>
      <c r="P833" s="81">
        <f t="shared" si="1094"/>
        <v>0</v>
      </c>
      <c r="Q833" s="99">
        <f t="shared" si="1079"/>
        <v>23</v>
      </c>
      <c r="R833" s="80">
        <f t="shared" ref="R833:AC833" si="1095">SUM(R829,R831)</f>
        <v>0</v>
      </c>
      <c r="S833" s="81">
        <f t="shared" si="1095"/>
        <v>0</v>
      </c>
      <c r="T833" s="81">
        <f t="shared" si="1095"/>
        <v>0</v>
      </c>
      <c r="U833" s="81">
        <f t="shared" si="1095"/>
        <v>0</v>
      </c>
      <c r="V833" s="81">
        <f t="shared" si="1095"/>
        <v>0</v>
      </c>
      <c r="W833" s="81">
        <f t="shared" si="1095"/>
        <v>0</v>
      </c>
      <c r="X833" s="81">
        <f t="shared" si="1095"/>
        <v>0</v>
      </c>
      <c r="Y833" s="81">
        <f t="shared" si="1095"/>
        <v>0</v>
      </c>
      <c r="Z833" s="81">
        <f t="shared" si="1095"/>
        <v>0</v>
      </c>
      <c r="AA833" s="81">
        <f t="shared" si="1095"/>
        <v>0</v>
      </c>
      <c r="AB833" s="81">
        <f t="shared" si="1095"/>
        <v>0</v>
      </c>
      <c r="AC833" s="81">
        <f t="shared" si="1095"/>
        <v>0</v>
      </c>
      <c r="AD833" s="99">
        <f t="shared" si="1081"/>
        <v>0</v>
      </c>
      <c r="AE833" s="80">
        <f t="shared" ref="AE833:AP833" si="1096">SUM(AE829,AE831)</f>
        <v>0</v>
      </c>
      <c r="AF833" s="81">
        <f t="shared" si="1096"/>
        <v>0</v>
      </c>
      <c r="AG833" s="81">
        <f t="shared" si="1096"/>
        <v>0</v>
      </c>
      <c r="AH833" s="81">
        <f t="shared" si="1096"/>
        <v>0</v>
      </c>
      <c r="AI833" s="81">
        <f t="shared" si="1096"/>
        <v>0</v>
      </c>
      <c r="AJ833" s="81">
        <f t="shared" si="1096"/>
        <v>0</v>
      </c>
      <c r="AK833" s="81">
        <f t="shared" si="1096"/>
        <v>0</v>
      </c>
      <c r="AL833" s="81">
        <f t="shared" si="1096"/>
        <v>0</v>
      </c>
      <c r="AM833" s="81">
        <f t="shared" si="1096"/>
        <v>0</v>
      </c>
      <c r="AN833" s="81">
        <f t="shared" si="1096"/>
        <v>0</v>
      </c>
      <c r="AO833" s="81">
        <f t="shared" si="1096"/>
        <v>0</v>
      </c>
      <c r="AP833" s="81">
        <f t="shared" si="1096"/>
        <v>0</v>
      </c>
      <c r="AQ833" s="99">
        <f t="shared" si="1083"/>
        <v>0</v>
      </c>
      <c r="AR833" s="80">
        <f t="shared" ref="AR833:BC833" si="1097">SUM(AR829,AR831)</f>
        <v>0</v>
      </c>
      <c r="AS833" s="81">
        <f t="shared" si="1097"/>
        <v>0</v>
      </c>
      <c r="AT833" s="81">
        <f t="shared" si="1097"/>
        <v>0</v>
      </c>
      <c r="AU833" s="81">
        <f t="shared" si="1097"/>
        <v>0</v>
      </c>
      <c r="AV833" s="81">
        <f t="shared" si="1097"/>
        <v>0</v>
      </c>
      <c r="AW833" s="81">
        <f t="shared" si="1097"/>
        <v>0</v>
      </c>
      <c r="AX833" s="81">
        <f t="shared" si="1097"/>
        <v>0</v>
      </c>
      <c r="AY833" s="81">
        <f t="shared" si="1097"/>
        <v>0</v>
      </c>
      <c r="AZ833" s="81">
        <f t="shared" si="1097"/>
        <v>0</v>
      </c>
      <c r="BA833" s="81">
        <f t="shared" si="1097"/>
        <v>0</v>
      </c>
      <c r="BB833" s="81">
        <f t="shared" si="1097"/>
        <v>0</v>
      </c>
      <c r="BC833" s="81">
        <f t="shared" si="1097"/>
        <v>0</v>
      </c>
      <c r="BD833" s="99">
        <f t="shared" si="1085"/>
        <v>0</v>
      </c>
      <c r="BE833" s="100">
        <f t="shared" si="992"/>
        <v>23</v>
      </c>
      <c r="BG833" s="42"/>
    </row>
    <row r="834" spans="1:61" outlineLevel="1" collapsed="1" x14ac:dyDescent="0.2">
      <c r="A834" s="119"/>
      <c r="B834" s="103" t="s">
        <v>292</v>
      </c>
      <c r="C834" s="104"/>
      <c r="D834" s="106"/>
      <c r="E834" s="105"/>
      <c r="F834" s="105"/>
      <c r="G834" s="105"/>
      <c r="H834" s="105"/>
      <c r="I834" s="105"/>
      <c r="J834" s="105"/>
      <c r="K834" s="105"/>
      <c r="L834" s="105"/>
      <c r="M834" s="105"/>
      <c r="N834" s="105"/>
      <c r="O834" s="105"/>
      <c r="P834" s="105"/>
      <c r="Q834" s="106"/>
      <c r="R834" s="105"/>
      <c r="S834" s="105"/>
      <c r="T834" s="105"/>
      <c r="U834" s="105"/>
      <c r="V834" s="105"/>
      <c r="W834" s="105"/>
      <c r="X834" s="105"/>
      <c r="Y834" s="105"/>
      <c r="Z834" s="105"/>
      <c r="AA834" s="105"/>
      <c r="AB834" s="105"/>
      <c r="AC834" s="105"/>
      <c r="AD834" s="107"/>
      <c r="AE834" s="108"/>
      <c r="AF834" s="105"/>
      <c r="AG834" s="105"/>
      <c r="AH834" s="105"/>
      <c r="AI834" s="105"/>
      <c r="AJ834" s="105"/>
      <c r="AK834" s="105"/>
      <c r="AL834" s="105"/>
      <c r="AM834" s="105"/>
      <c r="AN834" s="105"/>
      <c r="AO834" s="105"/>
      <c r="AP834" s="109"/>
      <c r="AQ834" s="110"/>
      <c r="AR834" s="105"/>
      <c r="AS834" s="105"/>
      <c r="AT834" s="105"/>
      <c r="AU834" s="105"/>
      <c r="AV834" s="105"/>
      <c r="AW834" s="105"/>
      <c r="AX834" s="105"/>
      <c r="AY834" s="105"/>
      <c r="AZ834" s="105"/>
      <c r="BA834" s="105"/>
      <c r="BB834" s="105"/>
      <c r="BC834" s="105"/>
      <c r="BD834" s="106"/>
      <c r="BE834" s="197">
        <f t="shared" si="992"/>
        <v>0</v>
      </c>
      <c r="BF834" s="122"/>
      <c r="BG834" s="42"/>
    </row>
    <row r="835" spans="1:61" hidden="1" outlineLevel="2" x14ac:dyDescent="0.2">
      <c r="A835" s="120"/>
      <c r="B835" s="111" t="s">
        <v>202</v>
      </c>
      <c r="C835" s="112"/>
      <c r="D835" s="114"/>
      <c r="E835" s="113"/>
      <c r="F835" s="113"/>
      <c r="G835" s="113"/>
      <c r="H835" s="113"/>
      <c r="I835" s="113"/>
      <c r="J835" s="113"/>
      <c r="K835" s="113"/>
      <c r="L835" s="113"/>
      <c r="M835" s="113"/>
      <c r="N835" s="113"/>
      <c r="O835" s="113"/>
      <c r="P835" s="113"/>
      <c r="Q835" s="114"/>
      <c r="R835" s="113"/>
      <c r="S835" s="113"/>
      <c r="T835" s="113"/>
      <c r="U835" s="113"/>
      <c r="V835" s="113"/>
      <c r="W835" s="113"/>
      <c r="X835" s="113"/>
      <c r="Y835" s="113"/>
      <c r="Z835" s="113"/>
      <c r="AA835" s="113"/>
      <c r="AB835" s="113"/>
      <c r="AC835" s="113"/>
      <c r="AD835" s="115"/>
      <c r="AE835" s="116"/>
      <c r="AF835" s="113"/>
      <c r="AG835" s="113"/>
      <c r="AH835" s="113"/>
      <c r="AI835" s="113"/>
      <c r="AJ835" s="113"/>
      <c r="AK835" s="113"/>
      <c r="AL835" s="113"/>
      <c r="AM835" s="113"/>
      <c r="AN835" s="113"/>
      <c r="AO835" s="113"/>
      <c r="AP835" s="117"/>
      <c r="AQ835" s="118"/>
      <c r="AR835" s="113"/>
      <c r="AS835" s="113"/>
      <c r="AT835" s="113"/>
      <c r="AU835" s="113"/>
      <c r="AV835" s="113"/>
      <c r="AW835" s="113"/>
      <c r="AX835" s="113"/>
      <c r="AY835" s="113"/>
      <c r="AZ835" s="113"/>
      <c r="BA835" s="113"/>
      <c r="BB835" s="113"/>
      <c r="BC835" s="113"/>
      <c r="BD835" s="114"/>
      <c r="BE835" s="198">
        <f t="shared" si="992"/>
        <v>0</v>
      </c>
      <c r="BG835" s="42"/>
    </row>
    <row r="836" spans="1:61" ht="13.15" hidden="1" customHeight="1" outlineLevel="2" x14ac:dyDescent="0.2">
      <c r="A836" s="373">
        <v>1</v>
      </c>
      <c r="B836" s="371" t="s">
        <v>334</v>
      </c>
      <c r="C836" s="44" t="s">
        <v>159</v>
      </c>
      <c r="D836" s="101"/>
      <c r="E836" s="82"/>
      <c r="F836" s="83"/>
      <c r="G836" s="83"/>
      <c r="H836" s="83"/>
      <c r="I836" s="83"/>
      <c r="J836" s="83"/>
      <c r="K836" s="83"/>
      <c r="L836" s="83"/>
      <c r="M836" s="83"/>
      <c r="N836" s="83"/>
      <c r="O836" s="83"/>
      <c r="P836" s="83"/>
      <c r="Q836" s="101">
        <f>SUM(E836:P836)</f>
        <v>0</v>
      </c>
      <c r="R836" s="82"/>
      <c r="S836" s="83"/>
      <c r="T836" s="83"/>
      <c r="U836" s="83"/>
      <c r="V836" s="83"/>
      <c r="W836" s="83"/>
      <c r="X836" s="83"/>
      <c r="Y836" s="83"/>
      <c r="Z836" s="83"/>
      <c r="AA836" s="83"/>
      <c r="AB836" s="83"/>
      <c r="AC836" s="83"/>
      <c r="AD836" s="101">
        <f>SUM(R836:AC836)</f>
        <v>0</v>
      </c>
      <c r="AE836" s="82"/>
      <c r="AF836" s="83"/>
      <c r="AG836" s="83"/>
      <c r="AH836" s="83"/>
      <c r="AI836" s="83"/>
      <c r="AJ836" s="83"/>
      <c r="AK836" s="83"/>
      <c r="AL836" s="83"/>
      <c r="AM836" s="83"/>
      <c r="AN836" s="83"/>
      <c r="AO836" s="83"/>
      <c r="AP836" s="83"/>
      <c r="AQ836" s="101">
        <f>SUM(AE836:AP836)</f>
        <v>0</v>
      </c>
      <c r="AR836" s="82"/>
      <c r="AS836" s="83"/>
      <c r="AT836" s="83"/>
      <c r="AU836" s="83"/>
      <c r="AV836" s="83"/>
      <c r="AW836" s="83"/>
      <c r="AX836" s="83"/>
      <c r="AY836" s="83"/>
      <c r="AZ836" s="83"/>
      <c r="BA836" s="83"/>
      <c r="BB836" s="83"/>
      <c r="BC836" s="83"/>
      <c r="BD836" s="101">
        <f>SUM(AR836:BC836)</f>
        <v>0</v>
      </c>
      <c r="BE836" s="101">
        <f t="shared" si="992"/>
        <v>0</v>
      </c>
      <c r="BG836" s="138"/>
      <c r="BH836" s="140"/>
      <c r="BI836" s="140"/>
    </row>
    <row r="837" spans="1:61" ht="13.15" hidden="1" customHeight="1" outlineLevel="2" x14ac:dyDescent="0.2">
      <c r="A837" s="374"/>
      <c r="B837" s="372"/>
      <c r="C837" s="46" t="s">
        <v>164</v>
      </c>
      <c r="D837" s="92"/>
      <c r="E837" s="56"/>
      <c r="F837" s="57"/>
      <c r="G837" s="57"/>
      <c r="H837" s="57"/>
      <c r="I837" s="57"/>
      <c r="J837" s="57"/>
      <c r="K837" s="57"/>
      <c r="L837" s="57"/>
      <c r="M837" s="57"/>
      <c r="N837" s="57"/>
      <c r="O837" s="57"/>
      <c r="P837" s="57"/>
      <c r="Q837" s="92">
        <f>SUM(E837:P837)</f>
        <v>0</v>
      </c>
      <c r="R837" s="56"/>
      <c r="S837" s="57"/>
      <c r="T837" s="57"/>
      <c r="U837" s="57"/>
      <c r="V837" s="57"/>
      <c r="W837" s="57"/>
      <c r="X837" s="57"/>
      <c r="Y837" s="57"/>
      <c r="Z837" s="57"/>
      <c r="AA837" s="57"/>
      <c r="AB837" s="57"/>
      <c r="AC837" s="57"/>
      <c r="AD837" s="92">
        <f>SUM(R837:AC837)</f>
        <v>0</v>
      </c>
      <c r="AE837" s="56"/>
      <c r="AF837" s="57"/>
      <c r="AG837" s="57"/>
      <c r="AH837" s="57"/>
      <c r="AI837" s="57"/>
      <c r="AJ837" s="57"/>
      <c r="AK837" s="57"/>
      <c r="AL837" s="57"/>
      <c r="AM837" s="57"/>
      <c r="AN837" s="57"/>
      <c r="AO837" s="57"/>
      <c r="AP837" s="57"/>
      <c r="AQ837" s="92">
        <f>SUM(AE837:AP837)</f>
        <v>0</v>
      </c>
      <c r="AR837" s="56"/>
      <c r="AS837" s="57"/>
      <c r="AT837" s="57"/>
      <c r="AU837" s="57"/>
      <c r="AV837" s="57"/>
      <c r="AW837" s="57"/>
      <c r="AX837" s="57"/>
      <c r="AY837" s="57"/>
      <c r="AZ837" s="57"/>
      <c r="BA837" s="57"/>
      <c r="BB837" s="57"/>
      <c r="BC837" s="57"/>
      <c r="BD837" s="92">
        <f>SUM(AR837:BC837)</f>
        <v>0</v>
      </c>
      <c r="BE837" s="92">
        <f t="shared" si="992"/>
        <v>0</v>
      </c>
      <c r="BG837" s="136"/>
      <c r="BH837" s="4"/>
      <c r="BI837" s="4"/>
    </row>
    <row r="838" spans="1:61" ht="13.15" hidden="1" customHeight="1" outlineLevel="2" x14ac:dyDescent="0.2">
      <c r="A838" s="373">
        <v>2</v>
      </c>
      <c r="B838" s="371" t="s">
        <v>217</v>
      </c>
      <c r="C838" s="44" t="s">
        <v>159</v>
      </c>
      <c r="D838" s="101"/>
      <c r="E838" s="82"/>
      <c r="F838" s="83"/>
      <c r="G838" s="83"/>
      <c r="H838" s="83"/>
      <c r="I838" s="83"/>
      <c r="J838" s="83"/>
      <c r="K838" s="83"/>
      <c r="L838" s="83"/>
      <c r="M838" s="83"/>
      <c r="N838" s="83"/>
      <c r="O838" s="83"/>
      <c r="P838" s="83"/>
      <c r="Q838" s="101">
        <f t="shared" ref="Q838:Q849" si="1098">SUM(E838:P838)</f>
        <v>0</v>
      </c>
      <c r="R838" s="82"/>
      <c r="S838" s="83"/>
      <c r="T838" s="83"/>
      <c r="U838" s="83"/>
      <c r="V838" s="83"/>
      <c r="W838" s="83"/>
      <c r="X838" s="83"/>
      <c r="Y838" s="83"/>
      <c r="Z838" s="83"/>
      <c r="AA838" s="83"/>
      <c r="AB838" s="83"/>
      <c r="AC838" s="83"/>
      <c r="AD838" s="101">
        <f t="shared" ref="AD838:AD853" si="1099">SUM(R838:AC838)</f>
        <v>0</v>
      </c>
      <c r="AE838" s="82"/>
      <c r="AF838" s="83"/>
      <c r="AG838" s="83"/>
      <c r="AH838" s="83"/>
      <c r="AI838" s="83"/>
      <c r="AJ838" s="83"/>
      <c r="AK838" s="83"/>
      <c r="AL838" s="83"/>
      <c r="AM838" s="83"/>
      <c r="AN838" s="83"/>
      <c r="AO838" s="83"/>
      <c r="AP838" s="83"/>
      <c r="AQ838" s="101">
        <f t="shared" ref="AQ838:AQ853" si="1100">SUM(AE838:AP838)</f>
        <v>0</v>
      </c>
      <c r="AR838" s="82"/>
      <c r="AS838" s="83"/>
      <c r="AT838" s="83"/>
      <c r="AU838" s="83"/>
      <c r="AV838" s="83"/>
      <c r="AW838" s="83"/>
      <c r="AX838" s="83"/>
      <c r="AY838" s="83"/>
      <c r="AZ838" s="83"/>
      <c r="BA838" s="83"/>
      <c r="BB838" s="83"/>
      <c r="BC838" s="83"/>
      <c r="BD838" s="101">
        <f t="shared" ref="BD838:BD853" si="1101">SUM(AR838:BC838)</f>
        <v>0</v>
      </c>
      <c r="BE838" s="101">
        <f t="shared" si="992"/>
        <v>0</v>
      </c>
      <c r="BG838" s="138" t="s">
        <v>211</v>
      </c>
      <c r="BH838" s="140" t="s">
        <v>212</v>
      </c>
      <c r="BI838" s="140" t="s">
        <v>213</v>
      </c>
    </row>
    <row r="839" spans="1:61" ht="13.15" hidden="1" customHeight="1" outlineLevel="2" x14ac:dyDescent="0.2">
      <c r="A839" s="374"/>
      <c r="B839" s="372"/>
      <c r="C839" s="46" t="s">
        <v>164</v>
      </c>
      <c r="D839" s="92"/>
      <c r="E839" s="56"/>
      <c r="F839" s="57"/>
      <c r="G839" s="57"/>
      <c r="H839" s="57"/>
      <c r="I839" s="57"/>
      <c r="J839" s="57"/>
      <c r="K839" s="57"/>
      <c r="L839" s="57"/>
      <c r="M839" s="57"/>
      <c r="N839" s="57"/>
      <c r="O839" s="57"/>
      <c r="P839" s="57"/>
      <c r="Q839" s="92">
        <f t="shared" si="1098"/>
        <v>0</v>
      </c>
      <c r="R839" s="56"/>
      <c r="S839" s="57"/>
      <c r="T839" s="57"/>
      <c r="U839" s="57"/>
      <c r="V839" s="57"/>
      <c r="W839" s="57"/>
      <c r="X839" s="57"/>
      <c r="Y839" s="57"/>
      <c r="Z839" s="57"/>
      <c r="AA839" s="57"/>
      <c r="AB839" s="57"/>
      <c r="AC839" s="57"/>
      <c r="AD839" s="92">
        <f t="shared" si="1099"/>
        <v>0</v>
      </c>
      <c r="AE839" s="56"/>
      <c r="AF839" s="57"/>
      <c r="AG839" s="57"/>
      <c r="AH839" s="57"/>
      <c r="AI839" s="57"/>
      <c r="AJ839" s="57"/>
      <c r="AK839" s="57"/>
      <c r="AL839" s="57"/>
      <c r="AM839" s="57"/>
      <c r="AN839" s="57"/>
      <c r="AO839" s="57"/>
      <c r="AP839" s="57"/>
      <c r="AQ839" s="92">
        <f t="shared" si="1100"/>
        <v>0</v>
      </c>
      <c r="AR839" s="56"/>
      <c r="AS839" s="57"/>
      <c r="AT839" s="57"/>
      <c r="AU839" s="57"/>
      <c r="AV839" s="57"/>
      <c r="AW839" s="57"/>
      <c r="AX839" s="57"/>
      <c r="AY839" s="57"/>
      <c r="AZ839" s="57"/>
      <c r="BA839" s="57"/>
      <c r="BB839" s="57"/>
      <c r="BC839" s="57"/>
      <c r="BD839" s="92">
        <f t="shared" si="1101"/>
        <v>0</v>
      </c>
      <c r="BE839" s="92">
        <f t="shared" si="992"/>
        <v>0</v>
      </c>
      <c r="BG839" s="136" t="s">
        <v>199</v>
      </c>
      <c r="BH839" s="4"/>
      <c r="BI839" s="4"/>
    </row>
    <row r="840" spans="1:61" ht="13.15" hidden="1" customHeight="1" outlineLevel="2" x14ac:dyDescent="0.2">
      <c r="A840" s="366">
        <v>3</v>
      </c>
      <c r="B840" s="376" t="s">
        <v>345</v>
      </c>
      <c r="C840" s="47" t="s">
        <v>159</v>
      </c>
      <c r="D840" s="91"/>
      <c r="E840" s="52"/>
      <c r="F840" s="53"/>
      <c r="G840" s="53"/>
      <c r="H840" s="53"/>
      <c r="I840" s="53"/>
      <c r="J840" s="53"/>
      <c r="K840" s="53"/>
      <c r="L840" s="53"/>
      <c r="M840" s="53"/>
      <c r="N840" s="53"/>
      <c r="O840" s="53"/>
      <c r="P840" s="53"/>
      <c r="Q840" s="91">
        <f t="shared" si="1098"/>
        <v>0</v>
      </c>
      <c r="R840" s="52"/>
      <c r="S840" s="53"/>
      <c r="T840" s="53"/>
      <c r="U840" s="53"/>
      <c r="V840" s="53"/>
      <c r="W840" s="53"/>
      <c r="X840" s="53"/>
      <c r="Y840" s="53"/>
      <c r="Z840" s="53"/>
      <c r="AA840" s="53"/>
      <c r="AB840" s="53"/>
      <c r="AC840" s="53"/>
      <c r="AD840" s="91">
        <f t="shared" si="1099"/>
        <v>0</v>
      </c>
      <c r="AE840" s="52"/>
      <c r="AF840" s="53"/>
      <c r="AG840" s="53"/>
      <c r="AH840" s="53"/>
      <c r="AI840" s="53"/>
      <c r="AJ840" s="53"/>
      <c r="AK840" s="53"/>
      <c r="AL840" s="53"/>
      <c r="AM840" s="53"/>
      <c r="AN840" s="53"/>
      <c r="AO840" s="53"/>
      <c r="AP840" s="53"/>
      <c r="AQ840" s="91">
        <f t="shared" si="1100"/>
        <v>0</v>
      </c>
      <c r="AR840" s="52"/>
      <c r="AS840" s="53"/>
      <c r="AT840" s="53"/>
      <c r="AU840" s="53"/>
      <c r="AV840" s="53"/>
      <c r="AW840" s="53"/>
      <c r="AX840" s="53"/>
      <c r="AY840" s="53"/>
      <c r="AZ840" s="53"/>
      <c r="BA840" s="53"/>
      <c r="BB840" s="53"/>
      <c r="BC840" s="53"/>
      <c r="BD840" s="91">
        <f t="shared" si="1101"/>
        <v>0</v>
      </c>
      <c r="BE840" s="91">
        <f t="shared" ref="BE840:BE913" si="1102">SUM(D840,BD840,AQ840,AD840,Q840)</f>
        <v>0</v>
      </c>
      <c r="BG840" s="136" t="s">
        <v>218</v>
      </c>
      <c r="BH840" s="4"/>
      <c r="BI840" s="4"/>
    </row>
    <row r="841" spans="1:61" ht="13.15" hidden="1" customHeight="1" outlineLevel="2" x14ac:dyDescent="0.2">
      <c r="A841" s="367"/>
      <c r="B841" s="381"/>
      <c r="C841" s="48" t="s">
        <v>164</v>
      </c>
      <c r="D841" s="93"/>
      <c r="E841" s="62"/>
      <c r="F841" s="63"/>
      <c r="G841" s="63"/>
      <c r="H841" s="63"/>
      <c r="I841" s="63"/>
      <c r="J841" s="63"/>
      <c r="K841" s="63"/>
      <c r="L841" s="63"/>
      <c r="M841" s="63"/>
      <c r="N841" s="63"/>
      <c r="O841" s="63"/>
      <c r="P841" s="63"/>
      <c r="Q841" s="93">
        <f t="shared" si="1098"/>
        <v>0</v>
      </c>
      <c r="R841" s="62"/>
      <c r="S841" s="63"/>
      <c r="T841" s="63"/>
      <c r="U841" s="63"/>
      <c r="V841" s="63"/>
      <c r="W841" s="63"/>
      <c r="X841" s="63"/>
      <c r="Y841" s="63"/>
      <c r="Z841" s="63"/>
      <c r="AA841" s="63"/>
      <c r="AB841" s="63"/>
      <c r="AC841" s="63"/>
      <c r="AD841" s="93">
        <f t="shared" si="1099"/>
        <v>0</v>
      </c>
      <c r="AE841" s="62"/>
      <c r="AF841" s="63"/>
      <c r="AG841" s="63"/>
      <c r="AH841" s="63"/>
      <c r="AI841" s="63"/>
      <c r="AJ841" s="63"/>
      <c r="AK841" s="63"/>
      <c r="AL841" s="63"/>
      <c r="AM841" s="63"/>
      <c r="AN841" s="63"/>
      <c r="AO841" s="63"/>
      <c r="AP841" s="63"/>
      <c r="AQ841" s="93">
        <f t="shared" si="1100"/>
        <v>0</v>
      </c>
      <c r="AR841" s="62"/>
      <c r="AS841" s="63"/>
      <c r="AT841" s="63"/>
      <c r="AU841" s="63"/>
      <c r="AV841" s="63"/>
      <c r="AW841" s="63"/>
      <c r="AX841" s="63"/>
      <c r="AY841" s="63"/>
      <c r="AZ841" s="63"/>
      <c r="BA841" s="63"/>
      <c r="BB841" s="63"/>
      <c r="BC841" s="63"/>
      <c r="BD841" s="93">
        <f t="shared" si="1101"/>
        <v>0</v>
      </c>
      <c r="BE841" s="93">
        <f t="shared" si="1102"/>
        <v>0</v>
      </c>
      <c r="BG841" s="136" t="s">
        <v>222</v>
      </c>
      <c r="BH841" s="4"/>
      <c r="BI841" s="4"/>
    </row>
    <row r="842" spans="1:61" ht="13.15" hidden="1" customHeight="1" outlineLevel="2" x14ac:dyDescent="0.2">
      <c r="A842" s="380">
        <v>4</v>
      </c>
      <c r="B842" s="382" t="s">
        <v>204</v>
      </c>
      <c r="C842" s="49" t="s">
        <v>159</v>
      </c>
      <c r="D842" s="95"/>
      <c r="E842" s="68"/>
      <c r="F842" s="69"/>
      <c r="G842" s="69"/>
      <c r="H842" s="69"/>
      <c r="I842" s="69"/>
      <c r="J842" s="69"/>
      <c r="K842" s="69"/>
      <c r="L842" s="69"/>
      <c r="M842" s="69"/>
      <c r="N842" s="69"/>
      <c r="O842" s="190"/>
      <c r="P842" s="190"/>
      <c r="Q842" s="94">
        <f t="shared" si="1098"/>
        <v>0</v>
      </c>
      <c r="R842" s="191"/>
      <c r="S842" s="123"/>
      <c r="T842" s="69"/>
      <c r="U842" s="69"/>
      <c r="V842" s="69"/>
      <c r="W842" s="69"/>
      <c r="X842" s="69"/>
      <c r="Y842" s="69"/>
      <c r="Z842" s="69"/>
      <c r="AA842" s="69"/>
      <c r="AB842" s="69"/>
      <c r="AC842" s="69"/>
      <c r="AD842" s="94">
        <f t="shared" si="1099"/>
        <v>0</v>
      </c>
      <c r="AE842" s="68"/>
      <c r="AF842" s="69"/>
      <c r="AG842" s="69"/>
      <c r="AH842" s="69"/>
      <c r="AI842" s="69"/>
      <c r="AJ842" s="69"/>
      <c r="AK842" s="69"/>
      <c r="AL842" s="69"/>
      <c r="AM842" s="69"/>
      <c r="AN842" s="69"/>
      <c r="AO842" s="69"/>
      <c r="AP842" s="69"/>
      <c r="AQ842" s="94">
        <f t="shared" si="1100"/>
        <v>0</v>
      </c>
      <c r="AR842" s="68"/>
      <c r="AS842" s="69"/>
      <c r="AT842" s="69"/>
      <c r="AU842" s="69"/>
      <c r="AV842" s="69"/>
      <c r="AW842" s="69"/>
      <c r="AX842" s="69"/>
      <c r="AY842" s="69"/>
      <c r="AZ842" s="69"/>
      <c r="BA842" s="69"/>
      <c r="BB842" s="69"/>
      <c r="BC842" s="69"/>
      <c r="BD842" s="94">
        <f t="shared" si="1101"/>
        <v>0</v>
      </c>
      <c r="BE842" s="95">
        <f t="shared" si="1102"/>
        <v>0</v>
      </c>
      <c r="BG842" s="136" t="s">
        <v>214</v>
      </c>
      <c r="BH842" s="4"/>
      <c r="BI842" s="4"/>
    </row>
    <row r="843" spans="1:61" ht="13.15" hidden="1" customHeight="1" outlineLevel="2" x14ac:dyDescent="0.2">
      <c r="A843" s="384"/>
      <c r="B843" s="383"/>
      <c r="C843" s="45" t="s">
        <v>164</v>
      </c>
      <c r="D843" s="97"/>
      <c r="E843" s="74"/>
      <c r="F843" s="75"/>
      <c r="G843" s="75"/>
      <c r="H843" s="75"/>
      <c r="I843" s="75"/>
      <c r="J843" s="75"/>
      <c r="K843" s="75"/>
      <c r="L843" s="75"/>
      <c r="M843" s="75"/>
      <c r="N843" s="75"/>
      <c r="O843" s="75"/>
      <c r="P843" s="75"/>
      <c r="Q843" s="96">
        <f t="shared" si="1098"/>
        <v>0</v>
      </c>
      <c r="R843" s="74"/>
      <c r="S843" s="75"/>
      <c r="T843" s="75"/>
      <c r="U843" s="75"/>
      <c r="V843" s="75"/>
      <c r="W843" s="75"/>
      <c r="X843" s="75"/>
      <c r="Y843" s="75"/>
      <c r="Z843" s="75"/>
      <c r="AA843" s="75"/>
      <c r="AB843" s="75"/>
      <c r="AC843" s="75"/>
      <c r="AD843" s="96">
        <f t="shared" si="1099"/>
        <v>0</v>
      </c>
      <c r="AE843" s="74"/>
      <c r="AF843" s="75"/>
      <c r="AG843" s="75"/>
      <c r="AH843" s="75"/>
      <c r="AI843" s="75"/>
      <c r="AJ843" s="75"/>
      <c r="AK843" s="75"/>
      <c r="AL843" s="75"/>
      <c r="AM843" s="75"/>
      <c r="AN843" s="75"/>
      <c r="AO843" s="75"/>
      <c r="AP843" s="75"/>
      <c r="AQ843" s="96">
        <f t="shared" si="1100"/>
        <v>0</v>
      </c>
      <c r="AR843" s="74"/>
      <c r="AS843" s="75"/>
      <c r="AT843" s="75"/>
      <c r="AU843" s="75"/>
      <c r="AV843" s="75"/>
      <c r="AW843" s="75"/>
      <c r="AX843" s="75"/>
      <c r="AY843" s="75"/>
      <c r="AZ843" s="75"/>
      <c r="BA843" s="75"/>
      <c r="BB843" s="75"/>
      <c r="BC843" s="75"/>
      <c r="BD843" s="96">
        <f t="shared" si="1101"/>
        <v>0</v>
      </c>
      <c r="BE843" s="97">
        <f t="shared" si="1102"/>
        <v>0</v>
      </c>
      <c r="BG843" s="136" t="s">
        <v>223</v>
      </c>
      <c r="BH843" s="4"/>
      <c r="BI843" s="4"/>
    </row>
    <row r="844" spans="1:61" ht="13.15" hidden="1" customHeight="1" outlineLevel="2" x14ac:dyDescent="0.2">
      <c r="A844" s="380">
        <v>5</v>
      </c>
      <c r="B844" s="382" t="s">
        <v>221</v>
      </c>
      <c r="C844" s="49" t="s">
        <v>159</v>
      </c>
      <c r="D844" s="95"/>
      <c r="E844" s="68"/>
      <c r="F844" s="69"/>
      <c r="G844" s="69"/>
      <c r="H844" s="69"/>
      <c r="I844" s="69"/>
      <c r="J844" s="69"/>
      <c r="K844" s="69"/>
      <c r="L844" s="69"/>
      <c r="M844" s="69"/>
      <c r="N844" s="69"/>
      <c r="O844" s="69"/>
      <c r="P844" s="69">
        <v>380</v>
      </c>
      <c r="Q844" s="94">
        <f t="shared" si="1098"/>
        <v>380</v>
      </c>
      <c r="R844" s="68"/>
      <c r="S844" s="192">
        <v>50</v>
      </c>
      <c r="T844" s="192">
        <v>100</v>
      </c>
      <c r="U844" s="192">
        <v>150</v>
      </c>
      <c r="V844" s="192">
        <v>100</v>
      </c>
      <c r="W844" s="192">
        <v>50</v>
      </c>
      <c r="X844" s="69"/>
      <c r="Y844" s="69"/>
      <c r="Z844" s="69"/>
      <c r="AA844" s="69"/>
      <c r="AB844" s="69"/>
      <c r="AC844" s="69"/>
      <c r="AD844" s="94">
        <f t="shared" si="1099"/>
        <v>450</v>
      </c>
      <c r="AE844" s="68"/>
      <c r="AF844" s="69"/>
      <c r="AG844" s="69"/>
      <c r="AH844" s="69"/>
      <c r="AI844" s="69"/>
      <c r="AJ844" s="69"/>
      <c r="AK844" s="69"/>
      <c r="AL844" s="69"/>
      <c r="AM844" s="69"/>
      <c r="AN844" s="69"/>
      <c r="AO844" s="69"/>
      <c r="AP844" s="69"/>
      <c r="AQ844" s="94">
        <f t="shared" si="1100"/>
        <v>0</v>
      </c>
      <c r="AR844" s="68"/>
      <c r="AS844" s="69"/>
      <c r="AT844" s="69"/>
      <c r="AU844" s="69"/>
      <c r="AV844" s="69"/>
      <c r="AW844" s="69"/>
      <c r="AX844" s="69"/>
      <c r="AY844" s="69"/>
      <c r="AZ844" s="69"/>
      <c r="BA844" s="69"/>
      <c r="BB844" s="69"/>
      <c r="BC844" s="69"/>
      <c r="BD844" s="94">
        <f t="shared" si="1101"/>
        <v>0</v>
      </c>
      <c r="BE844" s="95">
        <f t="shared" si="1102"/>
        <v>830</v>
      </c>
      <c r="BG844" t="s">
        <v>224</v>
      </c>
      <c r="BH844" s="4"/>
      <c r="BI844" s="4"/>
    </row>
    <row r="845" spans="1:61" ht="13.15" hidden="1" customHeight="1" outlineLevel="2" x14ac:dyDescent="0.2">
      <c r="A845" s="384"/>
      <c r="B845" s="383"/>
      <c r="C845" s="45" t="s">
        <v>164</v>
      </c>
      <c r="D845" s="97"/>
      <c r="E845" s="74"/>
      <c r="F845" s="75"/>
      <c r="G845" s="75"/>
      <c r="H845" s="75"/>
      <c r="I845" s="75"/>
      <c r="J845" s="75"/>
      <c r="K845" s="75"/>
      <c r="L845" s="75"/>
      <c r="M845" s="75"/>
      <c r="N845" s="75"/>
      <c r="O845" s="75"/>
      <c r="P845" s="75"/>
      <c r="Q845" s="96">
        <f t="shared" si="1098"/>
        <v>0</v>
      </c>
      <c r="R845" s="74"/>
      <c r="S845" s="75"/>
      <c r="T845" s="75"/>
      <c r="U845" s="75"/>
      <c r="V845" s="75"/>
      <c r="W845" s="75"/>
      <c r="X845" s="75"/>
      <c r="Y845" s="75"/>
      <c r="Z845" s="75"/>
      <c r="AA845" s="75"/>
      <c r="AB845" s="75"/>
      <c r="AC845" s="75"/>
      <c r="AD845" s="96">
        <f t="shared" si="1099"/>
        <v>0</v>
      </c>
      <c r="AE845" s="74"/>
      <c r="AF845" s="75"/>
      <c r="AG845" s="75"/>
      <c r="AH845" s="75"/>
      <c r="AI845" s="75"/>
      <c r="AJ845" s="75"/>
      <c r="AK845" s="75"/>
      <c r="AL845" s="75"/>
      <c r="AM845" s="75"/>
      <c r="AN845" s="75"/>
      <c r="AO845" s="75"/>
      <c r="AP845" s="75"/>
      <c r="AQ845" s="96">
        <f t="shared" si="1100"/>
        <v>0</v>
      </c>
      <c r="AR845" s="74"/>
      <c r="AS845" s="75"/>
      <c r="AT845" s="75"/>
      <c r="AU845" s="75"/>
      <c r="AV845" s="75"/>
      <c r="AW845" s="75"/>
      <c r="AX845" s="75"/>
      <c r="AY845" s="75"/>
      <c r="AZ845" s="75"/>
      <c r="BA845" s="75"/>
      <c r="BB845" s="75"/>
      <c r="BC845" s="75"/>
      <c r="BD845" s="96">
        <f t="shared" si="1101"/>
        <v>0</v>
      </c>
      <c r="BE845" s="97">
        <f t="shared" si="1102"/>
        <v>0</v>
      </c>
      <c r="BG845" t="s">
        <v>210</v>
      </c>
      <c r="BH845" s="4"/>
      <c r="BI845" s="4"/>
    </row>
    <row r="846" spans="1:61" ht="13.15" hidden="1" customHeight="1" outlineLevel="2" x14ac:dyDescent="0.2">
      <c r="A846" s="373">
        <v>6</v>
      </c>
      <c r="B846" s="364" t="s">
        <v>209</v>
      </c>
      <c r="C846" s="49" t="s">
        <v>159</v>
      </c>
      <c r="D846" s="95"/>
      <c r="E846" s="68"/>
      <c r="F846" s="69"/>
      <c r="G846" s="69"/>
      <c r="H846" s="69"/>
      <c r="I846" s="69"/>
      <c r="J846" s="69"/>
      <c r="K846" s="69"/>
      <c r="L846" s="69"/>
      <c r="M846" s="69"/>
      <c r="N846" s="69"/>
      <c r="O846" s="69"/>
      <c r="P846" s="69"/>
      <c r="Q846" s="94">
        <f t="shared" si="1098"/>
        <v>0</v>
      </c>
      <c r="R846" s="68"/>
      <c r="S846" s="192">
        <f>ROUND(S844*2%,0)</f>
        <v>1</v>
      </c>
      <c r="T846" s="192">
        <f>ROUND(T844*2%,0)</f>
        <v>2</v>
      </c>
      <c r="U846" s="192">
        <f>ROUND(U844*2%,0)</f>
        <v>3</v>
      </c>
      <c r="V846" s="192">
        <f>ROUND(V844*2%,0)</f>
        <v>2</v>
      </c>
      <c r="W846" s="192">
        <f>ROUND(W844*2%,0)</f>
        <v>1</v>
      </c>
      <c r="X846" s="69"/>
      <c r="Y846" s="69"/>
      <c r="Z846" s="69"/>
      <c r="AA846" s="69"/>
      <c r="AB846" s="69"/>
      <c r="AC846" s="69"/>
      <c r="AD846" s="94">
        <f t="shared" si="1099"/>
        <v>9</v>
      </c>
      <c r="AE846" s="68"/>
      <c r="AF846" s="69"/>
      <c r="AG846" s="69"/>
      <c r="AH846" s="69"/>
      <c r="AI846" s="69"/>
      <c r="AJ846" s="69"/>
      <c r="AK846" s="69"/>
      <c r="AL846" s="69"/>
      <c r="AM846" s="69"/>
      <c r="AN846" s="69"/>
      <c r="AO846" s="69"/>
      <c r="AP846" s="69"/>
      <c r="AQ846" s="94">
        <f t="shared" si="1100"/>
        <v>0</v>
      </c>
      <c r="AR846" s="68"/>
      <c r="AS846" s="69"/>
      <c r="AT846" s="69"/>
      <c r="AU846" s="69"/>
      <c r="AV846" s="69"/>
      <c r="AW846" s="69"/>
      <c r="AX846" s="69"/>
      <c r="AY846" s="69"/>
      <c r="AZ846" s="69"/>
      <c r="BA846" s="69"/>
      <c r="BB846" s="69"/>
      <c r="BC846" s="69"/>
      <c r="BD846" s="94">
        <f t="shared" si="1101"/>
        <v>0</v>
      </c>
      <c r="BE846" s="95">
        <f t="shared" si="1102"/>
        <v>9</v>
      </c>
      <c r="BG846" s="136" t="s">
        <v>215</v>
      </c>
      <c r="BH846" s="4"/>
      <c r="BI846" s="4"/>
    </row>
    <row r="847" spans="1:61" ht="13.15" hidden="1" customHeight="1" outlineLevel="2" x14ac:dyDescent="0.2">
      <c r="A847" s="374"/>
      <c r="B847" s="365"/>
      <c r="C847" s="48" t="s">
        <v>164</v>
      </c>
      <c r="D847" s="98"/>
      <c r="E847" s="62"/>
      <c r="F847" s="63"/>
      <c r="G847" s="63"/>
      <c r="H847" s="63"/>
      <c r="I847" s="63"/>
      <c r="J847" s="63"/>
      <c r="K847" s="63"/>
      <c r="L847" s="63"/>
      <c r="M847" s="63"/>
      <c r="N847" s="63"/>
      <c r="O847" s="63"/>
      <c r="P847" s="63"/>
      <c r="Q847" s="93">
        <f t="shared" si="1098"/>
        <v>0</v>
      </c>
      <c r="R847" s="62"/>
      <c r="S847" s="63"/>
      <c r="T847" s="63"/>
      <c r="U847" s="63"/>
      <c r="V847" s="63"/>
      <c r="W847" s="63"/>
      <c r="X847" s="63"/>
      <c r="Y847" s="63"/>
      <c r="Z847" s="63"/>
      <c r="AA847" s="63"/>
      <c r="AB847" s="63"/>
      <c r="AC847" s="63"/>
      <c r="AD847" s="93">
        <f t="shared" si="1099"/>
        <v>0</v>
      </c>
      <c r="AE847" s="62"/>
      <c r="AF847" s="63"/>
      <c r="AG847" s="63"/>
      <c r="AH847" s="63"/>
      <c r="AI847" s="63"/>
      <c r="AJ847" s="63"/>
      <c r="AK847" s="63"/>
      <c r="AL847" s="63"/>
      <c r="AM847" s="63"/>
      <c r="AN847" s="63"/>
      <c r="AO847" s="63"/>
      <c r="AP847" s="63"/>
      <c r="AQ847" s="93">
        <f t="shared" si="1100"/>
        <v>0</v>
      </c>
      <c r="AR847" s="62"/>
      <c r="AS847" s="63"/>
      <c r="AT847" s="63"/>
      <c r="AU847" s="63"/>
      <c r="AV847" s="63"/>
      <c r="AW847" s="63"/>
      <c r="AX847" s="63"/>
      <c r="AY847" s="63"/>
      <c r="AZ847" s="63"/>
      <c r="BA847" s="63"/>
      <c r="BB847" s="63"/>
      <c r="BC847" s="63"/>
      <c r="BD847" s="93">
        <f t="shared" si="1101"/>
        <v>0</v>
      </c>
      <c r="BE847" s="98">
        <f t="shared" si="1102"/>
        <v>0</v>
      </c>
      <c r="BF847" s="122"/>
      <c r="BG847" s="138" t="s">
        <v>216</v>
      </c>
      <c r="BH847" s="139">
        <f>SUM(BH839:BH846)</f>
        <v>0</v>
      </c>
      <c r="BI847" s="139">
        <f>SUM(BI839:BI846)</f>
        <v>0</v>
      </c>
    </row>
    <row r="848" spans="1:61" ht="13.15" hidden="1" customHeight="1" outlineLevel="2" x14ac:dyDescent="0.2">
      <c r="A848" s="366">
        <v>7</v>
      </c>
      <c r="B848" s="364" t="s">
        <v>6</v>
      </c>
      <c r="C848" s="49" t="s">
        <v>159</v>
      </c>
      <c r="D848" s="95"/>
      <c r="E848" s="68"/>
      <c r="F848" s="69"/>
      <c r="G848" s="69"/>
      <c r="H848" s="69"/>
      <c r="I848" s="69"/>
      <c r="J848" s="69"/>
      <c r="K848" s="69"/>
      <c r="L848" s="69"/>
      <c r="M848" s="69"/>
      <c r="N848" s="190"/>
      <c r="O848" s="190"/>
      <c r="P848" s="190"/>
      <c r="Q848" s="94">
        <f t="shared" si="1098"/>
        <v>0</v>
      </c>
      <c r="R848" s="191"/>
      <c r="S848" s="190"/>
      <c r="T848" s="190"/>
      <c r="U848" s="190"/>
      <c r="V848" s="190"/>
      <c r="W848" s="190"/>
      <c r="X848" s="190"/>
      <c r="Y848" s="69"/>
      <c r="Z848" s="69"/>
      <c r="AA848" s="69"/>
      <c r="AB848" s="69"/>
      <c r="AC848" s="69"/>
      <c r="AD848" s="94">
        <f t="shared" si="1099"/>
        <v>0</v>
      </c>
      <c r="AE848" s="68"/>
      <c r="AF848" s="69"/>
      <c r="AG848" s="69"/>
      <c r="AH848" s="69"/>
      <c r="AI848" s="69"/>
      <c r="AJ848" s="69"/>
      <c r="AK848" s="69"/>
      <c r="AL848" s="69"/>
      <c r="AM848" s="69"/>
      <c r="AN848" s="69"/>
      <c r="AO848" s="69"/>
      <c r="AP848" s="69"/>
      <c r="AQ848" s="94">
        <f t="shared" si="1100"/>
        <v>0</v>
      </c>
      <c r="AR848" s="68"/>
      <c r="AS848" s="69"/>
      <c r="AT848" s="69"/>
      <c r="AU848" s="69"/>
      <c r="AV848" s="69"/>
      <c r="AW848" s="69"/>
      <c r="AX848" s="69"/>
      <c r="AY848" s="69"/>
      <c r="AZ848" s="69"/>
      <c r="BA848" s="69"/>
      <c r="BB848" s="69"/>
      <c r="BC848" s="69"/>
      <c r="BD848" s="94">
        <f t="shared" si="1101"/>
        <v>0</v>
      </c>
      <c r="BE848" s="95">
        <f t="shared" si="1102"/>
        <v>0</v>
      </c>
      <c r="BH848" s="4"/>
      <c r="BI848" s="4"/>
    </row>
    <row r="849" spans="1:61" ht="13.15" hidden="1" customHeight="1" outlineLevel="2" x14ac:dyDescent="0.2">
      <c r="A849" s="367"/>
      <c r="B849" s="368"/>
      <c r="C849" s="48" t="s">
        <v>164</v>
      </c>
      <c r="D849" s="98"/>
      <c r="E849" s="66"/>
      <c r="F849" s="63"/>
      <c r="G849" s="63"/>
      <c r="H849" s="63"/>
      <c r="I849" s="63"/>
      <c r="J849" s="63"/>
      <c r="K849" s="63"/>
      <c r="L849" s="63"/>
      <c r="M849" s="63"/>
      <c r="N849" s="63"/>
      <c r="O849" s="63"/>
      <c r="P849" s="63"/>
      <c r="Q849" s="93">
        <f t="shared" si="1098"/>
        <v>0</v>
      </c>
      <c r="R849" s="66"/>
      <c r="S849" s="63"/>
      <c r="T849" s="63"/>
      <c r="U849" s="63"/>
      <c r="V849" s="63"/>
      <c r="W849" s="63"/>
      <c r="X849" s="63"/>
      <c r="Y849" s="63"/>
      <c r="Z849" s="63"/>
      <c r="AA849" s="63"/>
      <c r="AB849" s="63"/>
      <c r="AC849" s="63"/>
      <c r="AD849" s="93">
        <f t="shared" si="1099"/>
        <v>0</v>
      </c>
      <c r="AE849" s="66"/>
      <c r="AF849" s="63"/>
      <c r="AG849" s="63"/>
      <c r="AH849" s="63"/>
      <c r="AI849" s="63"/>
      <c r="AJ849" s="63"/>
      <c r="AK849" s="63"/>
      <c r="AL849" s="63"/>
      <c r="AM849" s="63"/>
      <c r="AN849" s="63"/>
      <c r="AO849" s="63"/>
      <c r="AP849" s="63"/>
      <c r="AQ849" s="93">
        <f t="shared" si="1100"/>
        <v>0</v>
      </c>
      <c r="AR849" s="66"/>
      <c r="AS849" s="63"/>
      <c r="AT849" s="63"/>
      <c r="AU849" s="63"/>
      <c r="AV849" s="63"/>
      <c r="AW849" s="63"/>
      <c r="AX849" s="63"/>
      <c r="AY849" s="63"/>
      <c r="AZ849" s="63"/>
      <c r="BA849" s="63"/>
      <c r="BB849" s="63"/>
      <c r="BC849" s="63"/>
      <c r="BD849" s="93">
        <f t="shared" si="1101"/>
        <v>0</v>
      </c>
      <c r="BE849" s="98">
        <f t="shared" si="1102"/>
        <v>0</v>
      </c>
      <c r="BG849" s="138"/>
      <c r="BH849" s="139"/>
      <c r="BI849" s="139"/>
    </row>
    <row r="850" spans="1:61" ht="13.15" hidden="1" customHeight="1" outlineLevel="2" x14ac:dyDescent="0.2">
      <c r="A850" s="380">
        <v>8</v>
      </c>
      <c r="B850" s="364" t="s">
        <v>335</v>
      </c>
      <c r="C850" s="49" t="s">
        <v>159</v>
      </c>
      <c r="D850" s="95"/>
      <c r="E850" s="68"/>
      <c r="F850" s="69"/>
      <c r="G850" s="69"/>
      <c r="H850" s="69"/>
      <c r="I850" s="69"/>
      <c r="J850" s="69"/>
      <c r="K850" s="69"/>
      <c r="L850" s="69"/>
      <c r="M850" s="69"/>
      <c r="N850" s="69"/>
      <c r="O850" s="69"/>
      <c r="P850" s="69"/>
      <c r="Q850" s="94">
        <f>SUM(E850:P850)</f>
        <v>0</v>
      </c>
      <c r="R850" s="68"/>
      <c r="S850" s="69"/>
      <c r="T850" s="69"/>
      <c r="U850" s="69"/>
      <c r="V850" s="69"/>
      <c r="W850" s="69"/>
      <c r="X850" s="69"/>
      <c r="Y850" s="69"/>
      <c r="Z850" s="69"/>
      <c r="AA850" s="69"/>
      <c r="AB850" s="69"/>
      <c r="AC850" s="69"/>
      <c r="AD850" s="94">
        <f t="shared" si="1099"/>
        <v>0</v>
      </c>
      <c r="AE850" s="68"/>
      <c r="AF850" s="69"/>
      <c r="AG850" s="69"/>
      <c r="AH850" s="69"/>
      <c r="AI850" s="69"/>
      <c r="AJ850" s="69"/>
      <c r="AK850" s="69"/>
      <c r="AL850" s="69"/>
      <c r="AM850" s="69"/>
      <c r="AN850" s="69"/>
      <c r="AO850" s="69"/>
      <c r="AP850" s="69"/>
      <c r="AQ850" s="94">
        <f t="shared" si="1100"/>
        <v>0</v>
      </c>
      <c r="AR850" s="68"/>
      <c r="AS850" s="69"/>
      <c r="AT850" s="69"/>
      <c r="AU850" s="69"/>
      <c r="AV850" s="69"/>
      <c r="AW850" s="69"/>
      <c r="AX850" s="69"/>
      <c r="AY850" s="69"/>
      <c r="AZ850" s="69"/>
      <c r="BA850" s="69"/>
      <c r="BB850" s="69"/>
      <c r="BC850" s="69"/>
      <c r="BD850" s="94">
        <f t="shared" si="1101"/>
        <v>0</v>
      </c>
      <c r="BE850" s="95">
        <f t="shared" si="1102"/>
        <v>0</v>
      </c>
      <c r="BH850" s="4"/>
      <c r="BI850" s="4"/>
    </row>
    <row r="851" spans="1:61" ht="13.15" hidden="1" customHeight="1" outlineLevel="2" thickBot="1" x14ac:dyDescent="0.25">
      <c r="A851" s="377"/>
      <c r="B851" s="379"/>
      <c r="C851" s="128" t="s">
        <v>164</v>
      </c>
      <c r="D851" s="133"/>
      <c r="E851" s="132"/>
      <c r="F851" s="130"/>
      <c r="G851" s="130"/>
      <c r="H851" s="130"/>
      <c r="I851" s="130"/>
      <c r="J851" s="130"/>
      <c r="K851" s="130"/>
      <c r="L851" s="130"/>
      <c r="M851" s="130"/>
      <c r="N851" s="130"/>
      <c r="O851" s="130"/>
      <c r="P851" s="130"/>
      <c r="Q851" s="131">
        <f>SUM(E851:P851)</f>
        <v>0</v>
      </c>
      <c r="R851" s="132"/>
      <c r="S851" s="130"/>
      <c r="T851" s="130"/>
      <c r="U851" s="130"/>
      <c r="V851" s="130"/>
      <c r="W851" s="130"/>
      <c r="X851" s="130"/>
      <c r="Y851" s="130"/>
      <c r="Z851" s="130"/>
      <c r="AA851" s="130"/>
      <c r="AB851" s="130"/>
      <c r="AC851" s="130"/>
      <c r="AD851" s="131">
        <f t="shared" si="1099"/>
        <v>0</v>
      </c>
      <c r="AE851" s="132"/>
      <c r="AF851" s="130"/>
      <c r="AG851" s="130"/>
      <c r="AH851" s="130"/>
      <c r="AI851" s="130"/>
      <c r="AJ851" s="130"/>
      <c r="AK851" s="130"/>
      <c r="AL851" s="130"/>
      <c r="AM851" s="130"/>
      <c r="AN851" s="130"/>
      <c r="AO851" s="130"/>
      <c r="AP851" s="130"/>
      <c r="AQ851" s="131">
        <f t="shared" si="1100"/>
        <v>0</v>
      </c>
      <c r="AR851" s="132"/>
      <c r="AS851" s="130"/>
      <c r="AT851" s="130"/>
      <c r="AU851" s="130"/>
      <c r="AV851" s="130"/>
      <c r="AW851" s="130"/>
      <c r="AX851" s="130"/>
      <c r="AY851" s="130"/>
      <c r="AZ851" s="130"/>
      <c r="BA851" s="130"/>
      <c r="BB851" s="130"/>
      <c r="BC851" s="130"/>
      <c r="BD851" s="131">
        <f t="shared" si="1101"/>
        <v>0</v>
      </c>
      <c r="BE851" s="133">
        <f t="shared" si="1102"/>
        <v>0</v>
      </c>
      <c r="BG851" s="138"/>
      <c r="BH851" s="139"/>
      <c r="BI851" s="139"/>
    </row>
    <row r="852" spans="1:61" outlineLevel="1" collapsed="1" x14ac:dyDescent="0.2">
      <c r="A852" s="369"/>
      <c r="B852" s="362" t="s">
        <v>198</v>
      </c>
      <c r="C852" s="50" t="s">
        <v>159</v>
      </c>
      <c r="D852" s="127">
        <f>SUM(D836,D838,D840,D842,D844,D846,D848,D850)</f>
        <v>0</v>
      </c>
      <c r="E852" s="124">
        <f t="shared" ref="E852:P852" si="1103">SUM(E836,E838,E840,E842,E844,E846,E848,E850)</f>
        <v>0</v>
      </c>
      <c r="F852" s="125">
        <f t="shared" si="1103"/>
        <v>0</v>
      </c>
      <c r="G852" s="125">
        <f t="shared" si="1103"/>
        <v>0</v>
      </c>
      <c r="H852" s="125">
        <f t="shared" si="1103"/>
        <v>0</v>
      </c>
      <c r="I852" s="125">
        <f t="shared" si="1103"/>
        <v>0</v>
      </c>
      <c r="J852" s="125">
        <f t="shared" si="1103"/>
        <v>0</v>
      </c>
      <c r="K852" s="125">
        <f t="shared" si="1103"/>
        <v>0</v>
      </c>
      <c r="L852" s="125">
        <f t="shared" si="1103"/>
        <v>0</v>
      </c>
      <c r="M852" s="125">
        <f t="shared" si="1103"/>
        <v>0</v>
      </c>
      <c r="N852" s="125">
        <f t="shared" si="1103"/>
        <v>0</v>
      </c>
      <c r="O852" s="125">
        <f t="shared" si="1103"/>
        <v>0</v>
      </c>
      <c r="P852" s="125">
        <f t="shared" si="1103"/>
        <v>380</v>
      </c>
      <c r="Q852" s="126">
        <f>SUM(E852:P852)</f>
        <v>380</v>
      </c>
      <c r="R852" s="124">
        <f t="shared" ref="R852:AC852" si="1104">SUM(R836,R838,R840,R842,R844,R846,R848,R850)</f>
        <v>0</v>
      </c>
      <c r="S852" s="125">
        <f t="shared" si="1104"/>
        <v>51</v>
      </c>
      <c r="T852" s="125">
        <f t="shared" si="1104"/>
        <v>102</v>
      </c>
      <c r="U852" s="125">
        <f t="shared" si="1104"/>
        <v>153</v>
      </c>
      <c r="V852" s="125">
        <f t="shared" si="1104"/>
        <v>102</v>
      </c>
      <c r="W852" s="125">
        <f t="shared" si="1104"/>
        <v>51</v>
      </c>
      <c r="X852" s="125">
        <f t="shared" si="1104"/>
        <v>0</v>
      </c>
      <c r="Y852" s="125">
        <f t="shared" si="1104"/>
        <v>0</v>
      </c>
      <c r="Z852" s="125">
        <f t="shared" si="1104"/>
        <v>0</v>
      </c>
      <c r="AA852" s="125">
        <f t="shared" si="1104"/>
        <v>0</v>
      </c>
      <c r="AB852" s="125">
        <f t="shared" si="1104"/>
        <v>0</v>
      </c>
      <c r="AC852" s="125">
        <f t="shared" si="1104"/>
        <v>0</v>
      </c>
      <c r="AD852" s="126">
        <f t="shared" si="1099"/>
        <v>459</v>
      </c>
      <c r="AE852" s="124">
        <f t="shared" ref="AE852:AP852" si="1105">SUM(AE836,AE838,AE840,AE842,AE844,AE846,AE848,AE850)</f>
        <v>0</v>
      </c>
      <c r="AF852" s="125">
        <f t="shared" si="1105"/>
        <v>0</v>
      </c>
      <c r="AG852" s="125">
        <f t="shared" si="1105"/>
        <v>0</v>
      </c>
      <c r="AH852" s="125">
        <f t="shared" si="1105"/>
        <v>0</v>
      </c>
      <c r="AI852" s="125">
        <f t="shared" si="1105"/>
        <v>0</v>
      </c>
      <c r="AJ852" s="125">
        <f t="shared" si="1105"/>
        <v>0</v>
      </c>
      <c r="AK852" s="125">
        <f t="shared" si="1105"/>
        <v>0</v>
      </c>
      <c r="AL852" s="125">
        <f t="shared" si="1105"/>
        <v>0</v>
      </c>
      <c r="AM852" s="125">
        <f t="shared" si="1105"/>
        <v>0</v>
      </c>
      <c r="AN852" s="125">
        <f t="shared" si="1105"/>
        <v>0</v>
      </c>
      <c r="AO852" s="125">
        <f t="shared" si="1105"/>
        <v>0</v>
      </c>
      <c r="AP852" s="125">
        <f t="shared" si="1105"/>
        <v>0</v>
      </c>
      <c r="AQ852" s="126">
        <f t="shared" si="1100"/>
        <v>0</v>
      </c>
      <c r="AR852" s="124">
        <f t="shared" ref="AR852:BC852" si="1106">SUM(AR836,AR838,AR840,AR842,AR844,AR846,AR848,AR850)</f>
        <v>0</v>
      </c>
      <c r="AS852" s="125">
        <f t="shared" si="1106"/>
        <v>0</v>
      </c>
      <c r="AT852" s="125">
        <f t="shared" si="1106"/>
        <v>0</v>
      </c>
      <c r="AU852" s="125">
        <f t="shared" si="1106"/>
        <v>0</v>
      </c>
      <c r="AV852" s="125">
        <f t="shared" si="1106"/>
        <v>0</v>
      </c>
      <c r="AW852" s="125">
        <f t="shared" si="1106"/>
        <v>0</v>
      </c>
      <c r="AX852" s="125">
        <f t="shared" si="1106"/>
        <v>0</v>
      </c>
      <c r="AY852" s="125">
        <f t="shared" si="1106"/>
        <v>0</v>
      </c>
      <c r="AZ852" s="125">
        <f t="shared" si="1106"/>
        <v>0</v>
      </c>
      <c r="BA852" s="125">
        <f t="shared" si="1106"/>
        <v>0</v>
      </c>
      <c r="BB852" s="125">
        <f t="shared" si="1106"/>
        <v>0</v>
      </c>
      <c r="BC852" s="125">
        <f t="shared" si="1106"/>
        <v>0</v>
      </c>
      <c r="BD852" s="126">
        <f t="shared" si="1101"/>
        <v>0</v>
      </c>
      <c r="BE852" s="127">
        <f t="shared" si="1102"/>
        <v>839</v>
      </c>
    </row>
    <row r="853" spans="1:61" outlineLevel="1" x14ac:dyDescent="0.2">
      <c r="A853" s="370"/>
      <c r="B853" s="363"/>
      <c r="C853" s="51" t="s">
        <v>164</v>
      </c>
      <c r="D853" s="100">
        <f t="shared" ref="D853:P853" si="1107">SUM(D837,D839,D841,D843,D845,D847,D849,D851)</f>
        <v>0</v>
      </c>
      <c r="E853" s="80">
        <f t="shared" si="1107"/>
        <v>0</v>
      </c>
      <c r="F853" s="81">
        <f t="shared" si="1107"/>
        <v>0</v>
      </c>
      <c r="G853" s="81">
        <f t="shared" si="1107"/>
        <v>0</v>
      </c>
      <c r="H853" s="81">
        <f t="shared" si="1107"/>
        <v>0</v>
      </c>
      <c r="I853" s="81">
        <f t="shared" si="1107"/>
        <v>0</v>
      </c>
      <c r="J853" s="81">
        <f t="shared" si="1107"/>
        <v>0</v>
      </c>
      <c r="K853" s="81">
        <f t="shared" si="1107"/>
        <v>0</v>
      </c>
      <c r="L853" s="81">
        <f t="shared" si="1107"/>
        <v>0</v>
      </c>
      <c r="M853" s="81">
        <f t="shared" si="1107"/>
        <v>0</v>
      </c>
      <c r="N853" s="81">
        <f t="shared" si="1107"/>
        <v>0</v>
      </c>
      <c r="O853" s="81">
        <f t="shared" si="1107"/>
        <v>0</v>
      </c>
      <c r="P853" s="81">
        <f t="shared" si="1107"/>
        <v>0</v>
      </c>
      <c r="Q853" s="99">
        <f>SUM(E853:P853)</f>
        <v>0</v>
      </c>
      <c r="R853" s="80">
        <f t="shared" ref="R853:AC853" si="1108">SUM(R837,R839,R841,R843,R845,R847,R849,R851)</f>
        <v>0</v>
      </c>
      <c r="S853" s="81">
        <f t="shared" si="1108"/>
        <v>0</v>
      </c>
      <c r="T853" s="81">
        <f t="shared" si="1108"/>
        <v>0</v>
      </c>
      <c r="U853" s="81">
        <f t="shared" si="1108"/>
        <v>0</v>
      </c>
      <c r="V853" s="81">
        <f t="shared" si="1108"/>
        <v>0</v>
      </c>
      <c r="W853" s="81">
        <f t="shared" si="1108"/>
        <v>0</v>
      </c>
      <c r="X853" s="81">
        <f t="shared" si="1108"/>
        <v>0</v>
      </c>
      <c r="Y853" s="81">
        <f t="shared" si="1108"/>
        <v>0</v>
      </c>
      <c r="Z853" s="81">
        <f t="shared" si="1108"/>
        <v>0</v>
      </c>
      <c r="AA853" s="81">
        <f t="shared" si="1108"/>
        <v>0</v>
      </c>
      <c r="AB853" s="81">
        <f t="shared" si="1108"/>
        <v>0</v>
      </c>
      <c r="AC853" s="81">
        <f t="shared" si="1108"/>
        <v>0</v>
      </c>
      <c r="AD853" s="99">
        <f t="shared" si="1099"/>
        <v>0</v>
      </c>
      <c r="AE853" s="80">
        <f t="shared" ref="AE853:AP853" si="1109">SUM(AE837,AE839,AE841,AE843,AE845,AE847,AE849,AE851)</f>
        <v>0</v>
      </c>
      <c r="AF853" s="81">
        <f t="shared" si="1109"/>
        <v>0</v>
      </c>
      <c r="AG853" s="81">
        <f t="shared" si="1109"/>
        <v>0</v>
      </c>
      <c r="AH853" s="81">
        <f t="shared" si="1109"/>
        <v>0</v>
      </c>
      <c r="AI853" s="81">
        <f t="shared" si="1109"/>
        <v>0</v>
      </c>
      <c r="AJ853" s="81">
        <f t="shared" si="1109"/>
        <v>0</v>
      </c>
      <c r="AK853" s="81">
        <f t="shared" si="1109"/>
        <v>0</v>
      </c>
      <c r="AL853" s="81">
        <f t="shared" si="1109"/>
        <v>0</v>
      </c>
      <c r="AM853" s="81">
        <f t="shared" si="1109"/>
        <v>0</v>
      </c>
      <c r="AN853" s="81">
        <f t="shared" si="1109"/>
        <v>0</v>
      </c>
      <c r="AO853" s="81">
        <f t="shared" si="1109"/>
        <v>0</v>
      </c>
      <c r="AP853" s="81">
        <f t="shared" si="1109"/>
        <v>0</v>
      </c>
      <c r="AQ853" s="99">
        <f t="shared" si="1100"/>
        <v>0</v>
      </c>
      <c r="AR853" s="80">
        <f t="shared" ref="AR853:BC853" si="1110">SUM(AR837,AR839,AR841,AR843,AR845,AR847,AR849,AR851)</f>
        <v>0</v>
      </c>
      <c r="AS853" s="81">
        <f t="shared" si="1110"/>
        <v>0</v>
      </c>
      <c r="AT853" s="81">
        <f t="shared" si="1110"/>
        <v>0</v>
      </c>
      <c r="AU853" s="81">
        <f t="shared" si="1110"/>
        <v>0</v>
      </c>
      <c r="AV853" s="81">
        <f t="shared" si="1110"/>
        <v>0</v>
      </c>
      <c r="AW853" s="81">
        <f t="shared" si="1110"/>
        <v>0</v>
      </c>
      <c r="AX853" s="81">
        <f t="shared" si="1110"/>
        <v>0</v>
      </c>
      <c r="AY853" s="81">
        <f t="shared" si="1110"/>
        <v>0</v>
      </c>
      <c r="AZ853" s="81">
        <f t="shared" si="1110"/>
        <v>0</v>
      </c>
      <c r="BA853" s="81">
        <f t="shared" si="1110"/>
        <v>0</v>
      </c>
      <c r="BB853" s="81">
        <f t="shared" si="1110"/>
        <v>0</v>
      </c>
      <c r="BC853" s="81">
        <f t="shared" si="1110"/>
        <v>0</v>
      </c>
      <c r="BD853" s="99">
        <f t="shared" si="1101"/>
        <v>0</v>
      </c>
      <c r="BE853" s="100">
        <f t="shared" si="1102"/>
        <v>0</v>
      </c>
    </row>
    <row r="854" spans="1:61" hidden="1" outlineLevel="2" x14ac:dyDescent="0.2">
      <c r="A854" s="120"/>
      <c r="B854" s="111" t="s">
        <v>203</v>
      </c>
      <c r="C854" s="112"/>
      <c r="D854" s="114"/>
      <c r="E854" s="113"/>
      <c r="F854" s="113"/>
      <c r="G854" s="113"/>
      <c r="H854" s="113"/>
      <c r="I854" s="113"/>
      <c r="J854" s="113"/>
      <c r="K854" s="113"/>
      <c r="L854" s="113"/>
      <c r="M854" s="113"/>
      <c r="N854" s="113"/>
      <c r="O854" s="113"/>
      <c r="P854" s="113"/>
      <c r="Q854" s="114"/>
      <c r="R854" s="113"/>
      <c r="S854" s="113"/>
      <c r="T854" s="113"/>
      <c r="U854" s="113"/>
      <c r="V854" s="113"/>
      <c r="W854" s="113"/>
      <c r="X854" s="113"/>
      <c r="Y854" s="113"/>
      <c r="Z854" s="113"/>
      <c r="AA854" s="113"/>
      <c r="AB854" s="113"/>
      <c r="AC854" s="113"/>
      <c r="AD854" s="114"/>
      <c r="AE854" s="113"/>
      <c r="AF854" s="113"/>
      <c r="AG854" s="113"/>
      <c r="AH854" s="113"/>
      <c r="AI854" s="113"/>
      <c r="AJ854" s="113"/>
      <c r="AK854" s="113"/>
      <c r="AL854" s="113"/>
      <c r="AM854" s="113"/>
      <c r="AN854" s="113"/>
      <c r="AO854" s="113"/>
      <c r="AP854" s="113"/>
      <c r="AQ854" s="114"/>
      <c r="AR854" s="113"/>
      <c r="AS854" s="113"/>
      <c r="AT854" s="113"/>
      <c r="AU854" s="113"/>
      <c r="AV854" s="113"/>
      <c r="AW854" s="113"/>
      <c r="AX854" s="113"/>
      <c r="AY854" s="113"/>
      <c r="AZ854" s="113"/>
      <c r="BA854" s="113"/>
      <c r="BB854" s="113"/>
      <c r="BC854" s="113"/>
      <c r="BD854" s="114"/>
      <c r="BE854" s="198">
        <f t="shared" si="1102"/>
        <v>0</v>
      </c>
      <c r="BG854" s="42"/>
    </row>
    <row r="855" spans="1:61" hidden="1" outlineLevel="2" x14ac:dyDescent="0.2">
      <c r="A855" s="375">
        <v>1</v>
      </c>
      <c r="B855" s="376" t="s">
        <v>208</v>
      </c>
      <c r="C855" s="47" t="s">
        <v>159</v>
      </c>
      <c r="D855" s="91">
        <f>D852-D857</f>
        <v>0</v>
      </c>
      <c r="E855" s="52">
        <f>E852-E857</f>
        <v>0</v>
      </c>
      <c r="F855" s="53">
        <f t="shared" ref="F855:P855" si="1111">F852-F857</f>
        <v>0</v>
      </c>
      <c r="G855" s="53">
        <f t="shared" si="1111"/>
        <v>0</v>
      </c>
      <c r="H855" s="53">
        <f t="shared" si="1111"/>
        <v>0</v>
      </c>
      <c r="I855" s="53">
        <f t="shared" si="1111"/>
        <v>0</v>
      </c>
      <c r="J855" s="53">
        <f t="shared" si="1111"/>
        <v>0</v>
      </c>
      <c r="K855" s="53">
        <f t="shared" si="1111"/>
        <v>0</v>
      </c>
      <c r="L855" s="53">
        <f t="shared" si="1111"/>
        <v>0</v>
      </c>
      <c r="M855" s="53">
        <f t="shared" si="1111"/>
        <v>0</v>
      </c>
      <c r="N855" s="53">
        <f t="shared" si="1111"/>
        <v>0</v>
      </c>
      <c r="O855" s="53">
        <f t="shared" si="1111"/>
        <v>0</v>
      </c>
      <c r="P855" s="53">
        <f t="shared" si="1111"/>
        <v>380</v>
      </c>
      <c r="Q855" s="91">
        <f t="shared" ref="Q855:Q860" si="1112">SUM(E855:P855)</f>
        <v>380</v>
      </c>
      <c r="R855" s="52">
        <f>R852-R857</f>
        <v>0</v>
      </c>
      <c r="S855" s="53">
        <f t="shared" ref="S855:AC855" si="1113">S852-S857</f>
        <v>51</v>
      </c>
      <c r="T855" s="53">
        <f t="shared" si="1113"/>
        <v>102</v>
      </c>
      <c r="U855" s="53">
        <f t="shared" si="1113"/>
        <v>153</v>
      </c>
      <c r="V855" s="53">
        <f t="shared" si="1113"/>
        <v>102</v>
      </c>
      <c r="W855" s="53">
        <f t="shared" si="1113"/>
        <v>51</v>
      </c>
      <c r="X855" s="53">
        <f t="shared" si="1113"/>
        <v>0</v>
      </c>
      <c r="Y855" s="53">
        <f t="shared" si="1113"/>
        <v>0</v>
      </c>
      <c r="Z855" s="53">
        <f t="shared" si="1113"/>
        <v>0</v>
      </c>
      <c r="AA855" s="53">
        <f t="shared" si="1113"/>
        <v>0</v>
      </c>
      <c r="AB855" s="53">
        <f t="shared" si="1113"/>
        <v>0</v>
      </c>
      <c r="AC855" s="53">
        <f t="shared" si="1113"/>
        <v>0</v>
      </c>
      <c r="AD855" s="91">
        <f t="shared" ref="AD855:AD860" si="1114">SUM(R855:AC855)</f>
        <v>459</v>
      </c>
      <c r="AE855" s="52">
        <f>AE852-AE857</f>
        <v>0</v>
      </c>
      <c r="AF855" s="53">
        <f t="shared" ref="AF855:AP855" si="1115">AF852-AF857</f>
        <v>0</v>
      </c>
      <c r="AG855" s="53">
        <f t="shared" si="1115"/>
        <v>0</v>
      </c>
      <c r="AH855" s="53">
        <f t="shared" si="1115"/>
        <v>0</v>
      </c>
      <c r="AI855" s="53">
        <f t="shared" si="1115"/>
        <v>0</v>
      </c>
      <c r="AJ855" s="53">
        <f t="shared" si="1115"/>
        <v>0</v>
      </c>
      <c r="AK855" s="53">
        <f t="shared" si="1115"/>
        <v>0</v>
      </c>
      <c r="AL855" s="53">
        <f t="shared" si="1115"/>
        <v>0</v>
      </c>
      <c r="AM855" s="53">
        <f t="shared" si="1115"/>
        <v>0</v>
      </c>
      <c r="AN855" s="53">
        <f t="shared" si="1115"/>
        <v>0</v>
      </c>
      <c r="AO855" s="53">
        <f t="shared" si="1115"/>
        <v>0</v>
      </c>
      <c r="AP855" s="53">
        <f t="shared" si="1115"/>
        <v>0</v>
      </c>
      <c r="AQ855" s="91">
        <f t="shared" ref="AQ855:AQ860" si="1116">SUM(AE855:AP855)</f>
        <v>0</v>
      </c>
      <c r="AR855" s="52">
        <f>AR852-AR857</f>
        <v>0</v>
      </c>
      <c r="AS855" s="53">
        <f t="shared" ref="AS855:BC855" si="1117">AS852-AS857</f>
        <v>0</v>
      </c>
      <c r="AT855" s="53">
        <f t="shared" si="1117"/>
        <v>0</v>
      </c>
      <c r="AU855" s="53">
        <f t="shared" si="1117"/>
        <v>0</v>
      </c>
      <c r="AV855" s="53">
        <f t="shared" si="1117"/>
        <v>0</v>
      </c>
      <c r="AW855" s="53">
        <f t="shared" si="1117"/>
        <v>0</v>
      </c>
      <c r="AX855" s="53">
        <f t="shared" si="1117"/>
        <v>0</v>
      </c>
      <c r="AY855" s="53">
        <f t="shared" si="1117"/>
        <v>0</v>
      </c>
      <c r="AZ855" s="53">
        <f t="shared" si="1117"/>
        <v>0</v>
      </c>
      <c r="BA855" s="53">
        <f t="shared" si="1117"/>
        <v>0</v>
      </c>
      <c r="BB855" s="53">
        <f t="shared" si="1117"/>
        <v>0</v>
      </c>
      <c r="BC855" s="53">
        <f t="shared" si="1117"/>
        <v>0</v>
      </c>
      <c r="BD855" s="91">
        <f t="shared" ref="BD855:BD860" si="1118">SUM(AR855:BC855)</f>
        <v>0</v>
      </c>
      <c r="BE855" s="91">
        <f t="shared" si="1102"/>
        <v>839</v>
      </c>
      <c r="BG855" s="42"/>
    </row>
    <row r="856" spans="1:61" hidden="1" outlineLevel="2" x14ac:dyDescent="0.2">
      <c r="A856" s="374"/>
      <c r="B856" s="372"/>
      <c r="C856" s="46" t="s">
        <v>164</v>
      </c>
      <c r="D856" s="92">
        <f t="shared" ref="D856:P856" si="1119">D853-D858</f>
        <v>0</v>
      </c>
      <c r="E856" s="56">
        <f t="shared" si="1119"/>
        <v>0</v>
      </c>
      <c r="F856" s="57">
        <f t="shared" si="1119"/>
        <v>0</v>
      </c>
      <c r="G856" s="57">
        <f t="shared" si="1119"/>
        <v>0</v>
      </c>
      <c r="H856" s="57">
        <f t="shared" si="1119"/>
        <v>0</v>
      </c>
      <c r="I856" s="57">
        <f t="shared" si="1119"/>
        <v>0</v>
      </c>
      <c r="J856" s="57">
        <f t="shared" si="1119"/>
        <v>0</v>
      </c>
      <c r="K856" s="57">
        <f t="shared" si="1119"/>
        <v>0</v>
      </c>
      <c r="L856" s="57">
        <f t="shared" si="1119"/>
        <v>0</v>
      </c>
      <c r="M856" s="57">
        <f t="shared" si="1119"/>
        <v>0</v>
      </c>
      <c r="N856" s="57">
        <f t="shared" si="1119"/>
        <v>0</v>
      </c>
      <c r="O856" s="57">
        <f t="shared" si="1119"/>
        <v>0</v>
      </c>
      <c r="P856" s="57">
        <f t="shared" si="1119"/>
        <v>0</v>
      </c>
      <c r="Q856" s="92">
        <f t="shared" si="1112"/>
        <v>0</v>
      </c>
      <c r="R856" s="56">
        <f t="shared" ref="R856:AC856" si="1120">R853-R858</f>
        <v>0</v>
      </c>
      <c r="S856" s="57">
        <f t="shared" si="1120"/>
        <v>0</v>
      </c>
      <c r="T856" s="57">
        <f t="shared" si="1120"/>
        <v>0</v>
      </c>
      <c r="U856" s="57">
        <f t="shared" si="1120"/>
        <v>0</v>
      </c>
      <c r="V856" s="57">
        <f t="shared" si="1120"/>
        <v>0</v>
      </c>
      <c r="W856" s="57">
        <f t="shared" si="1120"/>
        <v>0</v>
      </c>
      <c r="X856" s="57">
        <f t="shared" si="1120"/>
        <v>0</v>
      </c>
      <c r="Y856" s="57">
        <f t="shared" si="1120"/>
        <v>0</v>
      </c>
      <c r="Z856" s="57">
        <f t="shared" si="1120"/>
        <v>0</v>
      </c>
      <c r="AA856" s="57">
        <f t="shared" si="1120"/>
        <v>0</v>
      </c>
      <c r="AB856" s="57">
        <f t="shared" si="1120"/>
        <v>0</v>
      </c>
      <c r="AC856" s="57">
        <f t="shared" si="1120"/>
        <v>0</v>
      </c>
      <c r="AD856" s="92">
        <f t="shared" si="1114"/>
        <v>0</v>
      </c>
      <c r="AE856" s="56">
        <f t="shared" ref="AE856:AP856" si="1121">AE853-AE858</f>
        <v>0</v>
      </c>
      <c r="AF856" s="57">
        <f t="shared" si="1121"/>
        <v>0</v>
      </c>
      <c r="AG856" s="57">
        <f t="shared" si="1121"/>
        <v>0</v>
      </c>
      <c r="AH856" s="57">
        <f t="shared" si="1121"/>
        <v>0</v>
      </c>
      <c r="AI856" s="57">
        <f t="shared" si="1121"/>
        <v>0</v>
      </c>
      <c r="AJ856" s="57">
        <f t="shared" si="1121"/>
        <v>0</v>
      </c>
      <c r="AK856" s="57">
        <f t="shared" si="1121"/>
        <v>0</v>
      </c>
      <c r="AL856" s="57">
        <f t="shared" si="1121"/>
        <v>0</v>
      </c>
      <c r="AM856" s="57">
        <f t="shared" si="1121"/>
        <v>0</v>
      </c>
      <c r="AN856" s="57">
        <f t="shared" si="1121"/>
        <v>0</v>
      </c>
      <c r="AO856" s="57">
        <f t="shared" si="1121"/>
        <v>0</v>
      </c>
      <c r="AP856" s="57">
        <f t="shared" si="1121"/>
        <v>0</v>
      </c>
      <c r="AQ856" s="92">
        <f t="shared" si="1116"/>
        <v>0</v>
      </c>
      <c r="AR856" s="56">
        <f t="shared" ref="AR856:BC856" si="1122">AR853-AR858</f>
        <v>0</v>
      </c>
      <c r="AS856" s="57">
        <f t="shared" si="1122"/>
        <v>0</v>
      </c>
      <c r="AT856" s="57">
        <f t="shared" si="1122"/>
        <v>0</v>
      </c>
      <c r="AU856" s="57">
        <f t="shared" si="1122"/>
        <v>0</v>
      </c>
      <c r="AV856" s="57">
        <f t="shared" si="1122"/>
        <v>0</v>
      </c>
      <c r="AW856" s="57">
        <f t="shared" si="1122"/>
        <v>0</v>
      </c>
      <c r="AX856" s="57">
        <f t="shared" si="1122"/>
        <v>0</v>
      </c>
      <c r="AY856" s="57">
        <f t="shared" si="1122"/>
        <v>0</v>
      </c>
      <c r="AZ856" s="57">
        <f t="shared" si="1122"/>
        <v>0</v>
      </c>
      <c r="BA856" s="57">
        <f t="shared" si="1122"/>
        <v>0</v>
      </c>
      <c r="BB856" s="57">
        <f t="shared" si="1122"/>
        <v>0</v>
      </c>
      <c r="BC856" s="57">
        <f t="shared" si="1122"/>
        <v>0</v>
      </c>
      <c r="BD856" s="92">
        <f t="shared" si="1118"/>
        <v>0</v>
      </c>
      <c r="BE856" s="92">
        <f t="shared" si="1102"/>
        <v>0</v>
      </c>
      <c r="BF856" s="122"/>
      <c r="BG856" s="42"/>
    </row>
    <row r="857" spans="1:61" hidden="1" outlineLevel="2" x14ac:dyDescent="0.2">
      <c r="A857" s="373">
        <v>2</v>
      </c>
      <c r="B857" s="371" t="s">
        <v>307</v>
      </c>
      <c r="C857" s="44" t="s">
        <v>159</v>
      </c>
      <c r="D857" s="101"/>
      <c r="E857" s="82"/>
      <c r="F857" s="83"/>
      <c r="G857" s="83"/>
      <c r="H857" s="83"/>
      <c r="I857" s="83"/>
      <c r="J857" s="83"/>
      <c r="K857" s="83"/>
      <c r="L857" s="83"/>
      <c r="M857" s="83"/>
      <c r="N857" s="83"/>
      <c r="O857" s="83"/>
      <c r="P857" s="84"/>
      <c r="Q857" s="101">
        <f t="shared" si="1112"/>
        <v>0</v>
      </c>
      <c r="R857" s="82"/>
      <c r="S857" s="83"/>
      <c r="T857" s="83"/>
      <c r="U857" s="83"/>
      <c r="V857" s="83"/>
      <c r="W857" s="83"/>
      <c r="X857" s="83"/>
      <c r="Y857" s="83"/>
      <c r="Z857" s="83"/>
      <c r="AA857" s="83"/>
      <c r="AB857" s="83"/>
      <c r="AC857" s="84"/>
      <c r="AD857" s="101">
        <f t="shared" si="1114"/>
        <v>0</v>
      </c>
      <c r="AE857" s="82"/>
      <c r="AF857" s="83"/>
      <c r="AG857" s="83"/>
      <c r="AH857" s="83"/>
      <c r="AI857" s="83"/>
      <c r="AJ857" s="83"/>
      <c r="AK857" s="83"/>
      <c r="AL857" s="83"/>
      <c r="AM857" s="83"/>
      <c r="AN857" s="83"/>
      <c r="AO857" s="83"/>
      <c r="AP857" s="84"/>
      <c r="AQ857" s="101">
        <f t="shared" si="1116"/>
        <v>0</v>
      </c>
      <c r="AR857" s="82"/>
      <c r="AS857" s="83"/>
      <c r="AT857" s="83"/>
      <c r="AU857" s="83"/>
      <c r="AV857" s="83"/>
      <c r="AW857" s="83"/>
      <c r="AX857" s="83"/>
      <c r="AY857" s="83"/>
      <c r="AZ857" s="83"/>
      <c r="BA857" s="83"/>
      <c r="BB857" s="83"/>
      <c r="BC857" s="84"/>
      <c r="BD857" s="101">
        <f t="shared" si="1118"/>
        <v>0</v>
      </c>
      <c r="BE857" s="101">
        <f t="shared" si="1102"/>
        <v>0</v>
      </c>
      <c r="BG857" s="42"/>
    </row>
    <row r="858" spans="1:61" ht="13.5" hidden="1" outlineLevel="2" thickBot="1" x14ac:dyDescent="0.25">
      <c r="A858" s="377"/>
      <c r="B858" s="378"/>
      <c r="C858" s="128" t="s">
        <v>164</v>
      </c>
      <c r="D858" s="131"/>
      <c r="E858" s="129"/>
      <c r="F858" s="130"/>
      <c r="G858" s="130"/>
      <c r="H858" s="130"/>
      <c r="I858" s="130"/>
      <c r="J858" s="130"/>
      <c r="K858" s="130"/>
      <c r="L858" s="130"/>
      <c r="M858" s="130"/>
      <c r="N858" s="130"/>
      <c r="O858" s="130"/>
      <c r="P858" s="130"/>
      <c r="Q858" s="131">
        <f t="shared" si="1112"/>
        <v>0</v>
      </c>
      <c r="R858" s="129"/>
      <c r="S858" s="130"/>
      <c r="T858" s="130"/>
      <c r="U858" s="130"/>
      <c r="V858" s="130"/>
      <c r="W858" s="130"/>
      <c r="X858" s="130"/>
      <c r="Y858" s="130"/>
      <c r="Z858" s="130"/>
      <c r="AA858" s="130"/>
      <c r="AB858" s="130"/>
      <c r="AC858" s="130"/>
      <c r="AD858" s="131">
        <f t="shared" si="1114"/>
        <v>0</v>
      </c>
      <c r="AE858" s="129"/>
      <c r="AF858" s="130"/>
      <c r="AG858" s="130"/>
      <c r="AH858" s="130"/>
      <c r="AI858" s="130"/>
      <c r="AJ858" s="130"/>
      <c r="AK858" s="130"/>
      <c r="AL858" s="130"/>
      <c r="AM858" s="130"/>
      <c r="AN858" s="130"/>
      <c r="AO858" s="130"/>
      <c r="AP858" s="130"/>
      <c r="AQ858" s="131">
        <f t="shared" si="1116"/>
        <v>0</v>
      </c>
      <c r="AR858" s="129"/>
      <c r="AS858" s="130"/>
      <c r="AT858" s="130"/>
      <c r="AU858" s="130"/>
      <c r="AV858" s="130"/>
      <c r="AW858" s="130"/>
      <c r="AX858" s="130"/>
      <c r="AY858" s="130"/>
      <c r="AZ858" s="130"/>
      <c r="BA858" s="130"/>
      <c r="BB858" s="130"/>
      <c r="BC858" s="130"/>
      <c r="BD858" s="131">
        <f t="shared" si="1118"/>
        <v>0</v>
      </c>
      <c r="BE858" s="131">
        <f t="shared" si="1102"/>
        <v>0</v>
      </c>
      <c r="BG858" s="42"/>
    </row>
    <row r="859" spans="1:61" hidden="1" outlineLevel="2" x14ac:dyDescent="0.2">
      <c r="A859" s="369"/>
      <c r="B859" s="362" t="s">
        <v>198</v>
      </c>
      <c r="C859" s="50" t="s">
        <v>159</v>
      </c>
      <c r="D859" s="127">
        <f>SUM(D855,D857)</f>
        <v>0</v>
      </c>
      <c r="E859" s="124">
        <f>SUM(E855,E857)</f>
        <v>0</v>
      </c>
      <c r="F859" s="125">
        <f t="shared" ref="F859:P859" si="1123">SUM(F855,F857)</f>
        <v>0</v>
      </c>
      <c r="G859" s="125">
        <f t="shared" si="1123"/>
        <v>0</v>
      </c>
      <c r="H859" s="125">
        <f t="shared" si="1123"/>
        <v>0</v>
      </c>
      <c r="I859" s="125">
        <f t="shared" si="1123"/>
        <v>0</v>
      </c>
      <c r="J859" s="125">
        <f t="shared" si="1123"/>
        <v>0</v>
      </c>
      <c r="K859" s="125">
        <f t="shared" si="1123"/>
        <v>0</v>
      </c>
      <c r="L859" s="125">
        <f t="shared" si="1123"/>
        <v>0</v>
      </c>
      <c r="M859" s="125">
        <f t="shared" si="1123"/>
        <v>0</v>
      </c>
      <c r="N859" s="125">
        <f t="shared" si="1123"/>
        <v>0</v>
      </c>
      <c r="O859" s="125">
        <f t="shared" si="1123"/>
        <v>0</v>
      </c>
      <c r="P859" s="125">
        <f t="shared" si="1123"/>
        <v>380</v>
      </c>
      <c r="Q859" s="126">
        <f t="shared" si="1112"/>
        <v>380</v>
      </c>
      <c r="R859" s="124">
        <f>SUM(R855,R857)</f>
        <v>0</v>
      </c>
      <c r="S859" s="125">
        <f t="shared" ref="S859:AC859" si="1124">SUM(S855,S857)</f>
        <v>51</v>
      </c>
      <c r="T859" s="125">
        <f t="shared" si="1124"/>
        <v>102</v>
      </c>
      <c r="U859" s="125">
        <f t="shared" si="1124"/>
        <v>153</v>
      </c>
      <c r="V859" s="125">
        <f t="shared" si="1124"/>
        <v>102</v>
      </c>
      <c r="W859" s="125">
        <f t="shared" si="1124"/>
        <v>51</v>
      </c>
      <c r="X859" s="125">
        <f t="shared" si="1124"/>
        <v>0</v>
      </c>
      <c r="Y859" s="125">
        <f t="shared" si="1124"/>
        <v>0</v>
      </c>
      <c r="Z859" s="125">
        <f t="shared" si="1124"/>
        <v>0</v>
      </c>
      <c r="AA859" s="125">
        <f t="shared" si="1124"/>
        <v>0</v>
      </c>
      <c r="AB859" s="125">
        <f t="shared" si="1124"/>
        <v>0</v>
      </c>
      <c r="AC859" s="125">
        <f t="shared" si="1124"/>
        <v>0</v>
      </c>
      <c r="AD859" s="126">
        <f t="shared" si="1114"/>
        <v>459</v>
      </c>
      <c r="AE859" s="124">
        <f>SUM(AE855,AE857)</f>
        <v>0</v>
      </c>
      <c r="AF859" s="125">
        <f t="shared" ref="AF859:AP859" si="1125">SUM(AF855,AF857)</f>
        <v>0</v>
      </c>
      <c r="AG859" s="125">
        <f t="shared" si="1125"/>
        <v>0</v>
      </c>
      <c r="AH859" s="125">
        <f t="shared" si="1125"/>
        <v>0</v>
      </c>
      <c r="AI859" s="125">
        <f t="shared" si="1125"/>
        <v>0</v>
      </c>
      <c r="AJ859" s="125">
        <f t="shared" si="1125"/>
        <v>0</v>
      </c>
      <c r="AK859" s="125">
        <f t="shared" si="1125"/>
        <v>0</v>
      </c>
      <c r="AL859" s="125">
        <f t="shared" si="1125"/>
        <v>0</v>
      </c>
      <c r="AM859" s="125">
        <f t="shared" si="1125"/>
        <v>0</v>
      </c>
      <c r="AN859" s="125">
        <f t="shared" si="1125"/>
        <v>0</v>
      </c>
      <c r="AO859" s="125">
        <f t="shared" si="1125"/>
        <v>0</v>
      </c>
      <c r="AP859" s="125">
        <f t="shared" si="1125"/>
        <v>0</v>
      </c>
      <c r="AQ859" s="126">
        <f t="shared" si="1116"/>
        <v>0</v>
      </c>
      <c r="AR859" s="124">
        <f>SUM(AR855,AR857)</f>
        <v>0</v>
      </c>
      <c r="AS859" s="125">
        <f t="shared" ref="AS859:BC859" si="1126">SUM(AS855,AS857)</f>
        <v>0</v>
      </c>
      <c r="AT859" s="125">
        <f t="shared" si="1126"/>
        <v>0</v>
      </c>
      <c r="AU859" s="125">
        <f t="shared" si="1126"/>
        <v>0</v>
      </c>
      <c r="AV859" s="125">
        <f t="shared" si="1126"/>
        <v>0</v>
      </c>
      <c r="AW859" s="125">
        <f t="shared" si="1126"/>
        <v>0</v>
      </c>
      <c r="AX859" s="125">
        <f t="shared" si="1126"/>
        <v>0</v>
      </c>
      <c r="AY859" s="125">
        <f t="shared" si="1126"/>
        <v>0</v>
      </c>
      <c r="AZ859" s="125">
        <f t="shared" si="1126"/>
        <v>0</v>
      </c>
      <c r="BA859" s="125">
        <f t="shared" si="1126"/>
        <v>0</v>
      </c>
      <c r="BB859" s="125">
        <f t="shared" si="1126"/>
        <v>0</v>
      </c>
      <c r="BC859" s="125">
        <f t="shared" si="1126"/>
        <v>0</v>
      </c>
      <c r="BD859" s="126">
        <f t="shared" si="1118"/>
        <v>0</v>
      </c>
      <c r="BE859" s="127">
        <f t="shared" si="1102"/>
        <v>839</v>
      </c>
      <c r="BG859" s="42"/>
    </row>
    <row r="860" spans="1:61" hidden="1" outlineLevel="2" x14ac:dyDescent="0.2">
      <c r="A860" s="370"/>
      <c r="B860" s="363"/>
      <c r="C860" s="51" t="s">
        <v>164</v>
      </c>
      <c r="D860" s="100">
        <f t="shared" ref="D860:P860" si="1127">SUM(D856,D858)</f>
        <v>0</v>
      </c>
      <c r="E860" s="80">
        <f t="shared" si="1127"/>
        <v>0</v>
      </c>
      <c r="F860" s="81">
        <f t="shared" si="1127"/>
        <v>0</v>
      </c>
      <c r="G860" s="81">
        <f t="shared" si="1127"/>
        <v>0</v>
      </c>
      <c r="H860" s="81">
        <f t="shared" si="1127"/>
        <v>0</v>
      </c>
      <c r="I860" s="81">
        <f t="shared" si="1127"/>
        <v>0</v>
      </c>
      <c r="J860" s="81">
        <f t="shared" si="1127"/>
        <v>0</v>
      </c>
      <c r="K860" s="81">
        <f t="shared" si="1127"/>
        <v>0</v>
      </c>
      <c r="L860" s="81">
        <f t="shared" si="1127"/>
        <v>0</v>
      </c>
      <c r="M860" s="81">
        <f t="shared" si="1127"/>
        <v>0</v>
      </c>
      <c r="N860" s="81">
        <f t="shared" si="1127"/>
        <v>0</v>
      </c>
      <c r="O860" s="81">
        <f t="shared" si="1127"/>
        <v>0</v>
      </c>
      <c r="P860" s="81">
        <f t="shared" si="1127"/>
        <v>0</v>
      </c>
      <c r="Q860" s="99">
        <f t="shared" si="1112"/>
        <v>0</v>
      </c>
      <c r="R860" s="80">
        <f t="shared" ref="R860:AC860" si="1128">SUM(R856,R858)</f>
        <v>0</v>
      </c>
      <c r="S860" s="81">
        <f t="shared" si="1128"/>
        <v>0</v>
      </c>
      <c r="T860" s="81">
        <f t="shared" si="1128"/>
        <v>0</v>
      </c>
      <c r="U860" s="81">
        <f t="shared" si="1128"/>
        <v>0</v>
      </c>
      <c r="V860" s="81">
        <f t="shared" si="1128"/>
        <v>0</v>
      </c>
      <c r="W860" s="81">
        <f t="shared" si="1128"/>
        <v>0</v>
      </c>
      <c r="X860" s="81">
        <f t="shared" si="1128"/>
        <v>0</v>
      </c>
      <c r="Y860" s="81">
        <f t="shared" si="1128"/>
        <v>0</v>
      </c>
      <c r="Z860" s="81">
        <f t="shared" si="1128"/>
        <v>0</v>
      </c>
      <c r="AA860" s="81">
        <f t="shared" si="1128"/>
        <v>0</v>
      </c>
      <c r="AB860" s="81">
        <f t="shared" si="1128"/>
        <v>0</v>
      </c>
      <c r="AC860" s="81">
        <f t="shared" si="1128"/>
        <v>0</v>
      </c>
      <c r="AD860" s="99">
        <f t="shared" si="1114"/>
        <v>0</v>
      </c>
      <c r="AE860" s="80">
        <f t="shared" ref="AE860:AP860" si="1129">SUM(AE856,AE858)</f>
        <v>0</v>
      </c>
      <c r="AF860" s="81">
        <f t="shared" si="1129"/>
        <v>0</v>
      </c>
      <c r="AG860" s="81">
        <f t="shared" si="1129"/>
        <v>0</v>
      </c>
      <c r="AH860" s="81">
        <f t="shared" si="1129"/>
        <v>0</v>
      </c>
      <c r="AI860" s="81">
        <f t="shared" si="1129"/>
        <v>0</v>
      </c>
      <c r="AJ860" s="81">
        <f t="shared" si="1129"/>
        <v>0</v>
      </c>
      <c r="AK860" s="81">
        <f t="shared" si="1129"/>
        <v>0</v>
      </c>
      <c r="AL860" s="81">
        <f t="shared" si="1129"/>
        <v>0</v>
      </c>
      <c r="AM860" s="81">
        <f t="shared" si="1129"/>
        <v>0</v>
      </c>
      <c r="AN860" s="81">
        <f t="shared" si="1129"/>
        <v>0</v>
      </c>
      <c r="AO860" s="81">
        <f t="shared" si="1129"/>
        <v>0</v>
      </c>
      <c r="AP860" s="81">
        <f t="shared" si="1129"/>
        <v>0</v>
      </c>
      <c r="AQ860" s="99">
        <f t="shared" si="1116"/>
        <v>0</v>
      </c>
      <c r="AR860" s="80">
        <f t="shared" ref="AR860:BC860" si="1130">SUM(AR856,AR858)</f>
        <v>0</v>
      </c>
      <c r="AS860" s="81">
        <f t="shared" si="1130"/>
        <v>0</v>
      </c>
      <c r="AT860" s="81">
        <f t="shared" si="1130"/>
        <v>0</v>
      </c>
      <c r="AU860" s="81">
        <f t="shared" si="1130"/>
        <v>0</v>
      </c>
      <c r="AV860" s="81">
        <f t="shared" si="1130"/>
        <v>0</v>
      </c>
      <c r="AW860" s="81">
        <f t="shared" si="1130"/>
        <v>0</v>
      </c>
      <c r="AX860" s="81">
        <f t="shared" si="1130"/>
        <v>0</v>
      </c>
      <c r="AY860" s="81">
        <f t="shared" si="1130"/>
        <v>0</v>
      </c>
      <c r="AZ860" s="81">
        <f t="shared" si="1130"/>
        <v>0</v>
      </c>
      <c r="BA860" s="81">
        <f t="shared" si="1130"/>
        <v>0</v>
      </c>
      <c r="BB860" s="81">
        <f t="shared" si="1130"/>
        <v>0</v>
      </c>
      <c r="BC860" s="81">
        <f t="shared" si="1130"/>
        <v>0</v>
      </c>
      <c r="BD860" s="99">
        <f t="shared" si="1118"/>
        <v>0</v>
      </c>
      <c r="BE860" s="100">
        <f t="shared" si="1102"/>
        <v>0</v>
      </c>
      <c r="BG860" s="42"/>
    </row>
    <row r="861" spans="1:61" outlineLevel="1" collapsed="1" x14ac:dyDescent="0.2">
      <c r="A861" s="119"/>
      <c r="B861" s="103" t="s">
        <v>293</v>
      </c>
      <c r="C861" s="104"/>
      <c r="D861" s="106"/>
      <c r="E861" s="105"/>
      <c r="F861" s="105"/>
      <c r="G861" s="105"/>
      <c r="H861" s="105"/>
      <c r="I861" s="105"/>
      <c r="J861" s="105"/>
      <c r="K861" s="105"/>
      <c r="L861" s="105"/>
      <c r="M861" s="105"/>
      <c r="N861" s="105"/>
      <c r="O861" s="105"/>
      <c r="P861" s="105"/>
      <c r="Q861" s="106"/>
      <c r="R861" s="105"/>
      <c r="S861" s="105"/>
      <c r="T861" s="105"/>
      <c r="U861" s="105"/>
      <c r="V861" s="105"/>
      <c r="W861" s="105"/>
      <c r="X861" s="105"/>
      <c r="Y861" s="105"/>
      <c r="Z861" s="105"/>
      <c r="AA861" s="105"/>
      <c r="AB861" s="105"/>
      <c r="AC861" s="105"/>
      <c r="AD861" s="107"/>
      <c r="AE861" s="108"/>
      <c r="AF861" s="105"/>
      <c r="AG861" s="105"/>
      <c r="AH861" s="105"/>
      <c r="AI861" s="105"/>
      <c r="AJ861" s="105"/>
      <c r="AK861" s="105"/>
      <c r="AL861" s="105"/>
      <c r="AM861" s="105"/>
      <c r="AN861" s="105"/>
      <c r="AO861" s="105"/>
      <c r="AP861" s="109"/>
      <c r="AQ861" s="110"/>
      <c r="AR861" s="105"/>
      <c r="AS861" s="105"/>
      <c r="AT861" s="105"/>
      <c r="AU861" s="105"/>
      <c r="AV861" s="105"/>
      <c r="AW861" s="105"/>
      <c r="AX861" s="105"/>
      <c r="AY861" s="105"/>
      <c r="AZ861" s="105"/>
      <c r="BA861" s="105"/>
      <c r="BB861" s="105"/>
      <c r="BC861" s="105"/>
      <c r="BD861" s="106"/>
      <c r="BE861" s="197">
        <f t="shared" si="1102"/>
        <v>0</v>
      </c>
      <c r="BF861" s="122"/>
      <c r="BG861" s="42"/>
    </row>
    <row r="862" spans="1:61" hidden="1" outlineLevel="2" x14ac:dyDescent="0.2">
      <c r="A862" s="120"/>
      <c r="B862" s="111" t="s">
        <v>202</v>
      </c>
      <c r="C862" s="112"/>
      <c r="D862" s="114"/>
      <c r="E862" s="113"/>
      <c r="F862" s="113"/>
      <c r="G862" s="113"/>
      <c r="H862" s="113"/>
      <c r="I862" s="113"/>
      <c r="J862" s="113"/>
      <c r="K862" s="113"/>
      <c r="L862" s="113"/>
      <c r="M862" s="113"/>
      <c r="N862" s="113"/>
      <c r="O862" s="113"/>
      <c r="P862" s="113"/>
      <c r="Q862" s="114"/>
      <c r="R862" s="113"/>
      <c r="S862" s="113"/>
      <c r="T862" s="113"/>
      <c r="U862" s="113"/>
      <c r="V862" s="113"/>
      <c r="W862" s="113"/>
      <c r="X862" s="113"/>
      <c r="Y862" s="113"/>
      <c r="Z862" s="113"/>
      <c r="AA862" s="113"/>
      <c r="AB862" s="113"/>
      <c r="AC862" s="113"/>
      <c r="AD862" s="115"/>
      <c r="AE862" s="116"/>
      <c r="AF862" s="113"/>
      <c r="AG862" s="113"/>
      <c r="AH862" s="113"/>
      <c r="AI862" s="113"/>
      <c r="AJ862" s="113"/>
      <c r="AK862" s="113"/>
      <c r="AL862" s="113"/>
      <c r="AM862" s="113"/>
      <c r="AN862" s="113"/>
      <c r="AO862" s="113"/>
      <c r="AP862" s="117"/>
      <c r="AQ862" s="118"/>
      <c r="AR862" s="113"/>
      <c r="AS862" s="113"/>
      <c r="AT862" s="113"/>
      <c r="AU862" s="113"/>
      <c r="AV862" s="113"/>
      <c r="AW862" s="113"/>
      <c r="AX862" s="113"/>
      <c r="AY862" s="113"/>
      <c r="AZ862" s="113"/>
      <c r="BA862" s="113"/>
      <c r="BB862" s="113"/>
      <c r="BC862" s="113"/>
      <c r="BD862" s="114"/>
      <c r="BE862" s="198">
        <f t="shared" si="1102"/>
        <v>0</v>
      </c>
      <c r="BG862" s="42"/>
    </row>
    <row r="863" spans="1:61" ht="13.15" hidden="1" customHeight="1" outlineLevel="2" x14ac:dyDescent="0.2">
      <c r="A863" s="373">
        <v>1</v>
      </c>
      <c r="B863" s="371" t="s">
        <v>334</v>
      </c>
      <c r="C863" s="44" t="s">
        <v>159</v>
      </c>
      <c r="D863" s="101"/>
      <c r="E863" s="82"/>
      <c r="F863" s="83"/>
      <c r="G863" s="83"/>
      <c r="H863" s="83"/>
      <c r="I863" s="83"/>
      <c r="J863" s="83"/>
      <c r="K863" s="83"/>
      <c r="L863" s="83"/>
      <c r="M863" s="83"/>
      <c r="N863" s="83"/>
      <c r="O863" s="83"/>
      <c r="P863" s="83"/>
      <c r="Q863" s="101">
        <f>SUM(E863:P863)</f>
        <v>0</v>
      </c>
      <c r="R863" s="82"/>
      <c r="S863" s="83"/>
      <c r="T863" s="83"/>
      <c r="U863" s="83"/>
      <c r="V863" s="83"/>
      <c r="W863" s="83"/>
      <c r="X863" s="83"/>
      <c r="Y863" s="83"/>
      <c r="Z863" s="83"/>
      <c r="AA863" s="83"/>
      <c r="AB863" s="83"/>
      <c r="AC863" s="83"/>
      <c r="AD863" s="101">
        <f>SUM(R863:AC863)</f>
        <v>0</v>
      </c>
      <c r="AE863" s="82"/>
      <c r="AF863" s="83"/>
      <c r="AG863" s="83"/>
      <c r="AH863" s="83"/>
      <c r="AI863" s="83"/>
      <c r="AJ863" s="83"/>
      <c r="AK863" s="83"/>
      <c r="AL863" s="83"/>
      <c r="AM863" s="83"/>
      <c r="AN863" s="83"/>
      <c r="AO863" s="83"/>
      <c r="AP863" s="83"/>
      <c r="AQ863" s="101">
        <f>SUM(AE863:AP863)</f>
        <v>0</v>
      </c>
      <c r="AR863" s="82"/>
      <c r="AS863" s="83"/>
      <c r="AT863" s="83"/>
      <c r="AU863" s="83"/>
      <c r="AV863" s="83"/>
      <c r="AW863" s="83"/>
      <c r="AX863" s="83"/>
      <c r="AY863" s="83"/>
      <c r="AZ863" s="83"/>
      <c r="BA863" s="83"/>
      <c r="BB863" s="83"/>
      <c r="BC863" s="83"/>
      <c r="BD863" s="101">
        <f>SUM(AR863:BC863)</f>
        <v>0</v>
      </c>
      <c r="BE863" s="101">
        <f t="shared" si="1102"/>
        <v>0</v>
      </c>
      <c r="BG863" s="138"/>
      <c r="BH863" s="140"/>
      <c r="BI863" s="140"/>
    </row>
    <row r="864" spans="1:61" ht="13.15" hidden="1" customHeight="1" outlineLevel="2" x14ac:dyDescent="0.2">
      <c r="A864" s="374"/>
      <c r="B864" s="372"/>
      <c r="C864" s="46" t="s">
        <v>164</v>
      </c>
      <c r="D864" s="92"/>
      <c r="E864" s="56"/>
      <c r="F864" s="57"/>
      <c r="G864" s="57"/>
      <c r="H864" s="57"/>
      <c r="I864" s="57"/>
      <c r="J864" s="57"/>
      <c r="K864" s="57"/>
      <c r="L864" s="57"/>
      <c r="M864" s="57"/>
      <c r="N864" s="57"/>
      <c r="O864" s="57"/>
      <c r="P864" s="57"/>
      <c r="Q864" s="92">
        <f>SUM(E864:P864)</f>
        <v>0</v>
      </c>
      <c r="R864" s="56"/>
      <c r="S864" s="57"/>
      <c r="T864" s="57"/>
      <c r="U864" s="57"/>
      <c r="V864" s="57"/>
      <c r="W864" s="57"/>
      <c r="X864" s="57"/>
      <c r="Y864" s="57"/>
      <c r="Z864" s="57"/>
      <c r="AA864" s="57"/>
      <c r="AB864" s="57"/>
      <c r="AC864" s="57"/>
      <c r="AD864" s="92">
        <f>SUM(R864:AC864)</f>
        <v>0</v>
      </c>
      <c r="AE864" s="56"/>
      <c r="AF864" s="57"/>
      <c r="AG864" s="57"/>
      <c r="AH864" s="57"/>
      <c r="AI864" s="57"/>
      <c r="AJ864" s="57"/>
      <c r="AK864" s="57"/>
      <c r="AL864" s="57"/>
      <c r="AM864" s="57"/>
      <c r="AN864" s="57"/>
      <c r="AO864" s="57"/>
      <c r="AP864" s="57"/>
      <c r="AQ864" s="92">
        <f>SUM(AE864:AP864)</f>
        <v>0</v>
      </c>
      <c r="AR864" s="56"/>
      <c r="AS864" s="57"/>
      <c r="AT864" s="57"/>
      <c r="AU864" s="57"/>
      <c r="AV864" s="57"/>
      <c r="AW864" s="57"/>
      <c r="AX864" s="57"/>
      <c r="AY864" s="57"/>
      <c r="AZ864" s="57"/>
      <c r="BA864" s="57"/>
      <c r="BB864" s="57"/>
      <c r="BC864" s="57"/>
      <c r="BD864" s="92">
        <f>SUM(AR864:BC864)</f>
        <v>0</v>
      </c>
      <c r="BE864" s="92">
        <f t="shared" si="1102"/>
        <v>0</v>
      </c>
      <c r="BG864" s="136"/>
      <c r="BH864" s="4"/>
      <c r="BI864" s="4"/>
    </row>
    <row r="865" spans="1:61" ht="13.15" hidden="1" customHeight="1" outlineLevel="2" x14ac:dyDescent="0.2">
      <c r="A865" s="373">
        <v>2</v>
      </c>
      <c r="B865" s="371" t="s">
        <v>217</v>
      </c>
      <c r="C865" s="44" t="s">
        <v>159</v>
      </c>
      <c r="D865" s="101"/>
      <c r="E865" s="82"/>
      <c r="F865" s="83"/>
      <c r="G865" s="83"/>
      <c r="H865" s="83"/>
      <c r="I865" s="83"/>
      <c r="J865" s="83"/>
      <c r="K865" s="83"/>
      <c r="L865" s="83"/>
      <c r="M865" s="83"/>
      <c r="N865" s="83"/>
      <c r="O865" s="83"/>
      <c r="P865" s="83">
        <v>150</v>
      </c>
      <c r="Q865" s="101">
        <f t="shared" ref="Q865:Q876" si="1131">SUM(E865:P865)</f>
        <v>150</v>
      </c>
      <c r="R865" s="82"/>
      <c r="S865" s="83"/>
      <c r="T865" s="83"/>
      <c r="U865" s="83"/>
      <c r="V865" s="83"/>
      <c r="W865" s="83"/>
      <c r="X865" s="83"/>
      <c r="Y865" s="83"/>
      <c r="Z865" s="83"/>
      <c r="AA865" s="83"/>
      <c r="AB865" s="83"/>
      <c r="AC865" s="83"/>
      <c r="AD865" s="101">
        <f t="shared" ref="AD865:AD880" si="1132">SUM(R865:AC865)</f>
        <v>0</v>
      </c>
      <c r="AE865" s="82"/>
      <c r="AF865" s="83"/>
      <c r="AG865" s="83"/>
      <c r="AH865" s="83"/>
      <c r="AI865" s="83"/>
      <c r="AJ865" s="83"/>
      <c r="AK865" s="83"/>
      <c r="AL865" s="83"/>
      <c r="AM865" s="83"/>
      <c r="AN865" s="83"/>
      <c r="AO865" s="83"/>
      <c r="AP865" s="83"/>
      <c r="AQ865" s="101">
        <f t="shared" ref="AQ865:AQ880" si="1133">SUM(AE865:AP865)</f>
        <v>0</v>
      </c>
      <c r="AR865" s="82"/>
      <c r="AS865" s="83"/>
      <c r="AT865" s="83"/>
      <c r="AU865" s="83"/>
      <c r="AV865" s="83"/>
      <c r="AW865" s="83"/>
      <c r="AX865" s="83"/>
      <c r="AY865" s="83"/>
      <c r="AZ865" s="83"/>
      <c r="BA865" s="83"/>
      <c r="BB865" s="83"/>
      <c r="BC865" s="83"/>
      <c r="BD865" s="101">
        <f t="shared" ref="BD865:BD880" si="1134">SUM(AR865:BC865)</f>
        <v>0</v>
      </c>
      <c r="BE865" s="101">
        <f t="shared" si="1102"/>
        <v>150</v>
      </c>
      <c r="BG865" s="138" t="s">
        <v>211</v>
      </c>
      <c r="BH865" s="140" t="s">
        <v>212</v>
      </c>
      <c r="BI865" s="140" t="s">
        <v>213</v>
      </c>
    </row>
    <row r="866" spans="1:61" ht="13.15" hidden="1" customHeight="1" outlineLevel="2" x14ac:dyDescent="0.2">
      <c r="A866" s="374"/>
      <c r="B866" s="372"/>
      <c r="C866" s="46" t="s">
        <v>164</v>
      </c>
      <c r="D866" s="92"/>
      <c r="E866" s="56"/>
      <c r="F866" s="57"/>
      <c r="G866" s="57"/>
      <c r="H866" s="57"/>
      <c r="I866" s="57"/>
      <c r="J866" s="57"/>
      <c r="K866" s="57"/>
      <c r="L866" s="57"/>
      <c r="M866" s="57"/>
      <c r="N866" s="57"/>
      <c r="O866" s="57"/>
      <c r="P866" s="57"/>
      <c r="Q866" s="92">
        <f t="shared" si="1131"/>
        <v>0</v>
      </c>
      <c r="R866" s="56"/>
      <c r="S866" s="57"/>
      <c r="T866" s="57"/>
      <c r="U866" s="57"/>
      <c r="V866" s="57"/>
      <c r="W866" s="57"/>
      <c r="X866" s="57"/>
      <c r="Y866" s="57"/>
      <c r="Z866" s="57"/>
      <c r="AA866" s="57"/>
      <c r="AB866" s="57"/>
      <c r="AC866" s="57"/>
      <c r="AD866" s="92">
        <f t="shared" si="1132"/>
        <v>0</v>
      </c>
      <c r="AE866" s="56"/>
      <c r="AF866" s="57"/>
      <c r="AG866" s="57"/>
      <c r="AH866" s="57"/>
      <c r="AI866" s="57"/>
      <c r="AJ866" s="57"/>
      <c r="AK866" s="57"/>
      <c r="AL866" s="57"/>
      <c r="AM866" s="57"/>
      <c r="AN866" s="57"/>
      <c r="AO866" s="57"/>
      <c r="AP866" s="57"/>
      <c r="AQ866" s="92">
        <f t="shared" si="1133"/>
        <v>0</v>
      </c>
      <c r="AR866" s="56"/>
      <c r="AS866" s="57"/>
      <c r="AT866" s="57"/>
      <c r="AU866" s="57"/>
      <c r="AV866" s="57"/>
      <c r="AW866" s="57"/>
      <c r="AX866" s="57"/>
      <c r="AY866" s="57"/>
      <c r="AZ866" s="57"/>
      <c r="BA866" s="57"/>
      <c r="BB866" s="57"/>
      <c r="BC866" s="57"/>
      <c r="BD866" s="92">
        <f t="shared" si="1134"/>
        <v>0</v>
      </c>
      <c r="BE866" s="92">
        <f t="shared" si="1102"/>
        <v>0</v>
      </c>
      <c r="BG866" s="136" t="s">
        <v>199</v>
      </c>
      <c r="BH866" s="4"/>
      <c r="BI866" s="4"/>
    </row>
    <row r="867" spans="1:61" ht="13.15" hidden="1" customHeight="1" outlineLevel="2" x14ac:dyDescent="0.2">
      <c r="A867" s="366">
        <v>3</v>
      </c>
      <c r="B867" s="376" t="s">
        <v>345</v>
      </c>
      <c r="C867" s="47" t="s">
        <v>159</v>
      </c>
      <c r="D867" s="91"/>
      <c r="E867" s="52"/>
      <c r="F867" s="53"/>
      <c r="G867" s="53"/>
      <c r="H867" s="53"/>
      <c r="I867" s="53"/>
      <c r="J867" s="53"/>
      <c r="K867" s="53"/>
      <c r="L867" s="53"/>
      <c r="M867" s="53"/>
      <c r="N867" s="53"/>
      <c r="O867" s="53"/>
      <c r="P867" s="53">
        <v>70</v>
      </c>
      <c r="Q867" s="91">
        <f t="shared" si="1131"/>
        <v>70</v>
      </c>
      <c r="R867" s="52"/>
      <c r="S867" s="123"/>
      <c r="T867" s="53"/>
      <c r="U867" s="53"/>
      <c r="V867" s="53"/>
      <c r="W867" s="53"/>
      <c r="X867" s="53"/>
      <c r="Y867" s="53"/>
      <c r="Z867" s="53"/>
      <c r="AA867" s="53"/>
      <c r="AB867" s="53"/>
      <c r="AC867" s="53"/>
      <c r="AD867" s="91">
        <f t="shared" si="1132"/>
        <v>0</v>
      </c>
      <c r="AE867" s="52"/>
      <c r="AF867" s="53"/>
      <c r="AG867" s="53"/>
      <c r="AH867" s="53"/>
      <c r="AI867" s="53"/>
      <c r="AJ867" s="53"/>
      <c r="AK867" s="53"/>
      <c r="AL867" s="53"/>
      <c r="AM867" s="53"/>
      <c r="AN867" s="53"/>
      <c r="AO867" s="53"/>
      <c r="AP867" s="53"/>
      <c r="AQ867" s="91">
        <f t="shared" si="1133"/>
        <v>0</v>
      </c>
      <c r="AR867" s="52"/>
      <c r="AS867" s="53"/>
      <c r="AT867" s="53"/>
      <c r="AU867" s="53"/>
      <c r="AV867" s="53"/>
      <c r="AW867" s="53"/>
      <c r="AX867" s="53"/>
      <c r="AY867" s="53"/>
      <c r="AZ867" s="53"/>
      <c r="BA867" s="53"/>
      <c r="BB867" s="53"/>
      <c r="BC867" s="53"/>
      <c r="BD867" s="91">
        <f t="shared" si="1134"/>
        <v>0</v>
      </c>
      <c r="BE867" s="91">
        <f t="shared" si="1102"/>
        <v>70</v>
      </c>
      <c r="BG867" s="136" t="s">
        <v>218</v>
      </c>
      <c r="BH867" s="4"/>
      <c r="BI867" s="4"/>
    </row>
    <row r="868" spans="1:61" ht="13.15" hidden="1" customHeight="1" outlineLevel="2" x14ac:dyDescent="0.2">
      <c r="A868" s="367"/>
      <c r="B868" s="381"/>
      <c r="C868" s="48" t="s">
        <v>164</v>
      </c>
      <c r="D868" s="93"/>
      <c r="E868" s="62"/>
      <c r="F868" s="63"/>
      <c r="G868" s="63"/>
      <c r="H868" s="63"/>
      <c r="I868" s="63"/>
      <c r="J868" s="63">
        <v>1</v>
      </c>
      <c r="K868" s="63">
        <v>0</v>
      </c>
      <c r="L868" s="63">
        <v>7</v>
      </c>
      <c r="M868" s="63"/>
      <c r="N868" s="63">
        <v>7</v>
      </c>
      <c r="O868" s="63"/>
      <c r="P868" s="63"/>
      <c r="Q868" s="93">
        <f t="shared" si="1131"/>
        <v>15</v>
      </c>
      <c r="R868" s="62"/>
      <c r="S868" s="63"/>
      <c r="T868" s="63"/>
      <c r="U868" s="63"/>
      <c r="V868" s="63"/>
      <c r="W868" s="63"/>
      <c r="X868" s="63"/>
      <c r="Y868" s="63"/>
      <c r="Z868" s="63"/>
      <c r="AA868" s="63"/>
      <c r="AB868" s="63"/>
      <c r="AC868" s="63"/>
      <c r="AD868" s="93">
        <f t="shared" si="1132"/>
        <v>0</v>
      </c>
      <c r="AE868" s="62"/>
      <c r="AF868" s="63"/>
      <c r="AG868" s="63"/>
      <c r="AH868" s="63"/>
      <c r="AI868" s="63"/>
      <c r="AJ868" s="63"/>
      <c r="AK868" s="63"/>
      <c r="AL868" s="63"/>
      <c r="AM868" s="63"/>
      <c r="AN868" s="63"/>
      <c r="AO868" s="63"/>
      <c r="AP868" s="63"/>
      <c r="AQ868" s="93">
        <f t="shared" si="1133"/>
        <v>0</v>
      </c>
      <c r="AR868" s="62"/>
      <c r="AS868" s="63"/>
      <c r="AT868" s="63"/>
      <c r="AU868" s="63"/>
      <c r="AV868" s="63"/>
      <c r="AW868" s="63"/>
      <c r="AX868" s="63"/>
      <c r="AY868" s="63"/>
      <c r="AZ868" s="63"/>
      <c r="BA868" s="63"/>
      <c r="BB868" s="63"/>
      <c r="BC868" s="63"/>
      <c r="BD868" s="93">
        <f t="shared" si="1134"/>
        <v>0</v>
      </c>
      <c r="BE868" s="93">
        <f t="shared" si="1102"/>
        <v>15</v>
      </c>
      <c r="BG868" s="136" t="s">
        <v>222</v>
      </c>
      <c r="BH868" s="4"/>
      <c r="BI868" s="4"/>
    </row>
    <row r="869" spans="1:61" ht="13.15" hidden="1" customHeight="1" outlineLevel="2" x14ac:dyDescent="0.2">
      <c r="A869" s="380">
        <v>4</v>
      </c>
      <c r="B869" s="382" t="s">
        <v>204</v>
      </c>
      <c r="C869" s="49" t="s">
        <v>159</v>
      </c>
      <c r="D869" s="95"/>
      <c r="E869" s="68"/>
      <c r="F869" s="69"/>
      <c r="G869" s="69"/>
      <c r="H869" s="69"/>
      <c r="I869" s="69"/>
      <c r="J869" s="69"/>
      <c r="K869" s="69"/>
      <c r="L869" s="69"/>
      <c r="M869" s="69"/>
      <c r="N869" s="69"/>
      <c r="O869" s="190"/>
      <c r="P869" s="190"/>
      <c r="Q869" s="94">
        <f t="shared" si="1131"/>
        <v>0</v>
      </c>
      <c r="R869" s="191"/>
      <c r="S869" s="69"/>
      <c r="T869" s="69"/>
      <c r="U869" s="69"/>
      <c r="V869" s="69"/>
      <c r="W869" s="69"/>
      <c r="X869" s="69"/>
      <c r="Y869" s="69"/>
      <c r="Z869" s="69"/>
      <c r="AA869" s="69"/>
      <c r="AB869" s="69"/>
      <c r="AC869" s="69"/>
      <c r="AD869" s="94">
        <f t="shared" si="1132"/>
        <v>0</v>
      </c>
      <c r="AE869" s="68"/>
      <c r="AF869" s="69"/>
      <c r="AG869" s="69"/>
      <c r="AH869" s="69"/>
      <c r="AI869" s="69"/>
      <c r="AJ869" s="69"/>
      <c r="AK869" s="69"/>
      <c r="AL869" s="69"/>
      <c r="AM869" s="69"/>
      <c r="AN869" s="69"/>
      <c r="AO869" s="69"/>
      <c r="AP869" s="69"/>
      <c r="AQ869" s="94">
        <f t="shared" si="1133"/>
        <v>0</v>
      </c>
      <c r="AR869" s="68"/>
      <c r="AS869" s="69"/>
      <c r="AT869" s="69"/>
      <c r="AU869" s="69"/>
      <c r="AV869" s="69"/>
      <c r="AW869" s="69"/>
      <c r="AX869" s="69"/>
      <c r="AY869" s="69"/>
      <c r="AZ869" s="69"/>
      <c r="BA869" s="69"/>
      <c r="BB869" s="69"/>
      <c r="BC869" s="69"/>
      <c r="BD869" s="94">
        <f t="shared" si="1134"/>
        <v>0</v>
      </c>
      <c r="BE869" s="95">
        <f t="shared" si="1102"/>
        <v>0</v>
      </c>
      <c r="BG869" s="136" t="s">
        <v>214</v>
      </c>
      <c r="BH869" s="4"/>
      <c r="BI869" s="4"/>
    </row>
    <row r="870" spans="1:61" ht="13.15" hidden="1" customHeight="1" outlineLevel="2" x14ac:dyDescent="0.2">
      <c r="A870" s="384"/>
      <c r="B870" s="383"/>
      <c r="C870" s="45" t="s">
        <v>164</v>
      </c>
      <c r="D870" s="97"/>
      <c r="E870" s="74"/>
      <c r="F870" s="75"/>
      <c r="G870" s="75"/>
      <c r="H870" s="75"/>
      <c r="I870" s="75"/>
      <c r="J870" s="75"/>
      <c r="K870" s="75"/>
      <c r="L870" s="75"/>
      <c r="M870" s="75"/>
      <c r="N870" s="75"/>
      <c r="O870" s="75"/>
      <c r="P870" s="75"/>
      <c r="Q870" s="96">
        <f t="shared" si="1131"/>
        <v>0</v>
      </c>
      <c r="R870" s="74"/>
      <c r="S870" s="75"/>
      <c r="T870" s="75"/>
      <c r="U870" s="75"/>
      <c r="V870" s="75"/>
      <c r="W870" s="75"/>
      <c r="X870" s="75"/>
      <c r="Y870" s="75"/>
      <c r="Z870" s="75"/>
      <c r="AA870" s="75"/>
      <c r="AB870" s="75"/>
      <c r="AC870" s="75"/>
      <c r="AD870" s="96">
        <f t="shared" si="1132"/>
        <v>0</v>
      </c>
      <c r="AE870" s="74"/>
      <c r="AF870" s="75"/>
      <c r="AG870" s="75"/>
      <c r="AH870" s="75"/>
      <c r="AI870" s="75"/>
      <c r="AJ870" s="75"/>
      <c r="AK870" s="75"/>
      <c r="AL870" s="75"/>
      <c r="AM870" s="75"/>
      <c r="AN870" s="75"/>
      <c r="AO870" s="75"/>
      <c r="AP870" s="75"/>
      <c r="AQ870" s="96">
        <f t="shared" si="1133"/>
        <v>0</v>
      </c>
      <c r="AR870" s="74"/>
      <c r="AS870" s="75"/>
      <c r="AT870" s="75"/>
      <c r="AU870" s="75"/>
      <c r="AV870" s="75"/>
      <c r="AW870" s="75"/>
      <c r="AX870" s="75"/>
      <c r="AY870" s="75"/>
      <c r="AZ870" s="75"/>
      <c r="BA870" s="75"/>
      <c r="BB870" s="75"/>
      <c r="BC870" s="75"/>
      <c r="BD870" s="96">
        <f t="shared" si="1134"/>
        <v>0</v>
      </c>
      <c r="BE870" s="97">
        <f t="shared" si="1102"/>
        <v>0</v>
      </c>
      <c r="BG870" s="136" t="s">
        <v>223</v>
      </c>
      <c r="BH870" s="4"/>
      <c r="BI870" s="4"/>
    </row>
    <row r="871" spans="1:61" ht="13.15" hidden="1" customHeight="1" outlineLevel="2" x14ac:dyDescent="0.2">
      <c r="A871" s="380">
        <v>5</v>
      </c>
      <c r="B871" s="382" t="s">
        <v>221</v>
      </c>
      <c r="C871" s="49" t="s">
        <v>159</v>
      </c>
      <c r="D871" s="95"/>
      <c r="E871" s="68"/>
      <c r="F871" s="69"/>
      <c r="G871" s="69"/>
      <c r="H871" s="69"/>
      <c r="I871" s="69"/>
      <c r="J871" s="69"/>
      <c r="K871" s="69"/>
      <c r="L871" s="69"/>
      <c r="M871" s="69"/>
      <c r="N871" s="69"/>
      <c r="O871" s="69"/>
      <c r="P871" s="69">
        <v>335</v>
      </c>
      <c r="Q871" s="94">
        <f>SUM(E871:P871)</f>
        <v>335</v>
      </c>
      <c r="R871" s="68"/>
      <c r="S871" s="192">
        <v>50</v>
      </c>
      <c r="T871" s="192">
        <v>150</v>
      </c>
      <c r="U871" s="192">
        <v>250</v>
      </c>
      <c r="V871" s="192">
        <v>150</v>
      </c>
      <c r="W871" s="192">
        <v>50</v>
      </c>
      <c r="X871" s="69"/>
      <c r="Y871" s="69"/>
      <c r="Z871" s="69"/>
      <c r="AA871" s="69"/>
      <c r="AB871" s="69"/>
      <c r="AC871" s="69"/>
      <c r="AD871" s="94">
        <f t="shared" si="1132"/>
        <v>650</v>
      </c>
      <c r="AE871" s="68"/>
      <c r="AF871" s="69"/>
      <c r="AG871" s="69"/>
      <c r="AH871" s="192">
        <v>50</v>
      </c>
      <c r="AI871" s="192">
        <v>50</v>
      </c>
      <c r="AJ871" s="192">
        <v>50</v>
      </c>
      <c r="AK871" s="192">
        <v>50</v>
      </c>
      <c r="AL871" s="192">
        <v>50</v>
      </c>
      <c r="AM871" s="69"/>
      <c r="AN871" s="69"/>
      <c r="AO871" s="69"/>
      <c r="AP871" s="69"/>
      <c r="AQ871" s="94">
        <f t="shared" si="1133"/>
        <v>250</v>
      </c>
      <c r="AR871" s="68"/>
      <c r="AS871" s="69"/>
      <c r="AT871" s="192">
        <v>50</v>
      </c>
      <c r="AU871" s="192">
        <v>50</v>
      </c>
      <c r="AV871" s="192">
        <v>50</v>
      </c>
      <c r="AW871" s="192">
        <v>50</v>
      </c>
      <c r="AX871" s="192">
        <v>50</v>
      </c>
      <c r="AY871" s="192">
        <v>50</v>
      </c>
      <c r="AZ871" s="192">
        <v>50</v>
      </c>
      <c r="BA871" s="192">
        <v>50</v>
      </c>
      <c r="BB871" s="69"/>
      <c r="BC871" s="69"/>
      <c r="BD871" s="94">
        <f t="shared" si="1134"/>
        <v>400</v>
      </c>
      <c r="BE871" s="95">
        <f t="shared" si="1102"/>
        <v>1635</v>
      </c>
      <c r="BG871" t="s">
        <v>224</v>
      </c>
      <c r="BH871" s="4"/>
      <c r="BI871" s="4"/>
    </row>
    <row r="872" spans="1:61" ht="13.15" hidden="1" customHeight="1" outlineLevel="2" x14ac:dyDescent="0.2">
      <c r="A872" s="384"/>
      <c r="B872" s="383"/>
      <c r="C872" s="45" t="s">
        <v>164</v>
      </c>
      <c r="D872" s="97"/>
      <c r="E872" s="74"/>
      <c r="F872" s="75">
        <v>5</v>
      </c>
      <c r="G872" s="75">
        <v>2</v>
      </c>
      <c r="H872" s="75">
        <v>6</v>
      </c>
      <c r="I872" s="75">
        <v>4</v>
      </c>
      <c r="J872" s="75">
        <v>6</v>
      </c>
      <c r="K872" s="75">
        <v>29</v>
      </c>
      <c r="L872" s="75"/>
      <c r="M872" s="75">
        <v>33</v>
      </c>
      <c r="N872" s="75">
        <v>14</v>
      </c>
      <c r="O872" s="75">
        <v>21</v>
      </c>
      <c r="P872" s="75"/>
      <c r="Q872" s="96">
        <f t="shared" si="1131"/>
        <v>120</v>
      </c>
      <c r="R872" s="74"/>
      <c r="S872" s="75"/>
      <c r="T872" s="75"/>
      <c r="U872" s="75"/>
      <c r="V872" s="75"/>
      <c r="W872" s="75"/>
      <c r="X872" s="75"/>
      <c r="Y872" s="75"/>
      <c r="Z872" s="75"/>
      <c r="AA872" s="75"/>
      <c r="AB872" s="75"/>
      <c r="AC872" s="75"/>
      <c r="AD872" s="96">
        <f t="shared" si="1132"/>
        <v>0</v>
      </c>
      <c r="AE872" s="74"/>
      <c r="AF872" s="75"/>
      <c r="AG872" s="75"/>
      <c r="AH872" s="75"/>
      <c r="AI872" s="75"/>
      <c r="AJ872" s="75"/>
      <c r="AK872" s="75"/>
      <c r="AL872" s="75"/>
      <c r="AM872" s="75"/>
      <c r="AN872" s="75"/>
      <c r="AO872" s="75"/>
      <c r="AP872" s="75"/>
      <c r="AQ872" s="96">
        <f t="shared" si="1133"/>
        <v>0</v>
      </c>
      <c r="AR872" s="74"/>
      <c r="AS872" s="75"/>
      <c r="AT872" s="75"/>
      <c r="AU872" s="75"/>
      <c r="AV872" s="75"/>
      <c r="AW872" s="75"/>
      <c r="AX872" s="75"/>
      <c r="AY872" s="75"/>
      <c r="AZ872" s="75"/>
      <c r="BA872" s="75"/>
      <c r="BB872" s="75"/>
      <c r="BC872" s="75"/>
      <c r="BD872" s="96">
        <f t="shared" si="1134"/>
        <v>0</v>
      </c>
      <c r="BE872" s="97">
        <f t="shared" si="1102"/>
        <v>120</v>
      </c>
      <c r="BG872" t="s">
        <v>210</v>
      </c>
      <c r="BH872" s="4"/>
      <c r="BI872" s="4"/>
    </row>
    <row r="873" spans="1:61" ht="13.15" hidden="1" customHeight="1" outlineLevel="2" x14ac:dyDescent="0.2">
      <c r="A873" s="373">
        <v>6</v>
      </c>
      <c r="B873" s="364" t="s">
        <v>209</v>
      </c>
      <c r="C873" s="49" t="s">
        <v>159</v>
      </c>
      <c r="D873" s="95"/>
      <c r="E873" s="68"/>
      <c r="F873" s="69"/>
      <c r="G873" s="69"/>
      <c r="H873" s="69"/>
      <c r="I873" s="69"/>
      <c r="J873" s="69"/>
      <c r="K873" s="69"/>
      <c r="L873" s="69"/>
      <c r="M873" s="69"/>
      <c r="N873" s="69"/>
      <c r="O873" s="69"/>
      <c r="P873" s="69"/>
      <c r="Q873" s="94">
        <f t="shared" si="1131"/>
        <v>0</v>
      </c>
      <c r="R873" s="68"/>
      <c r="S873" s="192">
        <v>1</v>
      </c>
      <c r="T873" s="192">
        <v>1</v>
      </c>
      <c r="U873" s="192">
        <v>1</v>
      </c>
      <c r="V873" s="192">
        <v>1</v>
      </c>
      <c r="W873" s="192">
        <v>1</v>
      </c>
      <c r="X873" s="69"/>
      <c r="Y873" s="69"/>
      <c r="Z873" s="69"/>
      <c r="AA873" s="69"/>
      <c r="AB873" s="69"/>
      <c r="AC873" s="69"/>
      <c r="AD873" s="94">
        <f t="shared" si="1132"/>
        <v>5</v>
      </c>
      <c r="AE873" s="68"/>
      <c r="AF873" s="69"/>
      <c r="AG873" s="69"/>
      <c r="AH873" s="69"/>
      <c r="AI873" s="69"/>
      <c r="AJ873" s="69"/>
      <c r="AK873" s="69"/>
      <c r="AL873" s="69"/>
      <c r="AM873" s="69"/>
      <c r="AN873" s="69"/>
      <c r="AO873" s="69"/>
      <c r="AP873" s="69"/>
      <c r="AQ873" s="94">
        <f t="shared" si="1133"/>
        <v>0</v>
      </c>
      <c r="AR873" s="68"/>
      <c r="AS873" s="69"/>
      <c r="AT873" s="69"/>
      <c r="AU873" s="69"/>
      <c r="AV873" s="69"/>
      <c r="AW873" s="69"/>
      <c r="AX873" s="69"/>
      <c r="AY873" s="69"/>
      <c r="AZ873" s="69"/>
      <c r="BA873" s="69"/>
      <c r="BB873" s="69"/>
      <c r="BC873" s="69"/>
      <c r="BD873" s="94">
        <f t="shared" si="1134"/>
        <v>0</v>
      </c>
      <c r="BE873" s="95">
        <f t="shared" si="1102"/>
        <v>5</v>
      </c>
      <c r="BG873" s="136" t="s">
        <v>215</v>
      </c>
      <c r="BH873" s="4"/>
      <c r="BI873" s="4"/>
    </row>
    <row r="874" spans="1:61" ht="13.15" hidden="1" customHeight="1" outlineLevel="2" x14ac:dyDescent="0.2">
      <c r="A874" s="374"/>
      <c r="B874" s="365"/>
      <c r="C874" s="48" t="s">
        <v>164</v>
      </c>
      <c r="D874" s="98"/>
      <c r="E874" s="62"/>
      <c r="F874" s="63"/>
      <c r="G874" s="63"/>
      <c r="H874" s="63"/>
      <c r="I874" s="63"/>
      <c r="J874" s="63"/>
      <c r="K874" s="63"/>
      <c r="L874" s="63"/>
      <c r="M874" s="63"/>
      <c r="N874" s="63"/>
      <c r="O874" s="63"/>
      <c r="P874" s="63"/>
      <c r="Q874" s="93">
        <f t="shared" si="1131"/>
        <v>0</v>
      </c>
      <c r="R874" s="62"/>
      <c r="S874" s="63"/>
      <c r="T874" s="63"/>
      <c r="U874" s="63"/>
      <c r="V874" s="63"/>
      <c r="W874" s="63"/>
      <c r="X874" s="63"/>
      <c r="Y874" s="63"/>
      <c r="Z874" s="63"/>
      <c r="AA874" s="63"/>
      <c r="AB874" s="63"/>
      <c r="AC874" s="63"/>
      <c r="AD874" s="93">
        <f t="shared" si="1132"/>
        <v>0</v>
      </c>
      <c r="AE874" s="62"/>
      <c r="AF874" s="63"/>
      <c r="AG874" s="63"/>
      <c r="AH874" s="63"/>
      <c r="AI874" s="63"/>
      <c r="AJ874" s="63"/>
      <c r="AK874" s="63"/>
      <c r="AL874" s="63"/>
      <c r="AM874" s="63"/>
      <c r="AN874" s="63"/>
      <c r="AO874" s="63"/>
      <c r="AP874" s="63"/>
      <c r="AQ874" s="93">
        <f t="shared" si="1133"/>
        <v>0</v>
      </c>
      <c r="AR874" s="62"/>
      <c r="AS874" s="63"/>
      <c r="AT874" s="63"/>
      <c r="AU874" s="63"/>
      <c r="AV874" s="63"/>
      <c r="AW874" s="63"/>
      <c r="AX874" s="63"/>
      <c r="AY874" s="63"/>
      <c r="AZ874" s="63"/>
      <c r="BA874" s="63"/>
      <c r="BB874" s="63"/>
      <c r="BC874" s="63"/>
      <c r="BD874" s="93">
        <f t="shared" si="1134"/>
        <v>0</v>
      </c>
      <c r="BE874" s="98">
        <f t="shared" si="1102"/>
        <v>0</v>
      </c>
      <c r="BF874" s="122"/>
      <c r="BG874" s="138" t="s">
        <v>216</v>
      </c>
      <c r="BH874" s="139">
        <f>SUM(BH866:BH873)</f>
        <v>0</v>
      </c>
      <c r="BI874" s="139">
        <f>SUM(BI866:BI873)</f>
        <v>0</v>
      </c>
    </row>
    <row r="875" spans="1:61" ht="13.15" hidden="1" customHeight="1" outlineLevel="2" x14ac:dyDescent="0.2">
      <c r="A875" s="366">
        <v>7</v>
      </c>
      <c r="B875" s="364" t="s">
        <v>6</v>
      </c>
      <c r="C875" s="49" t="s">
        <v>159</v>
      </c>
      <c r="D875" s="95"/>
      <c r="E875" s="68"/>
      <c r="F875" s="69"/>
      <c r="G875" s="69"/>
      <c r="H875" s="69"/>
      <c r="I875" s="69"/>
      <c r="J875" s="69"/>
      <c r="K875" s="69"/>
      <c r="L875" s="69"/>
      <c r="M875" s="69"/>
      <c r="N875" s="69"/>
      <c r="O875" s="192"/>
      <c r="P875" s="192"/>
      <c r="Q875" s="94">
        <f t="shared" si="1131"/>
        <v>0</v>
      </c>
      <c r="R875" s="193"/>
      <c r="S875" s="192"/>
      <c r="T875" s="192"/>
      <c r="U875" s="192"/>
      <c r="V875" s="192"/>
      <c r="W875" s="192"/>
      <c r="X875" s="69"/>
      <c r="Y875" s="69"/>
      <c r="Z875" s="69"/>
      <c r="AA875" s="69"/>
      <c r="AB875" s="69"/>
      <c r="AC875" s="69"/>
      <c r="AD875" s="94">
        <f t="shared" si="1132"/>
        <v>0</v>
      </c>
      <c r="AE875" s="68"/>
      <c r="AF875" s="69"/>
      <c r="AG875" s="69"/>
      <c r="AH875" s="69"/>
      <c r="AI875" s="69"/>
      <c r="AJ875" s="69"/>
      <c r="AK875" s="69"/>
      <c r="AL875" s="69"/>
      <c r="AM875" s="69"/>
      <c r="AN875" s="69"/>
      <c r="AO875" s="69"/>
      <c r="AP875" s="69"/>
      <c r="AQ875" s="94">
        <f t="shared" si="1133"/>
        <v>0</v>
      </c>
      <c r="AR875" s="68"/>
      <c r="AS875" s="69"/>
      <c r="AT875" s="69"/>
      <c r="AU875" s="69"/>
      <c r="AV875" s="69"/>
      <c r="AW875" s="69"/>
      <c r="AX875" s="69"/>
      <c r="AY875" s="69"/>
      <c r="AZ875" s="69"/>
      <c r="BA875" s="69"/>
      <c r="BB875" s="69"/>
      <c r="BC875" s="69"/>
      <c r="BD875" s="94">
        <f t="shared" si="1134"/>
        <v>0</v>
      </c>
      <c r="BE875" s="95">
        <f t="shared" si="1102"/>
        <v>0</v>
      </c>
      <c r="BH875" s="4"/>
      <c r="BI875" s="4"/>
    </row>
    <row r="876" spans="1:61" ht="13.15" hidden="1" customHeight="1" outlineLevel="2" x14ac:dyDescent="0.2">
      <c r="A876" s="367"/>
      <c r="B876" s="368"/>
      <c r="C876" s="48" t="s">
        <v>164</v>
      </c>
      <c r="D876" s="98"/>
      <c r="E876" s="66"/>
      <c r="F876" s="63"/>
      <c r="G876" s="63"/>
      <c r="H876" s="63"/>
      <c r="I876" s="63"/>
      <c r="J876" s="63"/>
      <c r="K876" s="63"/>
      <c r="L876" s="63"/>
      <c r="M876" s="63"/>
      <c r="N876" s="63"/>
      <c r="O876" s="63"/>
      <c r="P876" s="63"/>
      <c r="Q876" s="93">
        <f t="shared" si="1131"/>
        <v>0</v>
      </c>
      <c r="R876" s="66"/>
      <c r="S876" s="63"/>
      <c r="T876" s="63"/>
      <c r="U876" s="63"/>
      <c r="V876" s="63"/>
      <c r="W876" s="63"/>
      <c r="X876" s="63"/>
      <c r="Y876" s="63"/>
      <c r="Z876" s="63"/>
      <c r="AA876" s="63"/>
      <c r="AB876" s="63"/>
      <c r="AC876" s="63"/>
      <c r="AD876" s="93">
        <f t="shared" si="1132"/>
        <v>0</v>
      </c>
      <c r="AE876" s="66"/>
      <c r="AF876" s="63"/>
      <c r="AG876" s="63"/>
      <c r="AH876" s="63"/>
      <c r="AI876" s="63"/>
      <c r="AJ876" s="63"/>
      <c r="AK876" s="63"/>
      <c r="AL876" s="63"/>
      <c r="AM876" s="63"/>
      <c r="AN876" s="63"/>
      <c r="AO876" s="63"/>
      <c r="AP876" s="63"/>
      <c r="AQ876" s="93">
        <f t="shared" si="1133"/>
        <v>0</v>
      </c>
      <c r="AR876" s="66"/>
      <c r="AS876" s="63"/>
      <c r="AT876" s="63"/>
      <c r="AU876" s="63"/>
      <c r="AV876" s="63"/>
      <c r="AW876" s="63"/>
      <c r="AX876" s="63"/>
      <c r="AY876" s="63"/>
      <c r="AZ876" s="63"/>
      <c r="BA876" s="63"/>
      <c r="BB876" s="63"/>
      <c r="BC876" s="63"/>
      <c r="BD876" s="93">
        <f t="shared" si="1134"/>
        <v>0</v>
      </c>
      <c r="BE876" s="98">
        <f t="shared" si="1102"/>
        <v>0</v>
      </c>
      <c r="BG876" s="138"/>
      <c r="BH876" s="139"/>
      <c r="BI876" s="139"/>
    </row>
    <row r="877" spans="1:61" ht="13.15" hidden="1" customHeight="1" outlineLevel="2" x14ac:dyDescent="0.2">
      <c r="A877" s="380">
        <v>8</v>
      </c>
      <c r="B877" s="364" t="s">
        <v>335</v>
      </c>
      <c r="C877" s="49" t="s">
        <v>159</v>
      </c>
      <c r="D877" s="95"/>
      <c r="E877" s="68"/>
      <c r="F877" s="69"/>
      <c r="G877" s="69"/>
      <c r="H877" s="69"/>
      <c r="I877" s="69"/>
      <c r="J877" s="69"/>
      <c r="K877" s="69"/>
      <c r="L877" s="69"/>
      <c r="M877" s="69"/>
      <c r="N877" s="69"/>
      <c r="O877" s="69"/>
      <c r="P877" s="69">
        <v>170</v>
      </c>
      <c r="Q877" s="94">
        <f>SUM(E877:P877)</f>
        <v>170</v>
      </c>
      <c r="R877" s="68"/>
      <c r="S877" s="69"/>
      <c r="T877" s="69"/>
      <c r="U877" s="69"/>
      <c r="V877" s="69"/>
      <c r="W877" s="69"/>
      <c r="X877" s="69"/>
      <c r="Y877" s="69"/>
      <c r="Z877" s="69"/>
      <c r="AA877" s="69"/>
      <c r="AB877" s="69"/>
      <c r="AC877" s="69"/>
      <c r="AD877" s="94">
        <f t="shared" si="1132"/>
        <v>0</v>
      </c>
      <c r="AE877" s="68"/>
      <c r="AF877" s="69"/>
      <c r="AG877" s="69"/>
      <c r="AH877" s="69"/>
      <c r="AI877" s="69"/>
      <c r="AJ877" s="69"/>
      <c r="AK877" s="69"/>
      <c r="AL877" s="69"/>
      <c r="AM877" s="69"/>
      <c r="AN877" s="69"/>
      <c r="AO877" s="69"/>
      <c r="AP877" s="69"/>
      <c r="AQ877" s="94">
        <f t="shared" si="1133"/>
        <v>0</v>
      </c>
      <c r="AR877" s="68"/>
      <c r="AS877" s="69"/>
      <c r="AT877" s="69"/>
      <c r="AU877" s="69"/>
      <c r="AV877" s="69"/>
      <c r="AW877" s="69"/>
      <c r="AX877" s="69"/>
      <c r="AY877" s="69"/>
      <c r="AZ877" s="69"/>
      <c r="BA877" s="69"/>
      <c r="BB877" s="69"/>
      <c r="BC877" s="69"/>
      <c r="BD877" s="94">
        <f t="shared" si="1134"/>
        <v>0</v>
      </c>
      <c r="BE877" s="95">
        <f t="shared" ref="BE877:BE887" si="1135">SUM(D877,BD877,AQ877,AD877,Q877)</f>
        <v>170</v>
      </c>
      <c r="BH877" s="4"/>
      <c r="BI877" s="4"/>
    </row>
    <row r="878" spans="1:61" ht="13.15" hidden="1" customHeight="1" outlineLevel="2" thickBot="1" x14ac:dyDescent="0.25">
      <c r="A878" s="377"/>
      <c r="B878" s="379"/>
      <c r="C878" s="128" t="s">
        <v>164</v>
      </c>
      <c r="D878" s="133"/>
      <c r="E878" s="132"/>
      <c r="F878" s="130"/>
      <c r="G878" s="130">
        <v>170</v>
      </c>
      <c r="H878" s="130"/>
      <c r="I878" s="130"/>
      <c r="J878" s="130"/>
      <c r="K878" s="130"/>
      <c r="L878" s="130"/>
      <c r="M878" s="130"/>
      <c r="N878" s="130"/>
      <c r="O878" s="130"/>
      <c r="P878" s="130"/>
      <c r="Q878" s="131">
        <f>SUM(E878:P878)</f>
        <v>170</v>
      </c>
      <c r="R878" s="132"/>
      <c r="S878" s="130"/>
      <c r="T878" s="130"/>
      <c r="U878" s="130"/>
      <c r="V878" s="130"/>
      <c r="W878" s="130"/>
      <c r="X878" s="130"/>
      <c r="Y878" s="130"/>
      <c r="Z878" s="130"/>
      <c r="AA878" s="130"/>
      <c r="AB878" s="130"/>
      <c r="AC878" s="130"/>
      <c r="AD878" s="131">
        <f t="shared" si="1132"/>
        <v>0</v>
      </c>
      <c r="AE878" s="132"/>
      <c r="AF878" s="130"/>
      <c r="AG878" s="130"/>
      <c r="AH878" s="130"/>
      <c r="AI878" s="130"/>
      <c r="AJ878" s="130"/>
      <c r="AK878" s="130"/>
      <c r="AL878" s="130"/>
      <c r="AM878" s="130"/>
      <c r="AN878" s="130"/>
      <c r="AO878" s="130"/>
      <c r="AP878" s="130"/>
      <c r="AQ878" s="131">
        <f t="shared" si="1133"/>
        <v>0</v>
      </c>
      <c r="AR878" s="132"/>
      <c r="AS878" s="130"/>
      <c r="AT878" s="130"/>
      <c r="AU878" s="130"/>
      <c r="AV878" s="130"/>
      <c r="AW878" s="130"/>
      <c r="AX878" s="130"/>
      <c r="AY878" s="130"/>
      <c r="AZ878" s="130"/>
      <c r="BA878" s="130"/>
      <c r="BB878" s="130"/>
      <c r="BC878" s="130"/>
      <c r="BD878" s="131">
        <f t="shared" si="1134"/>
        <v>0</v>
      </c>
      <c r="BE878" s="133">
        <f t="shared" si="1135"/>
        <v>170</v>
      </c>
      <c r="BG878" s="138"/>
      <c r="BH878" s="139"/>
      <c r="BI878" s="139"/>
    </row>
    <row r="879" spans="1:61" outlineLevel="1" collapsed="1" x14ac:dyDescent="0.2">
      <c r="A879" s="369"/>
      <c r="B879" s="362" t="s">
        <v>198</v>
      </c>
      <c r="C879" s="50" t="s">
        <v>159</v>
      </c>
      <c r="D879" s="127">
        <f>SUM(D863,D865,D867,D869,D871,D873,D875,D877)</f>
        <v>0</v>
      </c>
      <c r="E879" s="124">
        <f t="shared" ref="E879:P879" si="1136">SUM(E863,E865,E867,E869,E871,E873,E875,E877)</f>
        <v>0</v>
      </c>
      <c r="F879" s="125">
        <f t="shared" si="1136"/>
        <v>0</v>
      </c>
      <c r="G879" s="125">
        <f t="shared" si="1136"/>
        <v>0</v>
      </c>
      <c r="H879" s="125">
        <f t="shared" si="1136"/>
        <v>0</v>
      </c>
      <c r="I879" s="125">
        <f t="shared" si="1136"/>
        <v>0</v>
      </c>
      <c r="J879" s="125">
        <f t="shared" si="1136"/>
        <v>0</v>
      </c>
      <c r="K879" s="125">
        <f t="shared" si="1136"/>
        <v>0</v>
      </c>
      <c r="L879" s="125">
        <f t="shared" si="1136"/>
        <v>0</v>
      </c>
      <c r="M879" s="125">
        <f t="shared" si="1136"/>
        <v>0</v>
      </c>
      <c r="N879" s="125">
        <f t="shared" si="1136"/>
        <v>0</v>
      </c>
      <c r="O879" s="125">
        <f t="shared" si="1136"/>
        <v>0</v>
      </c>
      <c r="P879" s="125">
        <f t="shared" si="1136"/>
        <v>725</v>
      </c>
      <c r="Q879" s="126">
        <f>SUM(E879:P879)</f>
        <v>725</v>
      </c>
      <c r="R879" s="124">
        <f t="shared" ref="R879:AC879" si="1137">SUM(R863,R865,R867,R869,R871,R873,R875,R877)</f>
        <v>0</v>
      </c>
      <c r="S879" s="125">
        <f t="shared" si="1137"/>
        <v>51</v>
      </c>
      <c r="T879" s="125">
        <f t="shared" si="1137"/>
        <v>151</v>
      </c>
      <c r="U879" s="125">
        <f t="shared" si="1137"/>
        <v>251</v>
      </c>
      <c r="V879" s="125">
        <f t="shared" si="1137"/>
        <v>151</v>
      </c>
      <c r="W879" s="125">
        <f t="shared" si="1137"/>
        <v>51</v>
      </c>
      <c r="X879" s="125">
        <f t="shared" si="1137"/>
        <v>0</v>
      </c>
      <c r="Y879" s="125">
        <f t="shared" si="1137"/>
        <v>0</v>
      </c>
      <c r="Z879" s="125">
        <f t="shared" si="1137"/>
        <v>0</v>
      </c>
      <c r="AA879" s="125">
        <f t="shared" si="1137"/>
        <v>0</v>
      </c>
      <c r="AB879" s="125">
        <f t="shared" si="1137"/>
        <v>0</v>
      </c>
      <c r="AC879" s="125">
        <f t="shared" si="1137"/>
        <v>0</v>
      </c>
      <c r="AD879" s="126">
        <f t="shared" si="1132"/>
        <v>655</v>
      </c>
      <c r="AE879" s="124">
        <f t="shared" ref="AE879:AP879" si="1138">SUM(AE863,AE865,AE867,AE869,AE871,AE873,AE875,AE877)</f>
        <v>0</v>
      </c>
      <c r="AF879" s="125">
        <f t="shared" si="1138"/>
        <v>0</v>
      </c>
      <c r="AG879" s="125">
        <f t="shared" si="1138"/>
        <v>0</v>
      </c>
      <c r="AH879" s="125">
        <f t="shared" si="1138"/>
        <v>50</v>
      </c>
      <c r="AI879" s="125">
        <f t="shared" si="1138"/>
        <v>50</v>
      </c>
      <c r="AJ879" s="125">
        <f t="shared" si="1138"/>
        <v>50</v>
      </c>
      <c r="AK879" s="125">
        <f t="shared" si="1138"/>
        <v>50</v>
      </c>
      <c r="AL879" s="125">
        <f t="shared" si="1138"/>
        <v>50</v>
      </c>
      <c r="AM879" s="125">
        <f t="shared" si="1138"/>
        <v>0</v>
      </c>
      <c r="AN879" s="125">
        <f t="shared" si="1138"/>
        <v>0</v>
      </c>
      <c r="AO879" s="125">
        <f t="shared" si="1138"/>
        <v>0</v>
      </c>
      <c r="AP879" s="125">
        <f t="shared" si="1138"/>
        <v>0</v>
      </c>
      <c r="AQ879" s="126">
        <f t="shared" si="1133"/>
        <v>250</v>
      </c>
      <c r="AR879" s="124">
        <f t="shared" ref="AR879:BC879" si="1139">SUM(AR863,AR865,AR867,AR869,AR871,AR873,AR875,AR877)</f>
        <v>0</v>
      </c>
      <c r="AS879" s="125">
        <f t="shared" si="1139"/>
        <v>0</v>
      </c>
      <c r="AT879" s="125">
        <f t="shared" si="1139"/>
        <v>50</v>
      </c>
      <c r="AU879" s="125">
        <f t="shared" si="1139"/>
        <v>50</v>
      </c>
      <c r="AV879" s="125">
        <f t="shared" si="1139"/>
        <v>50</v>
      </c>
      <c r="AW879" s="125">
        <f t="shared" si="1139"/>
        <v>50</v>
      </c>
      <c r="AX879" s="125">
        <f t="shared" si="1139"/>
        <v>50</v>
      </c>
      <c r="AY879" s="125">
        <f t="shared" si="1139"/>
        <v>50</v>
      </c>
      <c r="AZ879" s="125">
        <f t="shared" si="1139"/>
        <v>50</v>
      </c>
      <c r="BA879" s="125">
        <f t="shared" si="1139"/>
        <v>50</v>
      </c>
      <c r="BB879" s="125">
        <f t="shared" si="1139"/>
        <v>0</v>
      </c>
      <c r="BC879" s="125">
        <f t="shared" si="1139"/>
        <v>0</v>
      </c>
      <c r="BD879" s="126">
        <f t="shared" si="1134"/>
        <v>400</v>
      </c>
      <c r="BE879" s="127">
        <f t="shared" si="1135"/>
        <v>2030</v>
      </c>
    </row>
    <row r="880" spans="1:61" outlineLevel="1" x14ac:dyDescent="0.2">
      <c r="A880" s="370"/>
      <c r="B880" s="363"/>
      <c r="C880" s="51" t="s">
        <v>164</v>
      </c>
      <c r="D880" s="100">
        <f t="shared" ref="D880:P880" si="1140">SUM(D864,D866,D868,D870,D872,D874,D876,D878)</f>
        <v>0</v>
      </c>
      <c r="E880" s="80">
        <f t="shared" si="1140"/>
        <v>0</v>
      </c>
      <c r="F880" s="81">
        <f t="shared" si="1140"/>
        <v>5</v>
      </c>
      <c r="G880" s="81">
        <f t="shared" si="1140"/>
        <v>172</v>
      </c>
      <c r="H880" s="81">
        <f t="shared" si="1140"/>
        <v>6</v>
      </c>
      <c r="I880" s="81">
        <f t="shared" si="1140"/>
        <v>4</v>
      </c>
      <c r="J880" s="81">
        <f t="shared" si="1140"/>
        <v>7</v>
      </c>
      <c r="K880" s="81">
        <f t="shared" si="1140"/>
        <v>29</v>
      </c>
      <c r="L880" s="81">
        <f t="shared" si="1140"/>
        <v>7</v>
      </c>
      <c r="M880" s="81">
        <f t="shared" si="1140"/>
        <v>33</v>
      </c>
      <c r="N880" s="81">
        <f t="shared" si="1140"/>
        <v>21</v>
      </c>
      <c r="O880" s="81">
        <f t="shared" si="1140"/>
        <v>21</v>
      </c>
      <c r="P880" s="81">
        <f t="shared" si="1140"/>
        <v>0</v>
      </c>
      <c r="Q880" s="99">
        <f>SUM(E880:P880)</f>
        <v>305</v>
      </c>
      <c r="R880" s="80">
        <f t="shared" ref="R880:AC880" si="1141">SUM(R864,R866,R868,R870,R872,R874,R876,R878)</f>
        <v>0</v>
      </c>
      <c r="S880" s="81">
        <f t="shared" si="1141"/>
        <v>0</v>
      </c>
      <c r="T880" s="81">
        <f t="shared" si="1141"/>
        <v>0</v>
      </c>
      <c r="U880" s="81">
        <f t="shared" si="1141"/>
        <v>0</v>
      </c>
      <c r="V880" s="81">
        <f t="shared" si="1141"/>
        <v>0</v>
      </c>
      <c r="W880" s="81">
        <f t="shared" si="1141"/>
        <v>0</v>
      </c>
      <c r="X880" s="81">
        <f t="shared" si="1141"/>
        <v>0</v>
      </c>
      <c r="Y880" s="81">
        <f t="shared" si="1141"/>
        <v>0</v>
      </c>
      <c r="Z880" s="81">
        <f t="shared" si="1141"/>
        <v>0</v>
      </c>
      <c r="AA880" s="81">
        <f t="shared" si="1141"/>
        <v>0</v>
      </c>
      <c r="AB880" s="81">
        <f t="shared" si="1141"/>
        <v>0</v>
      </c>
      <c r="AC880" s="81">
        <f t="shared" si="1141"/>
        <v>0</v>
      </c>
      <c r="AD880" s="99">
        <f t="shared" si="1132"/>
        <v>0</v>
      </c>
      <c r="AE880" s="80">
        <f t="shared" ref="AE880:AP880" si="1142">SUM(AE864,AE866,AE868,AE870,AE872,AE874,AE876,AE878)</f>
        <v>0</v>
      </c>
      <c r="AF880" s="81">
        <f t="shared" si="1142"/>
        <v>0</v>
      </c>
      <c r="AG880" s="81">
        <f t="shared" si="1142"/>
        <v>0</v>
      </c>
      <c r="AH880" s="81">
        <f t="shared" si="1142"/>
        <v>0</v>
      </c>
      <c r="AI880" s="81">
        <f t="shared" si="1142"/>
        <v>0</v>
      </c>
      <c r="AJ880" s="81">
        <f t="shared" si="1142"/>
        <v>0</v>
      </c>
      <c r="AK880" s="81">
        <f t="shared" si="1142"/>
        <v>0</v>
      </c>
      <c r="AL880" s="81">
        <f t="shared" si="1142"/>
        <v>0</v>
      </c>
      <c r="AM880" s="81">
        <f t="shared" si="1142"/>
        <v>0</v>
      </c>
      <c r="AN880" s="81">
        <f t="shared" si="1142"/>
        <v>0</v>
      </c>
      <c r="AO880" s="81">
        <f t="shared" si="1142"/>
        <v>0</v>
      </c>
      <c r="AP880" s="81">
        <f t="shared" si="1142"/>
        <v>0</v>
      </c>
      <c r="AQ880" s="99">
        <f t="shared" si="1133"/>
        <v>0</v>
      </c>
      <c r="AR880" s="80">
        <f t="shared" ref="AR880:BC880" si="1143">SUM(AR864,AR866,AR868,AR870,AR872,AR874,AR876,AR878)</f>
        <v>0</v>
      </c>
      <c r="AS880" s="81">
        <f t="shared" si="1143"/>
        <v>0</v>
      </c>
      <c r="AT880" s="81">
        <f t="shared" si="1143"/>
        <v>0</v>
      </c>
      <c r="AU880" s="81">
        <f t="shared" si="1143"/>
        <v>0</v>
      </c>
      <c r="AV880" s="81">
        <f t="shared" si="1143"/>
        <v>0</v>
      </c>
      <c r="AW880" s="81">
        <f t="shared" si="1143"/>
        <v>0</v>
      </c>
      <c r="AX880" s="81">
        <f t="shared" si="1143"/>
        <v>0</v>
      </c>
      <c r="AY880" s="81">
        <f t="shared" si="1143"/>
        <v>0</v>
      </c>
      <c r="AZ880" s="81">
        <f t="shared" si="1143"/>
        <v>0</v>
      </c>
      <c r="BA880" s="81">
        <f t="shared" si="1143"/>
        <v>0</v>
      </c>
      <c r="BB880" s="81">
        <f t="shared" si="1143"/>
        <v>0</v>
      </c>
      <c r="BC880" s="81">
        <f t="shared" si="1143"/>
        <v>0</v>
      </c>
      <c r="BD880" s="99">
        <f t="shared" si="1134"/>
        <v>0</v>
      </c>
      <c r="BE880" s="100">
        <f t="shared" si="1135"/>
        <v>305</v>
      </c>
    </row>
    <row r="881" spans="1:61" hidden="1" outlineLevel="2" x14ac:dyDescent="0.2">
      <c r="A881" s="120"/>
      <c r="B881" s="111" t="s">
        <v>203</v>
      </c>
      <c r="C881" s="112"/>
      <c r="D881" s="114"/>
      <c r="E881" s="113"/>
      <c r="F881" s="113"/>
      <c r="G881" s="113"/>
      <c r="H881" s="113"/>
      <c r="I881" s="113"/>
      <c r="J881" s="113"/>
      <c r="K881" s="113"/>
      <c r="L881" s="113"/>
      <c r="M881" s="113"/>
      <c r="N881" s="113"/>
      <c r="O881" s="113"/>
      <c r="P881" s="113"/>
      <c r="Q881" s="114"/>
      <c r="R881" s="113"/>
      <c r="S881" s="113"/>
      <c r="T881" s="113"/>
      <c r="U881" s="113"/>
      <c r="V881" s="113"/>
      <c r="W881" s="113"/>
      <c r="X881" s="113"/>
      <c r="Y881" s="113"/>
      <c r="Z881" s="113"/>
      <c r="AA881" s="113"/>
      <c r="AB881" s="113"/>
      <c r="AC881" s="113"/>
      <c r="AD881" s="114"/>
      <c r="AE881" s="113"/>
      <c r="AF881" s="113"/>
      <c r="AG881" s="113"/>
      <c r="AH881" s="113"/>
      <c r="AI881" s="113"/>
      <c r="AJ881" s="113"/>
      <c r="AK881" s="113"/>
      <c r="AL881" s="113"/>
      <c r="AM881" s="113"/>
      <c r="AN881" s="113"/>
      <c r="AO881" s="113"/>
      <c r="AP881" s="113"/>
      <c r="AQ881" s="114"/>
      <c r="AR881" s="113"/>
      <c r="AS881" s="113"/>
      <c r="AT881" s="113"/>
      <c r="AU881" s="113"/>
      <c r="AV881" s="113"/>
      <c r="AW881" s="113"/>
      <c r="AX881" s="113"/>
      <c r="AY881" s="113"/>
      <c r="AZ881" s="113"/>
      <c r="BA881" s="113"/>
      <c r="BB881" s="113"/>
      <c r="BC881" s="113"/>
      <c r="BD881" s="114"/>
      <c r="BE881" s="198">
        <f t="shared" si="1135"/>
        <v>0</v>
      </c>
      <c r="BG881" s="42"/>
    </row>
    <row r="882" spans="1:61" hidden="1" outlineLevel="2" x14ac:dyDescent="0.2">
      <c r="A882" s="375">
        <v>1</v>
      </c>
      <c r="B882" s="376" t="s">
        <v>208</v>
      </c>
      <c r="C882" s="47" t="s">
        <v>159</v>
      </c>
      <c r="D882" s="91">
        <f>D879-D884</f>
        <v>0</v>
      </c>
      <c r="E882" s="52">
        <f>E879-E884</f>
        <v>0</v>
      </c>
      <c r="F882" s="53">
        <f t="shared" ref="F882:P882" si="1144">F879-F884</f>
        <v>0</v>
      </c>
      <c r="G882" s="53">
        <f t="shared" si="1144"/>
        <v>0</v>
      </c>
      <c r="H882" s="53">
        <f t="shared" si="1144"/>
        <v>0</v>
      </c>
      <c r="I882" s="53">
        <f t="shared" si="1144"/>
        <v>0</v>
      </c>
      <c r="J882" s="53">
        <f t="shared" si="1144"/>
        <v>0</v>
      </c>
      <c r="K882" s="53">
        <f t="shared" si="1144"/>
        <v>0</v>
      </c>
      <c r="L882" s="53">
        <f t="shared" si="1144"/>
        <v>0</v>
      </c>
      <c r="M882" s="53">
        <f t="shared" si="1144"/>
        <v>0</v>
      </c>
      <c r="N882" s="53">
        <f t="shared" si="1144"/>
        <v>0</v>
      </c>
      <c r="O882" s="53">
        <f t="shared" si="1144"/>
        <v>0</v>
      </c>
      <c r="P882" s="53">
        <f t="shared" si="1144"/>
        <v>725</v>
      </c>
      <c r="Q882" s="91">
        <f t="shared" ref="Q882:Q887" si="1145">SUM(E882:P882)</f>
        <v>725</v>
      </c>
      <c r="R882" s="52">
        <f>R879-R884</f>
        <v>0</v>
      </c>
      <c r="S882" s="53">
        <f t="shared" ref="S882:AC882" si="1146">S879-S884</f>
        <v>51</v>
      </c>
      <c r="T882" s="53">
        <f t="shared" si="1146"/>
        <v>151</v>
      </c>
      <c r="U882" s="53">
        <f t="shared" si="1146"/>
        <v>251</v>
      </c>
      <c r="V882" s="53">
        <f t="shared" si="1146"/>
        <v>151</v>
      </c>
      <c r="W882" s="53">
        <f t="shared" si="1146"/>
        <v>51</v>
      </c>
      <c r="X882" s="53">
        <f t="shared" si="1146"/>
        <v>0</v>
      </c>
      <c r="Y882" s="53">
        <f t="shared" si="1146"/>
        <v>0</v>
      </c>
      <c r="Z882" s="53">
        <f t="shared" si="1146"/>
        <v>0</v>
      </c>
      <c r="AA882" s="53">
        <f t="shared" si="1146"/>
        <v>0</v>
      </c>
      <c r="AB882" s="53">
        <f t="shared" si="1146"/>
        <v>0</v>
      </c>
      <c r="AC882" s="53">
        <f t="shared" si="1146"/>
        <v>0</v>
      </c>
      <c r="AD882" s="91">
        <f t="shared" ref="AD882:AD887" si="1147">SUM(R882:AC882)</f>
        <v>655</v>
      </c>
      <c r="AE882" s="52">
        <f>AE879-AE884</f>
        <v>0</v>
      </c>
      <c r="AF882" s="53">
        <f t="shared" ref="AF882:AP882" si="1148">AF879-AF884</f>
        <v>0</v>
      </c>
      <c r="AG882" s="53">
        <f t="shared" si="1148"/>
        <v>0</v>
      </c>
      <c r="AH882" s="53">
        <f t="shared" si="1148"/>
        <v>50</v>
      </c>
      <c r="AI882" s="53">
        <f t="shared" si="1148"/>
        <v>50</v>
      </c>
      <c r="AJ882" s="53">
        <f t="shared" si="1148"/>
        <v>50</v>
      </c>
      <c r="AK882" s="53">
        <f t="shared" si="1148"/>
        <v>50</v>
      </c>
      <c r="AL882" s="53">
        <f t="shared" si="1148"/>
        <v>50</v>
      </c>
      <c r="AM882" s="53">
        <f t="shared" si="1148"/>
        <v>0</v>
      </c>
      <c r="AN882" s="53">
        <f t="shared" si="1148"/>
        <v>0</v>
      </c>
      <c r="AO882" s="53">
        <f t="shared" si="1148"/>
        <v>0</v>
      </c>
      <c r="AP882" s="53">
        <f t="shared" si="1148"/>
        <v>0</v>
      </c>
      <c r="AQ882" s="91">
        <f t="shared" ref="AQ882:AQ887" si="1149">SUM(AE882:AP882)</f>
        <v>250</v>
      </c>
      <c r="AR882" s="52">
        <f>AR879-AR884</f>
        <v>0</v>
      </c>
      <c r="AS882" s="53">
        <f t="shared" ref="AS882:BC882" si="1150">AS879-AS884</f>
        <v>0</v>
      </c>
      <c r="AT882" s="53">
        <f t="shared" si="1150"/>
        <v>50</v>
      </c>
      <c r="AU882" s="53">
        <f t="shared" si="1150"/>
        <v>50</v>
      </c>
      <c r="AV882" s="53">
        <f t="shared" si="1150"/>
        <v>50</v>
      </c>
      <c r="AW882" s="53">
        <f t="shared" si="1150"/>
        <v>50</v>
      </c>
      <c r="AX882" s="53">
        <f t="shared" si="1150"/>
        <v>50</v>
      </c>
      <c r="AY882" s="53">
        <f t="shared" si="1150"/>
        <v>50</v>
      </c>
      <c r="AZ882" s="53">
        <f t="shared" si="1150"/>
        <v>50</v>
      </c>
      <c r="BA882" s="53">
        <f t="shared" si="1150"/>
        <v>50</v>
      </c>
      <c r="BB882" s="53">
        <f t="shared" si="1150"/>
        <v>0</v>
      </c>
      <c r="BC882" s="53">
        <f t="shared" si="1150"/>
        <v>0</v>
      </c>
      <c r="BD882" s="91">
        <f t="shared" ref="BD882:BD887" si="1151">SUM(AR882:BC882)</f>
        <v>400</v>
      </c>
      <c r="BE882" s="91">
        <f t="shared" si="1135"/>
        <v>2030</v>
      </c>
      <c r="BG882" s="42"/>
    </row>
    <row r="883" spans="1:61" hidden="1" outlineLevel="2" x14ac:dyDescent="0.2">
      <c r="A883" s="374"/>
      <c r="B883" s="372"/>
      <c r="C883" s="46" t="s">
        <v>164</v>
      </c>
      <c r="D883" s="92">
        <f t="shared" ref="D883:P883" si="1152">D880-D885</f>
        <v>0</v>
      </c>
      <c r="E883" s="56">
        <f t="shared" si="1152"/>
        <v>0</v>
      </c>
      <c r="F883" s="57">
        <f t="shared" si="1152"/>
        <v>5</v>
      </c>
      <c r="G883" s="57">
        <f t="shared" si="1152"/>
        <v>172</v>
      </c>
      <c r="H883" s="57">
        <f t="shared" si="1152"/>
        <v>6</v>
      </c>
      <c r="I883" s="57">
        <f t="shared" si="1152"/>
        <v>4</v>
      </c>
      <c r="J883" s="57">
        <f t="shared" si="1152"/>
        <v>7</v>
      </c>
      <c r="K883" s="57">
        <f t="shared" si="1152"/>
        <v>29</v>
      </c>
      <c r="L883" s="57">
        <f t="shared" si="1152"/>
        <v>7</v>
      </c>
      <c r="M883" s="57">
        <f t="shared" si="1152"/>
        <v>33</v>
      </c>
      <c r="N883" s="57">
        <f t="shared" si="1152"/>
        <v>21</v>
      </c>
      <c r="O883" s="57">
        <f t="shared" si="1152"/>
        <v>21</v>
      </c>
      <c r="P883" s="57">
        <f t="shared" si="1152"/>
        <v>0</v>
      </c>
      <c r="Q883" s="92">
        <f t="shared" si="1145"/>
        <v>305</v>
      </c>
      <c r="R883" s="56">
        <f t="shared" ref="R883:AC883" si="1153">R880-R885</f>
        <v>0</v>
      </c>
      <c r="S883" s="57">
        <f t="shared" si="1153"/>
        <v>0</v>
      </c>
      <c r="T883" s="57">
        <f t="shared" si="1153"/>
        <v>0</v>
      </c>
      <c r="U883" s="57">
        <f t="shared" si="1153"/>
        <v>0</v>
      </c>
      <c r="V883" s="57">
        <f t="shared" si="1153"/>
        <v>0</v>
      </c>
      <c r="W883" s="57">
        <f t="shared" si="1153"/>
        <v>0</v>
      </c>
      <c r="X883" s="57">
        <f t="shared" si="1153"/>
        <v>0</v>
      </c>
      <c r="Y883" s="57">
        <f t="shared" si="1153"/>
        <v>0</v>
      </c>
      <c r="Z883" s="57">
        <f t="shared" si="1153"/>
        <v>0</v>
      </c>
      <c r="AA883" s="57">
        <f t="shared" si="1153"/>
        <v>0</v>
      </c>
      <c r="AB883" s="57">
        <f t="shared" si="1153"/>
        <v>0</v>
      </c>
      <c r="AC883" s="57">
        <f t="shared" si="1153"/>
        <v>0</v>
      </c>
      <c r="AD883" s="92">
        <f t="shared" si="1147"/>
        <v>0</v>
      </c>
      <c r="AE883" s="56">
        <f t="shared" ref="AE883:AP883" si="1154">AE880-AE885</f>
        <v>0</v>
      </c>
      <c r="AF883" s="57">
        <f t="shared" si="1154"/>
        <v>0</v>
      </c>
      <c r="AG883" s="57">
        <f t="shared" si="1154"/>
        <v>0</v>
      </c>
      <c r="AH883" s="57">
        <f t="shared" si="1154"/>
        <v>0</v>
      </c>
      <c r="AI883" s="57">
        <f t="shared" si="1154"/>
        <v>0</v>
      </c>
      <c r="AJ883" s="57">
        <f t="shared" si="1154"/>
        <v>0</v>
      </c>
      <c r="AK883" s="57">
        <f t="shared" si="1154"/>
        <v>0</v>
      </c>
      <c r="AL883" s="57">
        <f t="shared" si="1154"/>
        <v>0</v>
      </c>
      <c r="AM883" s="57">
        <f t="shared" si="1154"/>
        <v>0</v>
      </c>
      <c r="AN883" s="57">
        <f t="shared" si="1154"/>
        <v>0</v>
      </c>
      <c r="AO883" s="57">
        <f t="shared" si="1154"/>
        <v>0</v>
      </c>
      <c r="AP883" s="57">
        <f t="shared" si="1154"/>
        <v>0</v>
      </c>
      <c r="AQ883" s="92">
        <f t="shared" si="1149"/>
        <v>0</v>
      </c>
      <c r="AR883" s="56">
        <f t="shared" ref="AR883:BC883" si="1155">AR880-AR885</f>
        <v>0</v>
      </c>
      <c r="AS883" s="57">
        <f t="shared" si="1155"/>
        <v>0</v>
      </c>
      <c r="AT883" s="57">
        <f t="shared" si="1155"/>
        <v>0</v>
      </c>
      <c r="AU883" s="57">
        <f t="shared" si="1155"/>
        <v>0</v>
      </c>
      <c r="AV883" s="57">
        <f t="shared" si="1155"/>
        <v>0</v>
      </c>
      <c r="AW883" s="57">
        <f t="shared" si="1155"/>
        <v>0</v>
      </c>
      <c r="AX883" s="57">
        <f t="shared" si="1155"/>
        <v>0</v>
      </c>
      <c r="AY883" s="57">
        <f t="shared" si="1155"/>
        <v>0</v>
      </c>
      <c r="AZ883" s="57">
        <f t="shared" si="1155"/>
        <v>0</v>
      </c>
      <c r="BA883" s="57">
        <f t="shared" si="1155"/>
        <v>0</v>
      </c>
      <c r="BB883" s="57">
        <f t="shared" si="1155"/>
        <v>0</v>
      </c>
      <c r="BC883" s="57">
        <f t="shared" si="1155"/>
        <v>0</v>
      </c>
      <c r="BD883" s="92">
        <f t="shared" si="1151"/>
        <v>0</v>
      </c>
      <c r="BE883" s="92">
        <f t="shared" si="1135"/>
        <v>305</v>
      </c>
      <c r="BF883" s="122"/>
      <c r="BG883" s="42"/>
    </row>
    <row r="884" spans="1:61" hidden="1" outlineLevel="2" x14ac:dyDescent="0.2">
      <c r="A884" s="373">
        <v>2</v>
      </c>
      <c r="B884" s="371" t="s">
        <v>307</v>
      </c>
      <c r="C884" s="44" t="s">
        <v>159</v>
      </c>
      <c r="D884" s="101"/>
      <c r="E884" s="82"/>
      <c r="F884" s="83"/>
      <c r="G884" s="83"/>
      <c r="H884" s="83"/>
      <c r="I884" s="83"/>
      <c r="J884" s="83"/>
      <c r="K884" s="83"/>
      <c r="L884" s="83"/>
      <c r="M884" s="83"/>
      <c r="N884" s="83"/>
      <c r="O884" s="83"/>
      <c r="P884" s="84"/>
      <c r="Q884" s="101">
        <f t="shared" si="1145"/>
        <v>0</v>
      </c>
      <c r="R884" s="82"/>
      <c r="S884" s="83"/>
      <c r="T884" s="83"/>
      <c r="U884" s="83"/>
      <c r="V884" s="83"/>
      <c r="W884" s="83"/>
      <c r="X884" s="83"/>
      <c r="Y884" s="83"/>
      <c r="Z884" s="83"/>
      <c r="AA884" s="83"/>
      <c r="AB884" s="83"/>
      <c r="AC884" s="84"/>
      <c r="AD884" s="101">
        <f t="shared" si="1147"/>
        <v>0</v>
      </c>
      <c r="AE884" s="82"/>
      <c r="AF884" s="83"/>
      <c r="AG884" s="83"/>
      <c r="AH884" s="83"/>
      <c r="AI884" s="83"/>
      <c r="AJ884" s="83"/>
      <c r="AK884" s="83"/>
      <c r="AL884" s="83"/>
      <c r="AM884" s="83"/>
      <c r="AN884" s="83"/>
      <c r="AO884" s="83"/>
      <c r="AP884" s="84"/>
      <c r="AQ884" s="101">
        <f t="shared" si="1149"/>
        <v>0</v>
      </c>
      <c r="AR884" s="82"/>
      <c r="AS884" s="83"/>
      <c r="AT884" s="83"/>
      <c r="AU884" s="83"/>
      <c r="AV884" s="83"/>
      <c r="AW884" s="83"/>
      <c r="AX884" s="83"/>
      <c r="AY884" s="83"/>
      <c r="AZ884" s="83"/>
      <c r="BA884" s="83"/>
      <c r="BB884" s="83"/>
      <c r="BC884" s="84"/>
      <c r="BD884" s="101">
        <f t="shared" si="1151"/>
        <v>0</v>
      </c>
      <c r="BE884" s="101">
        <f t="shared" si="1135"/>
        <v>0</v>
      </c>
      <c r="BG884" s="42"/>
    </row>
    <row r="885" spans="1:61" ht="13.5" hidden="1" outlineLevel="2" thickBot="1" x14ac:dyDescent="0.25">
      <c r="A885" s="377"/>
      <c r="B885" s="378"/>
      <c r="C885" s="128" t="s">
        <v>164</v>
      </c>
      <c r="D885" s="131"/>
      <c r="E885" s="129"/>
      <c r="F885" s="130"/>
      <c r="G885" s="130"/>
      <c r="H885" s="130"/>
      <c r="I885" s="130"/>
      <c r="J885" s="130"/>
      <c r="K885" s="130"/>
      <c r="L885" s="130"/>
      <c r="M885" s="130"/>
      <c r="N885" s="130"/>
      <c r="O885" s="130"/>
      <c r="P885" s="130"/>
      <c r="Q885" s="131">
        <f t="shared" si="1145"/>
        <v>0</v>
      </c>
      <c r="R885" s="129"/>
      <c r="S885" s="130"/>
      <c r="T885" s="130"/>
      <c r="U885" s="130"/>
      <c r="V885" s="130"/>
      <c r="W885" s="130"/>
      <c r="X885" s="130"/>
      <c r="Y885" s="130"/>
      <c r="Z885" s="130"/>
      <c r="AA885" s="130"/>
      <c r="AB885" s="130"/>
      <c r="AC885" s="130"/>
      <c r="AD885" s="131">
        <f t="shared" si="1147"/>
        <v>0</v>
      </c>
      <c r="AE885" s="129"/>
      <c r="AF885" s="130"/>
      <c r="AG885" s="130"/>
      <c r="AH885" s="130"/>
      <c r="AI885" s="130"/>
      <c r="AJ885" s="130"/>
      <c r="AK885" s="130"/>
      <c r="AL885" s="130"/>
      <c r="AM885" s="130"/>
      <c r="AN885" s="130"/>
      <c r="AO885" s="130"/>
      <c r="AP885" s="130"/>
      <c r="AQ885" s="131">
        <f t="shared" si="1149"/>
        <v>0</v>
      </c>
      <c r="AR885" s="129"/>
      <c r="AS885" s="130"/>
      <c r="AT885" s="130"/>
      <c r="AU885" s="130"/>
      <c r="AV885" s="130"/>
      <c r="AW885" s="130"/>
      <c r="AX885" s="130"/>
      <c r="AY885" s="130"/>
      <c r="AZ885" s="130"/>
      <c r="BA885" s="130"/>
      <c r="BB885" s="130"/>
      <c r="BC885" s="130"/>
      <c r="BD885" s="131">
        <f t="shared" si="1151"/>
        <v>0</v>
      </c>
      <c r="BE885" s="131">
        <f t="shared" si="1135"/>
        <v>0</v>
      </c>
      <c r="BG885" s="42"/>
    </row>
    <row r="886" spans="1:61" hidden="1" outlineLevel="2" x14ac:dyDescent="0.2">
      <c r="A886" s="369"/>
      <c r="B886" s="362" t="s">
        <v>198</v>
      </c>
      <c r="C886" s="50" t="s">
        <v>159</v>
      </c>
      <c r="D886" s="127">
        <f>SUM(D882,D884)</f>
        <v>0</v>
      </c>
      <c r="E886" s="124">
        <f>SUM(E882,E884)</f>
        <v>0</v>
      </c>
      <c r="F886" s="125">
        <f t="shared" ref="F886:P886" si="1156">SUM(F882,F884)</f>
        <v>0</v>
      </c>
      <c r="G886" s="125">
        <f t="shared" si="1156"/>
        <v>0</v>
      </c>
      <c r="H886" s="125">
        <f t="shared" si="1156"/>
        <v>0</v>
      </c>
      <c r="I886" s="125">
        <f t="shared" si="1156"/>
        <v>0</v>
      </c>
      <c r="J886" s="125">
        <f t="shared" si="1156"/>
        <v>0</v>
      </c>
      <c r="K886" s="125">
        <f t="shared" si="1156"/>
        <v>0</v>
      </c>
      <c r="L886" s="125">
        <f t="shared" si="1156"/>
        <v>0</v>
      </c>
      <c r="M886" s="125">
        <f t="shared" si="1156"/>
        <v>0</v>
      </c>
      <c r="N886" s="125">
        <f t="shared" si="1156"/>
        <v>0</v>
      </c>
      <c r="O886" s="125">
        <f t="shared" si="1156"/>
        <v>0</v>
      </c>
      <c r="P886" s="125">
        <f t="shared" si="1156"/>
        <v>725</v>
      </c>
      <c r="Q886" s="126">
        <f t="shared" si="1145"/>
        <v>725</v>
      </c>
      <c r="R886" s="124">
        <f>SUM(R882,R884)</f>
        <v>0</v>
      </c>
      <c r="S886" s="125">
        <f t="shared" ref="S886:AC886" si="1157">SUM(S882,S884)</f>
        <v>51</v>
      </c>
      <c r="T886" s="125">
        <f t="shared" si="1157"/>
        <v>151</v>
      </c>
      <c r="U886" s="125">
        <f t="shared" si="1157"/>
        <v>251</v>
      </c>
      <c r="V886" s="125">
        <f t="shared" si="1157"/>
        <v>151</v>
      </c>
      <c r="W886" s="125">
        <f t="shared" si="1157"/>
        <v>51</v>
      </c>
      <c r="X886" s="125">
        <f t="shared" si="1157"/>
        <v>0</v>
      </c>
      <c r="Y886" s="125">
        <f t="shared" si="1157"/>
        <v>0</v>
      </c>
      <c r="Z886" s="125">
        <f t="shared" si="1157"/>
        <v>0</v>
      </c>
      <c r="AA886" s="125">
        <f t="shared" si="1157"/>
        <v>0</v>
      </c>
      <c r="AB886" s="125">
        <f t="shared" si="1157"/>
        <v>0</v>
      </c>
      <c r="AC886" s="125">
        <f t="shared" si="1157"/>
        <v>0</v>
      </c>
      <c r="AD886" s="126">
        <f t="shared" si="1147"/>
        <v>655</v>
      </c>
      <c r="AE886" s="124">
        <f>SUM(AE882,AE884)</f>
        <v>0</v>
      </c>
      <c r="AF886" s="125">
        <f t="shared" ref="AF886:AP886" si="1158">SUM(AF882,AF884)</f>
        <v>0</v>
      </c>
      <c r="AG886" s="125">
        <f t="shared" si="1158"/>
        <v>0</v>
      </c>
      <c r="AH886" s="125">
        <f t="shared" si="1158"/>
        <v>50</v>
      </c>
      <c r="AI886" s="125">
        <f t="shared" si="1158"/>
        <v>50</v>
      </c>
      <c r="AJ886" s="125">
        <f t="shared" si="1158"/>
        <v>50</v>
      </c>
      <c r="AK886" s="125">
        <f t="shared" si="1158"/>
        <v>50</v>
      </c>
      <c r="AL886" s="125">
        <f t="shared" si="1158"/>
        <v>50</v>
      </c>
      <c r="AM886" s="125">
        <f t="shared" si="1158"/>
        <v>0</v>
      </c>
      <c r="AN886" s="125">
        <f t="shared" si="1158"/>
        <v>0</v>
      </c>
      <c r="AO886" s="125">
        <f t="shared" si="1158"/>
        <v>0</v>
      </c>
      <c r="AP886" s="125">
        <f t="shared" si="1158"/>
        <v>0</v>
      </c>
      <c r="AQ886" s="126">
        <f t="shared" si="1149"/>
        <v>250</v>
      </c>
      <c r="AR886" s="124">
        <f>SUM(AR882,AR884)</f>
        <v>0</v>
      </c>
      <c r="AS886" s="125">
        <f t="shared" ref="AS886:BC886" si="1159">SUM(AS882,AS884)</f>
        <v>0</v>
      </c>
      <c r="AT886" s="125">
        <f t="shared" si="1159"/>
        <v>50</v>
      </c>
      <c r="AU886" s="125">
        <f t="shared" si="1159"/>
        <v>50</v>
      </c>
      <c r="AV886" s="125">
        <f t="shared" si="1159"/>
        <v>50</v>
      </c>
      <c r="AW886" s="125">
        <f t="shared" si="1159"/>
        <v>50</v>
      </c>
      <c r="AX886" s="125">
        <f t="shared" si="1159"/>
        <v>50</v>
      </c>
      <c r="AY886" s="125">
        <f t="shared" si="1159"/>
        <v>50</v>
      </c>
      <c r="AZ886" s="125">
        <f t="shared" si="1159"/>
        <v>50</v>
      </c>
      <c r="BA886" s="125">
        <f t="shared" si="1159"/>
        <v>50</v>
      </c>
      <c r="BB886" s="125">
        <f t="shared" si="1159"/>
        <v>0</v>
      </c>
      <c r="BC886" s="125">
        <f t="shared" si="1159"/>
        <v>0</v>
      </c>
      <c r="BD886" s="126">
        <f t="shared" si="1151"/>
        <v>400</v>
      </c>
      <c r="BE886" s="127">
        <f t="shared" si="1135"/>
        <v>2030</v>
      </c>
      <c r="BG886" s="42"/>
    </row>
    <row r="887" spans="1:61" hidden="1" outlineLevel="2" x14ac:dyDescent="0.2">
      <c r="A887" s="370"/>
      <c r="B887" s="363"/>
      <c r="C887" s="51" t="s">
        <v>164</v>
      </c>
      <c r="D887" s="100">
        <f t="shared" ref="D887:P887" si="1160">SUM(D883,D885)</f>
        <v>0</v>
      </c>
      <c r="E887" s="80">
        <f t="shared" si="1160"/>
        <v>0</v>
      </c>
      <c r="F887" s="81">
        <f t="shared" si="1160"/>
        <v>5</v>
      </c>
      <c r="G887" s="81">
        <f t="shared" si="1160"/>
        <v>172</v>
      </c>
      <c r="H887" s="81">
        <f t="shared" si="1160"/>
        <v>6</v>
      </c>
      <c r="I887" s="81">
        <f t="shared" si="1160"/>
        <v>4</v>
      </c>
      <c r="J887" s="81">
        <f t="shared" si="1160"/>
        <v>7</v>
      </c>
      <c r="K887" s="81">
        <f t="shared" si="1160"/>
        <v>29</v>
      </c>
      <c r="L887" s="81">
        <f t="shared" si="1160"/>
        <v>7</v>
      </c>
      <c r="M887" s="81">
        <f t="shared" si="1160"/>
        <v>33</v>
      </c>
      <c r="N887" s="81">
        <f t="shared" si="1160"/>
        <v>21</v>
      </c>
      <c r="O887" s="81">
        <f t="shared" si="1160"/>
        <v>21</v>
      </c>
      <c r="P887" s="81">
        <f t="shared" si="1160"/>
        <v>0</v>
      </c>
      <c r="Q887" s="99">
        <f t="shared" si="1145"/>
        <v>305</v>
      </c>
      <c r="R887" s="80">
        <f t="shared" ref="R887:AC887" si="1161">SUM(R883,R885)</f>
        <v>0</v>
      </c>
      <c r="S887" s="81">
        <f t="shared" si="1161"/>
        <v>0</v>
      </c>
      <c r="T887" s="81">
        <f t="shared" si="1161"/>
        <v>0</v>
      </c>
      <c r="U887" s="81">
        <f t="shared" si="1161"/>
        <v>0</v>
      </c>
      <c r="V887" s="81">
        <f t="shared" si="1161"/>
        <v>0</v>
      </c>
      <c r="W887" s="81">
        <f t="shared" si="1161"/>
        <v>0</v>
      </c>
      <c r="X887" s="81">
        <f t="shared" si="1161"/>
        <v>0</v>
      </c>
      <c r="Y887" s="81">
        <f t="shared" si="1161"/>
        <v>0</v>
      </c>
      <c r="Z887" s="81">
        <f t="shared" si="1161"/>
        <v>0</v>
      </c>
      <c r="AA887" s="81">
        <f t="shared" si="1161"/>
        <v>0</v>
      </c>
      <c r="AB887" s="81">
        <f t="shared" si="1161"/>
        <v>0</v>
      </c>
      <c r="AC887" s="81">
        <f t="shared" si="1161"/>
        <v>0</v>
      </c>
      <c r="AD887" s="99">
        <f t="shared" si="1147"/>
        <v>0</v>
      </c>
      <c r="AE887" s="80">
        <f t="shared" ref="AE887:AP887" si="1162">SUM(AE883,AE885)</f>
        <v>0</v>
      </c>
      <c r="AF887" s="81">
        <f t="shared" si="1162"/>
        <v>0</v>
      </c>
      <c r="AG887" s="81">
        <f t="shared" si="1162"/>
        <v>0</v>
      </c>
      <c r="AH887" s="81">
        <f t="shared" si="1162"/>
        <v>0</v>
      </c>
      <c r="AI887" s="81">
        <f t="shared" si="1162"/>
        <v>0</v>
      </c>
      <c r="AJ887" s="81">
        <f t="shared" si="1162"/>
        <v>0</v>
      </c>
      <c r="AK887" s="81">
        <f t="shared" si="1162"/>
        <v>0</v>
      </c>
      <c r="AL887" s="81">
        <f t="shared" si="1162"/>
        <v>0</v>
      </c>
      <c r="AM887" s="81">
        <f t="shared" si="1162"/>
        <v>0</v>
      </c>
      <c r="AN887" s="81">
        <f t="shared" si="1162"/>
        <v>0</v>
      </c>
      <c r="AO887" s="81">
        <f t="shared" si="1162"/>
        <v>0</v>
      </c>
      <c r="AP887" s="81">
        <f t="shared" si="1162"/>
        <v>0</v>
      </c>
      <c r="AQ887" s="99">
        <f t="shared" si="1149"/>
        <v>0</v>
      </c>
      <c r="AR887" s="80">
        <f t="shared" ref="AR887:BC887" si="1163">SUM(AR883,AR885)</f>
        <v>0</v>
      </c>
      <c r="AS887" s="81">
        <f t="shared" si="1163"/>
        <v>0</v>
      </c>
      <c r="AT887" s="81">
        <f t="shared" si="1163"/>
        <v>0</v>
      </c>
      <c r="AU887" s="81">
        <f t="shared" si="1163"/>
        <v>0</v>
      </c>
      <c r="AV887" s="81">
        <f t="shared" si="1163"/>
        <v>0</v>
      </c>
      <c r="AW887" s="81">
        <f t="shared" si="1163"/>
        <v>0</v>
      </c>
      <c r="AX887" s="81">
        <f t="shared" si="1163"/>
        <v>0</v>
      </c>
      <c r="AY887" s="81">
        <f t="shared" si="1163"/>
        <v>0</v>
      </c>
      <c r="AZ887" s="81">
        <f t="shared" si="1163"/>
        <v>0</v>
      </c>
      <c r="BA887" s="81">
        <f t="shared" si="1163"/>
        <v>0</v>
      </c>
      <c r="BB887" s="81">
        <f t="shared" si="1163"/>
        <v>0</v>
      </c>
      <c r="BC887" s="81">
        <f t="shared" si="1163"/>
        <v>0</v>
      </c>
      <c r="BD887" s="99">
        <f t="shared" si="1151"/>
        <v>0</v>
      </c>
      <c r="BE887" s="100">
        <f t="shared" si="1135"/>
        <v>305</v>
      </c>
      <c r="BG887" s="42"/>
    </row>
    <row r="888" spans="1:61" outlineLevel="1" collapsed="1" x14ac:dyDescent="0.2">
      <c r="A888" s="119"/>
      <c r="B888" s="103" t="s">
        <v>347</v>
      </c>
      <c r="C888" s="104"/>
      <c r="D888" s="106"/>
      <c r="E888" s="105"/>
      <c r="F888" s="105"/>
      <c r="G888" s="105"/>
      <c r="H888" s="105"/>
      <c r="I888" s="105"/>
      <c r="J888" s="105"/>
      <c r="K888" s="105"/>
      <c r="L888" s="105"/>
      <c r="M888" s="105"/>
      <c r="N888" s="105"/>
      <c r="O888" s="105"/>
      <c r="P888" s="105"/>
      <c r="Q888" s="106"/>
      <c r="R888" s="105"/>
      <c r="S888" s="105"/>
      <c r="T888" s="105"/>
      <c r="U888" s="105"/>
      <c r="V888" s="105"/>
      <c r="W888" s="105"/>
      <c r="X888" s="105"/>
      <c r="Y888" s="105"/>
      <c r="Z888" s="105"/>
      <c r="AA888" s="105"/>
      <c r="AB888" s="105"/>
      <c r="AC888" s="105"/>
      <c r="AD888" s="107"/>
      <c r="AE888" s="108"/>
      <c r="AF888" s="105"/>
      <c r="AG888" s="105"/>
      <c r="AH888" s="105"/>
      <c r="AI888" s="105"/>
      <c r="AJ888" s="105"/>
      <c r="AK888" s="105"/>
      <c r="AL888" s="105"/>
      <c r="AM888" s="105"/>
      <c r="AN888" s="105"/>
      <c r="AO888" s="105"/>
      <c r="AP888" s="109"/>
      <c r="AQ888" s="110"/>
      <c r="AR888" s="105"/>
      <c r="AS888" s="105"/>
      <c r="AT888" s="105"/>
      <c r="AU888" s="105"/>
      <c r="AV888" s="105"/>
      <c r="AW888" s="105"/>
      <c r="AX888" s="105"/>
      <c r="AY888" s="105"/>
      <c r="AZ888" s="105"/>
      <c r="BA888" s="105"/>
      <c r="BB888" s="105"/>
      <c r="BC888" s="105"/>
      <c r="BD888" s="106"/>
      <c r="BE888" s="197">
        <f t="shared" si="1102"/>
        <v>0</v>
      </c>
      <c r="BF888" s="122"/>
      <c r="BG888" s="42"/>
    </row>
    <row r="889" spans="1:61" hidden="1" outlineLevel="2" x14ac:dyDescent="0.2">
      <c r="A889" s="120"/>
      <c r="B889" s="111" t="s">
        <v>202</v>
      </c>
      <c r="C889" s="112"/>
      <c r="D889" s="114"/>
      <c r="E889" s="113"/>
      <c r="F889" s="113"/>
      <c r="G889" s="113"/>
      <c r="H889" s="113"/>
      <c r="I889" s="113"/>
      <c r="J889" s="113"/>
      <c r="K889" s="113"/>
      <c r="L889" s="113"/>
      <c r="M889" s="113"/>
      <c r="N889" s="113"/>
      <c r="O889" s="113"/>
      <c r="P889" s="113"/>
      <c r="Q889" s="114"/>
      <c r="R889" s="113"/>
      <c r="S889" s="113"/>
      <c r="T889" s="113"/>
      <c r="U889" s="113"/>
      <c r="V889" s="113"/>
      <c r="W889" s="113"/>
      <c r="X889" s="113"/>
      <c r="Y889" s="113"/>
      <c r="Z889" s="113"/>
      <c r="AA889" s="113"/>
      <c r="AB889" s="113"/>
      <c r="AC889" s="113"/>
      <c r="AD889" s="115"/>
      <c r="AE889" s="116"/>
      <c r="AF889" s="113"/>
      <c r="AG889" s="113"/>
      <c r="AH889" s="113"/>
      <c r="AI889" s="113"/>
      <c r="AJ889" s="113"/>
      <c r="AK889" s="113"/>
      <c r="AL889" s="113"/>
      <c r="AM889" s="113"/>
      <c r="AN889" s="113"/>
      <c r="AO889" s="113"/>
      <c r="AP889" s="117"/>
      <c r="AQ889" s="118"/>
      <c r="AR889" s="113"/>
      <c r="AS889" s="113"/>
      <c r="AT889" s="113"/>
      <c r="AU889" s="113"/>
      <c r="AV889" s="113"/>
      <c r="AW889" s="113"/>
      <c r="AX889" s="113"/>
      <c r="AY889" s="113"/>
      <c r="AZ889" s="113"/>
      <c r="BA889" s="113"/>
      <c r="BB889" s="113"/>
      <c r="BC889" s="113"/>
      <c r="BD889" s="114"/>
      <c r="BE889" s="198">
        <f t="shared" si="1102"/>
        <v>0</v>
      </c>
      <c r="BG889" s="42"/>
    </row>
    <row r="890" spans="1:61" ht="13.15" hidden="1" customHeight="1" outlineLevel="2" x14ac:dyDescent="0.2">
      <c r="A890" s="373">
        <v>1</v>
      </c>
      <c r="B890" s="371" t="s">
        <v>334</v>
      </c>
      <c r="C890" s="44" t="s">
        <v>159</v>
      </c>
      <c r="D890" s="101"/>
      <c r="E890" s="82"/>
      <c r="F890" s="83"/>
      <c r="G890" s="83"/>
      <c r="H890" s="83"/>
      <c r="I890" s="83"/>
      <c r="J890" s="83"/>
      <c r="K890" s="83"/>
      <c r="L890" s="83"/>
      <c r="M890" s="83"/>
      <c r="N890" s="83"/>
      <c r="O890" s="83"/>
      <c r="P890" s="83"/>
      <c r="Q890" s="101">
        <f>SUM(E890:P890)</f>
        <v>0</v>
      </c>
      <c r="R890" s="82"/>
      <c r="S890" s="83"/>
      <c r="T890" s="83"/>
      <c r="U890" s="83"/>
      <c r="V890" s="83"/>
      <c r="W890" s="83"/>
      <c r="X890" s="83"/>
      <c r="Y890" s="83"/>
      <c r="Z890" s="83"/>
      <c r="AA890" s="83"/>
      <c r="AB890" s="83"/>
      <c r="AC890" s="83"/>
      <c r="AD890" s="101">
        <f>SUM(R890:AC890)</f>
        <v>0</v>
      </c>
      <c r="AE890" s="82"/>
      <c r="AF890" s="83"/>
      <c r="AG890" s="83"/>
      <c r="AH890" s="83"/>
      <c r="AI890" s="83"/>
      <c r="AJ890" s="83"/>
      <c r="AK890" s="83"/>
      <c r="AL890" s="83"/>
      <c r="AM890" s="83"/>
      <c r="AN890" s="83"/>
      <c r="AO890" s="83"/>
      <c r="AP890" s="83"/>
      <c r="AQ890" s="101">
        <f>SUM(AE890:AP890)</f>
        <v>0</v>
      </c>
      <c r="AR890" s="82"/>
      <c r="AS890" s="83"/>
      <c r="AT890" s="83"/>
      <c r="AU890" s="83"/>
      <c r="AV890" s="83"/>
      <c r="AW890" s="83"/>
      <c r="AX890" s="83"/>
      <c r="AY890" s="83"/>
      <c r="AZ890" s="83"/>
      <c r="BA890" s="83"/>
      <c r="BB890" s="83"/>
      <c r="BC890" s="83"/>
      <c r="BD890" s="101">
        <f>SUM(AR890:BC890)</f>
        <v>0</v>
      </c>
      <c r="BE890" s="101">
        <f>SUM(D890,BD890,AQ890,AD890,Q890)</f>
        <v>0</v>
      </c>
      <c r="BG890" s="138"/>
      <c r="BH890" s="140"/>
      <c r="BI890" s="140"/>
    </row>
    <row r="891" spans="1:61" ht="13.15" hidden="1" customHeight="1" outlineLevel="2" x14ac:dyDescent="0.2">
      <c r="A891" s="374"/>
      <c r="B891" s="372"/>
      <c r="C891" s="46" t="s">
        <v>164</v>
      </c>
      <c r="D891" s="92"/>
      <c r="E891" s="56"/>
      <c r="F891" s="57"/>
      <c r="G891" s="57"/>
      <c r="H891" s="57"/>
      <c r="I891" s="57"/>
      <c r="J891" s="57"/>
      <c r="K891" s="57"/>
      <c r="L891" s="57"/>
      <c r="M891" s="57"/>
      <c r="N891" s="57"/>
      <c r="O891" s="57"/>
      <c r="P891" s="57"/>
      <c r="Q891" s="92">
        <f>SUM(E891:P891)</f>
        <v>0</v>
      </c>
      <c r="R891" s="56"/>
      <c r="S891" s="57"/>
      <c r="T891" s="57"/>
      <c r="U891" s="57"/>
      <c r="V891" s="57"/>
      <c r="W891" s="57"/>
      <c r="X891" s="57"/>
      <c r="Y891" s="57"/>
      <c r="Z891" s="57"/>
      <c r="AA891" s="57"/>
      <c r="AB891" s="57"/>
      <c r="AC891" s="57"/>
      <c r="AD891" s="92">
        <f>SUM(R891:AC891)</f>
        <v>0</v>
      </c>
      <c r="AE891" s="56"/>
      <c r="AF891" s="57"/>
      <c r="AG891" s="57"/>
      <c r="AH891" s="57"/>
      <c r="AI891" s="57"/>
      <c r="AJ891" s="57"/>
      <c r="AK891" s="57"/>
      <c r="AL891" s="57"/>
      <c r="AM891" s="57"/>
      <c r="AN891" s="57"/>
      <c r="AO891" s="57"/>
      <c r="AP891" s="57"/>
      <c r="AQ891" s="92">
        <f>SUM(AE891:AP891)</f>
        <v>0</v>
      </c>
      <c r="AR891" s="56"/>
      <c r="AS891" s="57"/>
      <c r="AT891" s="57"/>
      <c r="AU891" s="57"/>
      <c r="AV891" s="57"/>
      <c r="AW891" s="57"/>
      <c r="AX891" s="57"/>
      <c r="AY891" s="57"/>
      <c r="AZ891" s="57"/>
      <c r="BA891" s="57"/>
      <c r="BB891" s="57"/>
      <c r="BC891" s="57"/>
      <c r="BD891" s="92">
        <f>SUM(AR891:BC891)</f>
        <v>0</v>
      </c>
      <c r="BE891" s="92">
        <f>SUM(D891,BD891,AQ891,AD891,Q891)</f>
        <v>0</v>
      </c>
      <c r="BG891" s="136"/>
      <c r="BH891" s="4"/>
      <c r="BI891" s="4"/>
    </row>
    <row r="892" spans="1:61" ht="13.15" hidden="1" customHeight="1" outlineLevel="2" x14ac:dyDescent="0.2">
      <c r="A892" s="373">
        <v>2</v>
      </c>
      <c r="B892" s="371" t="s">
        <v>217</v>
      </c>
      <c r="C892" s="44" t="s">
        <v>159</v>
      </c>
      <c r="D892" s="101">
        <v>55.415959999999998</v>
      </c>
      <c r="E892" s="82"/>
      <c r="F892" s="83"/>
      <c r="G892" s="83"/>
      <c r="H892" s="83"/>
      <c r="I892" s="83"/>
      <c r="J892" s="83"/>
      <c r="K892" s="83"/>
      <c r="L892" s="83"/>
      <c r="M892" s="83"/>
      <c r="N892" s="83"/>
      <c r="O892" s="83"/>
      <c r="P892" s="83"/>
      <c r="Q892" s="101">
        <f t="shared" ref="Q892:Q903" si="1164">SUM(E892:P892)</f>
        <v>0</v>
      </c>
      <c r="R892" s="82"/>
      <c r="S892" s="83"/>
      <c r="T892" s="83"/>
      <c r="U892" s="83"/>
      <c r="V892" s="83"/>
      <c r="W892" s="83"/>
      <c r="X892" s="83"/>
      <c r="Y892" s="83"/>
      <c r="Z892" s="83"/>
      <c r="AA892" s="83"/>
      <c r="AB892" s="83"/>
      <c r="AC892" s="83"/>
      <c r="AD892" s="101">
        <f t="shared" ref="AD892:AD907" si="1165">SUM(R892:AC892)</f>
        <v>0</v>
      </c>
      <c r="AE892" s="82"/>
      <c r="AF892" s="83"/>
      <c r="AG892" s="83"/>
      <c r="AH892" s="83"/>
      <c r="AI892" s="83"/>
      <c r="AJ892" s="83"/>
      <c r="AK892" s="83"/>
      <c r="AL892" s="83"/>
      <c r="AM892" s="83"/>
      <c r="AN892" s="83"/>
      <c r="AO892" s="83"/>
      <c r="AP892" s="83"/>
      <c r="AQ892" s="101">
        <f t="shared" ref="AQ892:AQ907" si="1166">SUM(AE892:AP892)</f>
        <v>0</v>
      </c>
      <c r="AR892" s="82"/>
      <c r="AS892" s="83"/>
      <c r="AT892" s="83"/>
      <c r="AU892" s="83"/>
      <c r="AV892" s="83"/>
      <c r="AW892" s="83"/>
      <c r="AX892" s="83"/>
      <c r="AY892" s="83"/>
      <c r="AZ892" s="83"/>
      <c r="BA892" s="83"/>
      <c r="BB892" s="83"/>
      <c r="BC892" s="83"/>
      <c r="BD892" s="101">
        <f t="shared" ref="BD892:BD907" si="1167">SUM(AR892:BC892)</f>
        <v>0</v>
      </c>
      <c r="BE892" s="101">
        <f t="shared" si="1102"/>
        <v>55.415959999999998</v>
      </c>
      <c r="BG892" s="138" t="s">
        <v>211</v>
      </c>
      <c r="BH892" s="140" t="s">
        <v>212</v>
      </c>
      <c r="BI892" s="140" t="s">
        <v>213</v>
      </c>
    </row>
    <row r="893" spans="1:61" ht="13.15" hidden="1" customHeight="1" outlineLevel="2" x14ac:dyDescent="0.2">
      <c r="A893" s="374"/>
      <c r="B893" s="372"/>
      <c r="C893" s="46" t="s">
        <v>164</v>
      </c>
      <c r="D893" s="92"/>
      <c r="E893" s="56"/>
      <c r="F893" s="57"/>
      <c r="G893" s="57"/>
      <c r="H893" s="57"/>
      <c r="I893" s="57"/>
      <c r="J893" s="57"/>
      <c r="K893" s="57"/>
      <c r="L893" s="57"/>
      <c r="M893" s="57"/>
      <c r="N893" s="57"/>
      <c r="O893" s="57"/>
      <c r="P893" s="57"/>
      <c r="Q893" s="92">
        <f t="shared" si="1164"/>
        <v>0</v>
      </c>
      <c r="R893" s="56"/>
      <c r="S893" s="57"/>
      <c r="T893" s="57"/>
      <c r="U893" s="57"/>
      <c r="V893" s="57"/>
      <c r="W893" s="57"/>
      <c r="X893" s="57"/>
      <c r="Y893" s="57"/>
      <c r="Z893" s="57"/>
      <c r="AA893" s="57"/>
      <c r="AB893" s="57"/>
      <c r="AC893" s="57"/>
      <c r="AD893" s="92">
        <f t="shared" si="1165"/>
        <v>0</v>
      </c>
      <c r="AE893" s="56"/>
      <c r="AF893" s="57"/>
      <c r="AG893" s="57"/>
      <c r="AH893" s="57"/>
      <c r="AI893" s="57"/>
      <c r="AJ893" s="57"/>
      <c r="AK893" s="57"/>
      <c r="AL893" s="57"/>
      <c r="AM893" s="57"/>
      <c r="AN893" s="57"/>
      <c r="AO893" s="57"/>
      <c r="AP893" s="57"/>
      <c r="AQ893" s="92">
        <f t="shared" si="1166"/>
        <v>0</v>
      </c>
      <c r="AR893" s="56"/>
      <c r="AS893" s="57"/>
      <c r="AT893" s="57"/>
      <c r="AU893" s="57"/>
      <c r="AV893" s="57"/>
      <c r="AW893" s="57"/>
      <c r="AX893" s="57"/>
      <c r="AY893" s="57"/>
      <c r="AZ893" s="57"/>
      <c r="BA893" s="57"/>
      <c r="BB893" s="57"/>
      <c r="BC893" s="57"/>
      <c r="BD893" s="92">
        <f t="shared" si="1167"/>
        <v>0</v>
      </c>
      <c r="BE893" s="92">
        <f t="shared" si="1102"/>
        <v>0</v>
      </c>
      <c r="BG893" s="136" t="s">
        <v>199</v>
      </c>
      <c r="BH893" s="4">
        <f>BI893/1.25</f>
        <v>44332.767999999996</v>
      </c>
      <c r="BI893" s="4">
        <v>55415.96</v>
      </c>
    </row>
    <row r="894" spans="1:61" ht="13.15" hidden="1" customHeight="1" outlineLevel="2" x14ac:dyDescent="0.2">
      <c r="A894" s="366">
        <v>3</v>
      </c>
      <c r="B894" s="376" t="s">
        <v>345</v>
      </c>
      <c r="C894" s="47" t="s">
        <v>159</v>
      </c>
      <c r="D894" s="91"/>
      <c r="E894" s="52"/>
      <c r="F894" s="53"/>
      <c r="G894" s="53"/>
      <c r="H894" s="53"/>
      <c r="I894" s="53"/>
      <c r="J894" s="53"/>
      <c r="K894" s="53"/>
      <c r="L894" s="53"/>
      <c r="M894" s="53"/>
      <c r="N894" s="53"/>
      <c r="O894" s="53"/>
      <c r="P894" s="53">
        <v>45</v>
      </c>
      <c r="Q894" s="91">
        <f t="shared" si="1164"/>
        <v>45</v>
      </c>
      <c r="R894" s="52"/>
      <c r="S894" s="53"/>
      <c r="T894" s="53"/>
      <c r="U894" s="53"/>
      <c r="V894" s="53"/>
      <c r="W894" s="53"/>
      <c r="X894" s="53"/>
      <c r="Y894" s="53"/>
      <c r="Z894" s="53"/>
      <c r="AA894" s="53"/>
      <c r="AB894" s="53"/>
      <c r="AC894" s="53"/>
      <c r="AD894" s="91">
        <f t="shared" si="1165"/>
        <v>0</v>
      </c>
      <c r="AE894" s="52"/>
      <c r="AF894" s="53"/>
      <c r="AG894" s="53"/>
      <c r="AH894" s="53"/>
      <c r="AI894" s="53"/>
      <c r="AJ894" s="53"/>
      <c r="AK894" s="53"/>
      <c r="AL894" s="53"/>
      <c r="AM894" s="53"/>
      <c r="AN894" s="53"/>
      <c r="AO894" s="53"/>
      <c r="AP894" s="53"/>
      <c r="AQ894" s="91">
        <f t="shared" si="1166"/>
        <v>0</v>
      </c>
      <c r="AR894" s="52"/>
      <c r="AS894" s="53"/>
      <c r="AT894" s="53"/>
      <c r="AU894" s="53"/>
      <c r="AV894" s="53"/>
      <c r="AW894" s="53"/>
      <c r="AX894" s="53"/>
      <c r="AY894" s="53"/>
      <c r="AZ894" s="53"/>
      <c r="BA894" s="53"/>
      <c r="BB894" s="53"/>
      <c r="BC894" s="53"/>
      <c r="BD894" s="91">
        <f t="shared" si="1167"/>
        <v>0</v>
      </c>
      <c r="BE894" s="91">
        <f t="shared" si="1102"/>
        <v>45</v>
      </c>
      <c r="BG894" s="136" t="s">
        <v>218</v>
      </c>
      <c r="BH894" s="4">
        <f t="shared" ref="BH894:BH900" si="1168">BI894/1.25</f>
        <v>12000</v>
      </c>
      <c r="BI894" s="4">
        <v>15000</v>
      </c>
    </row>
    <row r="895" spans="1:61" ht="13.15" hidden="1" customHeight="1" outlineLevel="2" x14ac:dyDescent="0.2">
      <c r="A895" s="367"/>
      <c r="B895" s="381"/>
      <c r="C895" s="48" t="s">
        <v>164</v>
      </c>
      <c r="D895" s="93"/>
      <c r="E895" s="62"/>
      <c r="F895" s="63"/>
      <c r="G895" s="63"/>
      <c r="H895" s="63"/>
      <c r="I895" s="63"/>
      <c r="J895" s="63"/>
      <c r="K895" s="63"/>
      <c r="L895" s="63"/>
      <c r="M895" s="63"/>
      <c r="N895" s="63"/>
      <c r="O895" s="63"/>
      <c r="P895" s="63"/>
      <c r="Q895" s="93">
        <f t="shared" si="1164"/>
        <v>0</v>
      </c>
      <c r="R895" s="62"/>
      <c r="S895" s="63"/>
      <c r="T895" s="63"/>
      <c r="U895" s="63"/>
      <c r="V895" s="63"/>
      <c r="W895" s="63"/>
      <c r="X895" s="63"/>
      <c r="Y895" s="63"/>
      <c r="Z895" s="63"/>
      <c r="AA895" s="63"/>
      <c r="AB895" s="63"/>
      <c r="AC895" s="63"/>
      <c r="AD895" s="93">
        <f t="shared" si="1165"/>
        <v>0</v>
      </c>
      <c r="AE895" s="62"/>
      <c r="AF895" s="63"/>
      <c r="AG895" s="63"/>
      <c r="AH895" s="63"/>
      <c r="AI895" s="63"/>
      <c r="AJ895" s="63"/>
      <c r="AK895" s="63"/>
      <c r="AL895" s="63"/>
      <c r="AM895" s="63"/>
      <c r="AN895" s="63"/>
      <c r="AO895" s="63"/>
      <c r="AP895" s="63"/>
      <c r="AQ895" s="93">
        <f t="shared" si="1166"/>
        <v>0</v>
      </c>
      <c r="AR895" s="62"/>
      <c r="AS895" s="63"/>
      <c r="AT895" s="63"/>
      <c r="AU895" s="63"/>
      <c r="AV895" s="63"/>
      <c r="AW895" s="63"/>
      <c r="AX895" s="63"/>
      <c r="AY895" s="63"/>
      <c r="AZ895" s="63"/>
      <c r="BA895" s="63"/>
      <c r="BB895" s="63"/>
      <c r="BC895" s="63"/>
      <c r="BD895" s="93">
        <f t="shared" si="1167"/>
        <v>0</v>
      </c>
      <c r="BE895" s="93">
        <f t="shared" si="1102"/>
        <v>0</v>
      </c>
      <c r="BG895" s="136" t="s">
        <v>320</v>
      </c>
      <c r="BH895" s="4">
        <f t="shared" si="1168"/>
        <v>18400</v>
      </c>
      <c r="BI895" s="4">
        <v>23000</v>
      </c>
    </row>
    <row r="896" spans="1:61" ht="13.15" hidden="1" customHeight="1" outlineLevel="2" x14ac:dyDescent="0.2">
      <c r="A896" s="380">
        <v>4</v>
      </c>
      <c r="B896" s="382" t="s">
        <v>204</v>
      </c>
      <c r="C896" s="49" t="s">
        <v>159</v>
      </c>
      <c r="D896" s="95"/>
      <c r="E896" s="68"/>
      <c r="F896" s="69"/>
      <c r="G896" s="69"/>
      <c r="H896" s="69"/>
      <c r="I896" s="69"/>
      <c r="J896" s="69"/>
      <c r="K896" s="69"/>
      <c r="L896" s="69"/>
      <c r="M896" s="190"/>
      <c r="N896" s="190"/>
      <c r="O896" s="190"/>
      <c r="P896" s="69"/>
      <c r="Q896" s="94">
        <f t="shared" si="1164"/>
        <v>0</v>
      </c>
      <c r="R896" s="68"/>
      <c r="S896" s="69"/>
      <c r="T896" s="69"/>
      <c r="U896" s="69"/>
      <c r="V896" s="69"/>
      <c r="W896" s="69"/>
      <c r="X896" s="69"/>
      <c r="Y896" s="69"/>
      <c r="Z896" s="69"/>
      <c r="AA896" s="69"/>
      <c r="AB896" s="69"/>
      <c r="AC896" s="69"/>
      <c r="AD896" s="94">
        <f t="shared" si="1165"/>
        <v>0</v>
      </c>
      <c r="AE896" s="68"/>
      <c r="AF896" s="69"/>
      <c r="AG896" s="69"/>
      <c r="AH896" s="69"/>
      <c r="AI896" s="69"/>
      <c r="AJ896" s="69"/>
      <c r="AK896" s="69"/>
      <c r="AL896" s="69"/>
      <c r="AM896" s="69"/>
      <c r="AN896" s="69"/>
      <c r="AO896" s="69"/>
      <c r="AP896" s="69"/>
      <c r="AQ896" s="94">
        <f t="shared" si="1166"/>
        <v>0</v>
      </c>
      <c r="AR896" s="68"/>
      <c r="AS896" s="69"/>
      <c r="AT896" s="69"/>
      <c r="AU896" s="69"/>
      <c r="AV896" s="69"/>
      <c r="AW896" s="69"/>
      <c r="AX896" s="69"/>
      <c r="AY896" s="69"/>
      <c r="AZ896" s="69"/>
      <c r="BA896" s="69"/>
      <c r="BB896" s="69"/>
      <c r="BC896" s="69"/>
      <c r="BD896" s="94">
        <f t="shared" si="1167"/>
        <v>0</v>
      </c>
      <c r="BE896" s="95">
        <f t="shared" si="1102"/>
        <v>0</v>
      </c>
      <c r="BG896" s="136"/>
      <c r="BH896" s="4">
        <f t="shared" si="1168"/>
        <v>0</v>
      </c>
      <c r="BI896" s="4"/>
    </row>
    <row r="897" spans="1:62" ht="13.15" hidden="1" customHeight="1" outlineLevel="2" x14ac:dyDescent="0.2">
      <c r="A897" s="384"/>
      <c r="B897" s="383"/>
      <c r="C897" s="45" t="s">
        <v>164</v>
      </c>
      <c r="D897" s="97"/>
      <c r="E897" s="74"/>
      <c r="F897" s="75"/>
      <c r="G897" s="75"/>
      <c r="H897" s="75"/>
      <c r="I897" s="75"/>
      <c r="J897" s="75"/>
      <c r="K897" s="75"/>
      <c r="L897" s="75"/>
      <c r="M897" s="75"/>
      <c r="N897" s="75"/>
      <c r="O897" s="75"/>
      <c r="P897" s="75"/>
      <c r="Q897" s="96">
        <f t="shared" si="1164"/>
        <v>0</v>
      </c>
      <c r="R897" s="74"/>
      <c r="S897" s="75"/>
      <c r="T897" s="75"/>
      <c r="U897" s="75"/>
      <c r="V897" s="75"/>
      <c r="W897" s="75"/>
      <c r="X897" s="75"/>
      <c r="Y897" s="75"/>
      <c r="Z897" s="75"/>
      <c r="AA897" s="75"/>
      <c r="AB897" s="75"/>
      <c r="AC897" s="75"/>
      <c r="AD897" s="96">
        <f t="shared" si="1165"/>
        <v>0</v>
      </c>
      <c r="AE897" s="74"/>
      <c r="AF897" s="75"/>
      <c r="AG897" s="75"/>
      <c r="AH897" s="75"/>
      <c r="AI897" s="75"/>
      <c r="AJ897" s="75"/>
      <c r="AK897" s="75"/>
      <c r="AL897" s="75"/>
      <c r="AM897" s="75"/>
      <c r="AN897" s="75"/>
      <c r="AO897" s="75"/>
      <c r="AP897" s="75"/>
      <c r="AQ897" s="96">
        <f t="shared" si="1166"/>
        <v>0</v>
      </c>
      <c r="AR897" s="74"/>
      <c r="AS897" s="75"/>
      <c r="AT897" s="75"/>
      <c r="AU897" s="75"/>
      <c r="AV897" s="75"/>
      <c r="AW897" s="75"/>
      <c r="AX897" s="75"/>
      <c r="AY897" s="75"/>
      <c r="AZ897" s="75"/>
      <c r="BA897" s="75"/>
      <c r="BB897" s="75"/>
      <c r="BC897" s="75"/>
      <c r="BD897" s="96">
        <f t="shared" si="1167"/>
        <v>0</v>
      </c>
      <c r="BE897" s="97">
        <f t="shared" si="1102"/>
        <v>0</v>
      </c>
      <c r="BG897" s="136" t="s">
        <v>223</v>
      </c>
      <c r="BH897" s="4">
        <f t="shared" si="1168"/>
        <v>0</v>
      </c>
      <c r="BI897" s="4">
        <v>0</v>
      </c>
    </row>
    <row r="898" spans="1:62" ht="13.15" hidden="1" customHeight="1" outlineLevel="2" x14ac:dyDescent="0.2">
      <c r="A898" s="380">
        <v>5</v>
      </c>
      <c r="B898" s="382" t="s">
        <v>221</v>
      </c>
      <c r="C898" s="49" t="s">
        <v>159</v>
      </c>
      <c r="D898" s="95"/>
      <c r="E898" s="68"/>
      <c r="F898" s="69"/>
      <c r="G898" s="69"/>
      <c r="H898" s="69"/>
      <c r="I898" s="69"/>
      <c r="J898" s="69"/>
      <c r="K898" s="69"/>
      <c r="L898" s="69"/>
      <c r="M898" s="69"/>
      <c r="N898" s="69"/>
      <c r="O898" s="192"/>
      <c r="P898" s="192"/>
      <c r="Q898" s="94">
        <f t="shared" si="1164"/>
        <v>0</v>
      </c>
      <c r="R898" s="193">
        <v>50</v>
      </c>
      <c r="S898" s="192">
        <v>150</v>
      </c>
      <c r="T898" s="192">
        <v>450</v>
      </c>
      <c r="U898" s="192">
        <v>450</v>
      </c>
      <c r="V898" s="192">
        <v>250</v>
      </c>
      <c r="W898" s="192">
        <f>(BI898/1000)-SUM(Q898:V898)</f>
        <v>100.15249999999992</v>
      </c>
      <c r="X898" s="69"/>
      <c r="Y898" s="69"/>
      <c r="Z898" s="69"/>
      <c r="AA898" s="69"/>
      <c r="AB898" s="69"/>
      <c r="AC898" s="69"/>
      <c r="AD898" s="94">
        <f t="shared" si="1165"/>
        <v>1450.1524999999999</v>
      </c>
      <c r="AE898" s="68"/>
      <c r="AF898" s="69"/>
      <c r="AG898" s="69"/>
      <c r="AH898" s="69"/>
      <c r="AI898" s="69"/>
      <c r="AJ898" s="69"/>
      <c r="AK898" s="69"/>
      <c r="AL898" s="69"/>
      <c r="AM898" s="69"/>
      <c r="AN898" s="69"/>
      <c r="AO898" s="69"/>
      <c r="AP898" s="69"/>
      <c r="AQ898" s="94">
        <f t="shared" si="1166"/>
        <v>0</v>
      </c>
      <c r="AR898" s="68"/>
      <c r="AS898" s="69"/>
      <c r="AT898" s="69"/>
      <c r="AU898" s="69"/>
      <c r="AV898" s="69"/>
      <c r="AW898" s="69"/>
      <c r="AX898" s="69"/>
      <c r="AY898" s="69"/>
      <c r="AZ898" s="69"/>
      <c r="BA898" s="69"/>
      <c r="BB898" s="69"/>
      <c r="BC898" s="69"/>
      <c r="BD898" s="94">
        <f t="shared" si="1167"/>
        <v>0</v>
      </c>
      <c r="BE898" s="95">
        <f t="shared" si="1102"/>
        <v>1450.1524999999999</v>
      </c>
      <c r="BG898" t="s">
        <v>224</v>
      </c>
      <c r="BH898" s="4">
        <f t="shared" si="1168"/>
        <v>1160122</v>
      </c>
      <c r="BI898" s="4">
        <f>1231402.5+218750</f>
        <v>1450152.5</v>
      </c>
    </row>
    <row r="899" spans="1:62" ht="13.15" hidden="1" customHeight="1" outlineLevel="2" x14ac:dyDescent="0.2">
      <c r="A899" s="384"/>
      <c r="B899" s="383"/>
      <c r="C899" s="45" t="s">
        <v>164</v>
      </c>
      <c r="D899" s="97"/>
      <c r="E899" s="74"/>
      <c r="F899" s="75"/>
      <c r="G899" s="75"/>
      <c r="H899" s="75"/>
      <c r="I899" s="75"/>
      <c r="J899" s="75"/>
      <c r="K899" s="75"/>
      <c r="L899" s="75"/>
      <c r="M899" s="75"/>
      <c r="N899" s="75"/>
      <c r="O899" s="75"/>
      <c r="P899" s="75"/>
      <c r="Q899" s="96">
        <f t="shared" si="1164"/>
        <v>0</v>
      </c>
      <c r="R899" s="74"/>
      <c r="S899" s="75"/>
      <c r="T899" s="75"/>
      <c r="U899" s="75"/>
      <c r="V899" s="75"/>
      <c r="W899" s="75"/>
      <c r="X899" s="75"/>
      <c r="Y899" s="75"/>
      <c r="Z899" s="75"/>
      <c r="AA899" s="75"/>
      <c r="AB899" s="75"/>
      <c r="AC899" s="75"/>
      <c r="AD899" s="96">
        <f t="shared" si="1165"/>
        <v>0</v>
      </c>
      <c r="AE899" s="74"/>
      <c r="AF899" s="75"/>
      <c r="AG899" s="75"/>
      <c r="AH899" s="75"/>
      <c r="AI899" s="75"/>
      <c r="AJ899" s="75"/>
      <c r="AK899" s="75"/>
      <c r="AL899" s="75"/>
      <c r="AM899" s="75"/>
      <c r="AN899" s="75"/>
      <c r="AO899" s="75"/>
      <c r="AP899" s="75"/>
      <c r="AQ899" s="96">
        <f t="shared" si="1166"/>
        <v>0</v>
      </c>
      <c r="AR899" s="74"/>
      <c r="AS899" s="75"/>
      <c r="AT899" s="75"/>
      <c r="AU899" s="75"/>
      <c r="AV899" s="75"/>
      <c r="AW899" s="75"/>
      <c r="AX899" s="75"/>
      <c r="AY899" s="75"/>
      <c r="AZ899" s="75"/>
      <c r="BA899" s="75"/>
      <c r="BB899" s="75"/>
      <c r="BC899" s="75"/>
      <c r="BD899" s="96">
        <f t="shared" si="1167"/>
        <v>0</v>
      </c>
      <c r="BE899" s="97">
        <f t="shared" si="1102"/>
        <v>0</v>
      </c>
      <c r="BG899" t="s">
        <v>210</v>
      </c>
      <c r="BH899" s="4">
        <f t="shared" si="1168"/>
        <v>19698.439999999999</v>
      </c>
      <c r="BI899" s="4">
        <v>24623.05</v>
      </c>
      <c r="BJ899" s="200">
        <f>+BI899/BI898</f>
        <v>1.6979628004640892E-2</v>
      </c>
    </row>
    <row r="900" spans="1:62" ht="13.15" hidden="1" customHeight="1" outlineLevel="2" x14ac:dyDescent="0.2">
      <c r="A900" s="373">
        <v>6</v>
      </c>
      <c r="B900" s="364" t="s">
        <v>209</v>
      </c>
      <c r="C900" s="49" t="s">
        <v>159</v>
      </c>
      <c r="D900" s="95"/>
      <c r="E900" s="68"/>
      <c r="F900" s="69"/>
      <c r="G900" s="69"/>
      <c r="H900" s="69"/>
      <c r="I900" s="69"/>
      <c r="J900" s="69"/>
      <c r="K900" s="69"/>
      <c r="L900" s="69"/>
      <c r="M900" s="69"/>
      <c r="N900" s="69"/>
      <c r="O900" s="192">
        <f>ROUND(O898*$BJ$899,0)</f>
        <v>0</v>
      </c>
      <c r="P900" s="192">
        <v>38</v>
      </c>
      <c r="Q900" s="94">
        <f t="shared" si="1164"/>
        <v>38</v>
      </c>
      <c r="R900" s="193">
        <f t="shared" ref="R900:W900" si="1169">ROUND(R898*$BJ$899,0)</f>
        <v>1</v>
      </c>
      <c r="S900" s="192">
        <f t="shared" si="1169"/>
        <v>3</v>
      </c>
      <c r="T900" s="192">
        <f t="shared" si="1169"/>
        <v>8</v>
      </c>
      <c r="U900" s="192">
        <f t="shared" si="1169"/>
        <v>8</v>
      </c>
      <c r="V900" s="192">
        <f t="shared" si="1169"/>
        <v>4</v>
      </c>
      <c r="W900" s="192">
        <f t="shared" si="1169"/>
        <v>2</v>
      </c>
      <c r="X900" s="69"/>
      <c r="Y900" s="69"/>
      <c r="Z900" s="69"/>
      <c r="AA900" s="69"/>
      <c r="AB900" s="69"/>
      <c r="AC900" s="69"/>
      <c r="AD900" s="94">
        <f t="shared" si="1165"/>
        <v>26</v>
      </c>
      <c r="AE900" s="68"/>
      <c r="AF900" s="69"/>
      <c r="AG900" s="69"/>
      <c r="AH900" s="69"/>
      <c r="AI900" s="69"/>
      <c r="AJ900" s="69"/>
      <c r="AK900" s="69"/>
      <c r="AL900" s="69"/>
      <c r="AM900" s="69"/>
      <c r="AN900" s="69"/>
      <c r="AO900" s="69"/>
      <c r="AP900" s="69"/>
      <c r="AQ900" s="94">
        <f t="shared" si="1166"/>
        <v>0</v>
      </c>
      <c r="AR900" s="68"/>
      <c r="AS900" s="69"/>
      <c r="AT900" s="69"/>
      <c r="AU900" s="69"/>
      <c r="AV900" s="69"/>
      <c r="AW900" s="69"/>
      <c r="AX900" s="69"/>
      <c r="AY900" s="69"/>
      <c r="AZ900" s="69"/>
      <c r="BA900" s="69"/>
      <c r="BB900" s="69"/>
      <c r="BC900" s="69"/>
      <c r="BD900" s="94">
        <f t="shared" si="1167"/>
        <v>0</v>
      </c>
      <c r="BE900" s="95">
        <f t="shared" si="1102"/>
        <v>64</v>
      </c>
      <c r="BG900" s="136" t="s">
        <v>215</v>
      </c>
      <c r="BH900" s="4">
        <f t="shared" si="1168"/>
        <v>0</v>
      </c>
      <c r="BI900" s="4">
        <v>0</v>
      </c>
    </row>
    <row r="901" spans="1:62" ht="13.15" hidden="1" customHeight="1" outlineLevel="2" x14ac:dyDescent="0.2">
      <c r="A901" s="374"/>
      <c r="B901" s="365"/>
      <c r="C901" s="48" t="s">
        <v>164</v>
      </c>
      <c r="D901" s="98"/>
      <c r="E901" s="62"/>
      <c r="F901" s="63"/>
      <c r="G901" s="63"/>
      <c r="H901" s="63"/>
      <c r="I901" s="63"/>
      <c r="J901" s="63"/>
      <c r="K901" s="63"/>
      <c r="L901" s="63"/>
      <c r="M901" s="63"/>
      <c r="N901" s="63"/>
      <c r="O901" s="63"/>
      <c r="P901" s="63"/>
      <c r="Q901" s="93">
        <f t="shared" si="1164"/>
        <v>0</v>
      </c>
      <c r="R901" s="62"/>
      <c r="S901" s="63"/>
      <c r="T901" s="63"/>
      <c r="U901" s="63"/>
      <c r="V901" s="63"/>
      <c r="W901" s="63"/>
      <c r="X901" s="63"/>
      <c r="Y901" s="63"/>
      <c r="Z901" s="63"/>
      <c r="AA901" s="63"/>
      <c r="AB901" s="63"/>
      <c r="AC901" s="63"/>
      <c r="AD901" s="93">
        <f t="shared" si="1165"/>
        <v>0</v>
      </c>
      <c r="AE901" s="62"/>
      <c r="AF901" s="63"/>
      <c r="AG901" s="63"/>
      <c r="AH901" s="63"/>
      <c r="AI901" s="63"/>
      <c r="AJ901" s="63"/>
      <c r="AK901" s="63"/>
      <c r="AL901" s="63"/>
      <c r="AM901" s="63"/>
      <c r="AN901" s="63"/>
      <c r="AO901" s="63"/>
      <c r="AP901" s="63"/>
      <c r="AQ901" s="93">
        <f t="shared" si="1166"/>
        <v>0</v>
      </c>
      <c r="AR901" s="62"/>
      <c r="AS901" s="63"/>
      <c r="AT901" s="63"/>
      <c r="AU901" s="63"/>
      <c r="AV901" s="63"/>
      <c r="AW901" s="63"/>
      <c r="AX901" s="63"/>
      <c r="AY901" s="63"/>
      <c r="AZ901" s="63"/>
      <c r="BA901" s="63"/>
      <c r="BB901" s="63"/>
      <c r="BC901" s="63"/>
      <c r="BD901" s="93">
        <f t="shared" si="1167"/>
        <v>0</v>
      </c>
      <c r="BE901" s="98">
        <f t="shared" si="1102"/>
        <v>0</v>
      </c>
      <c r="BF901" s="122"/>
      <c r="BG901" s="138" t="s">
        <v>216</v>
      </c>
      <c r="BH901" s="139">
        <f>SUM(BH893:BH900)</f>
        <v>1254553.2079999999</v>
      </c>
      <c r="BI901" s="139">
        <f>SUM(BI893:BI900)</f>
        <v>1568191.51</v>
      </c>
    </row>
    <row r="902" spans="1:62" ht="13.15" hidden="1" customHeight="1" outlineLevel="2" x14ac:dyDescent="0.2">
      <c r="A902" s="366">
        <v>7</v>
      </c>
      <c r="B902" s="364" t="s">
        <v>6</v>
      </c>
      <c r="C902" s="49" t="s">
        <v>159</v>
      </c>
      <c r="D902" s="95"/>
      <c r="E902" s="68"/>
      <c r="F902" s="69"/>
      <c r="G902" s="69"/>
      <c r="H902" s="69"/>
      <c r="I902" s="69"/>
      <c r="J902" s="69"/>
      <c r="K902" s="69"/>
      <c r="L902" s="192"/>
      <c r="M902" s="192"/>
      <c r="N902" s="192"/>
      <c r="O902" s="192"/>
      <c r="P902" s="192">
        <v>13</v>
      </c>
      <c r="Q902" s="94">
        <f t="shared" si="1164"/>
        <v>13</v>
      </c>
      <c r="R902" s="193">
        <v>5</v>
      </c>
      <c r="S902" s="192">
        <v>5</v>
      </c>
      <c r="T902" s="192">
        <v>5</v>
      </c>
      <c r="U902" s="192">
        <v>5</v>
      </c>
      <c r="V902" s="192">
        <v>5</v>
      </c>
      <c r="W902" s="192">
        <v>5</v>
      </c>
      <c r="X902" s="192">
        <v>5</v>
      </c>
      <c r="Y902" s="192">
        <v>5</v>
      </c>
      <c r="Z902" s="69"/>
      <c r="AA902" s="69"/>
      <c r="AB902" s="69"/>
      <c r="AC902" s="69"/>
      <c r="AD902" s="94">
        <f t="shared" si="1165"/>
        <v>40</v>
      </c>
      <c r="AE902" s="68"/>
      <c r="AF902" s="69"/>
      <c r="AG902" s="69"/>
      <c r="AH902" s="69"/>
      <c r="AI902" s="69"/>
      <c r="AJ902" s="69"/>
      <c r="AK902" s="69"/>
      <c r="AL902" s="69"/>
      <c r="AM902" s="69"/>
      <c r="AN902" s="69"/>
      <c r="AO902" s="69"/>
      <c r="AP902" s="69"/>
      <c r="AQ902" s="94">
        <f t="shared" si="1166"/>
        <v>0</v>
      </c>
      <c r="AR902" s="68"/>
      <c r="AS902" s="69"/>
      <c r="AT902" s="69"/>
      <c r="AU902" s="69"/>
      <c r="AV902" s="69"/>
      <c r="AW902" s="69"/>
      <c r="AX902" s="69"/>
      <c r="AY902" s="69"/>
      <c r="AZ902" s="69"/>
      <c r="BA902" s="69"/>
      <c r="BB902" s="69"/>
      <c r="BC902" s="69"/>
      <c r="BD902" s="94">
        <f t="shared" si="1167"/>
        <v>0</v>
      </c>
      <c r="BE902" s="95">
        <f t="shared" si="1102"/>
        <v>53</v>
      </c>
      <c r="BH902" s="4"/>
      <c r="BI902" s="4"/>
    </row>
    <row r="903" spans="1:62" ht="13.15" hidden="1" customHeight="1" outlineLevel="2" x14ac:dyDescent="0.2">
      <c r="A903" s="367"/>
      <c r="B903" s="368"/>
      <c r="C903" s="48" t="s">
        <v>164</v>
      </c>
      <c r="D903" s="98"/>
      <c r="E903" s="66"/>
      <c r="F903" s="63"/>
      <c r="G903" s="63"/>
      <c r="H903" s="63"/>
      <c r="I903" s="63"/>
      <c r="J903" s="63"/>
      <c r="K903" s="63"/>
      <c r="L903" s="63"/>
      <c r="M903" s="63"/>
      <c r="N903" s="63"/>
      <c r="O903" s="63"/>
      <c r="P903" s="63"/>
      <c r="Q903" s="93">
        <f t="shared" si="1164"/>
        <v>0</v>
      </c>
      <c r="R903" s="66"/>
      <c r="S903" s="63"/>
      <c r="T903" s="63"/>
      <c r="U903" s="63"/>
      <c r="V903" s="63"/>
      <c r="W903" s="63"/>
      <c r="X903" s="63"/>
      <c r="Y903" s="63"/>
      <c r="Z903" s="63"/>
      <c r="AA903" s="63"/>
      <c r="AB903" s="63"/>
      <c r="AC903" s="63"/>
      <c r="AD903" s="93">
        <f t="shared" si="1165"/>
        <v>0</v>
      </c>
      <c r="AE903" s="66"/>
      <c r="AF903" s="63"/>
      <c r="AG903" s="63"/>
      <c r="AH903" s="63"/>
      <c r="AI903" s="63"/>
      <c r="AJ903" s="63"/>
      <c r="AK903" s="63"/>
      <c r="AL903" s="63"/>
      <c r="AM903" s="63"/>
      <c r="AN903" s="63"/>
      <c r="AO903" s="63"/>
      <c r="AP903" s="63"/>
      <c r="AQ903" s="93">
        <f t="shared" si="1166"/>
        <v>0</v>
      </c>
      <c r="AR903" s="66"/>
      <c r="AS903" s="63"/>
      <c r="AT903" s="63"/>
      <c r="AU903" s="63"/>
      <c r="AV903" s="63"/>
      <c r="AW903" s="63"/>
      <c r="AX903" s="63"/>
      <c r="AY903" s="63"/>
      <c r="AZ903" s="63"/>
      <c r="BA903" s="63"/>
      <c r="BB903" s="63"/>
      <c r="BC903" s="63"/>
      <c r="BD903" s="93">
        <f t="shared" si="1167"/>
        <v>0</v>
      </c>
      <c r="BE903" s="98">
        <f t="shared" si="1102"/>
        <v>0</v>
      </c>
      <c r="BG903" s="138"/>
      <c r="BH903" s="139"/>
      <c r="BI903" s="139"/>
    </row>
    <row r="904" spans="1:62" ht="13.15" hidden="1" customHeight="1" outlineLevel="2" x14ac:dyDescent="0.2">
      <c r="A904" s="380">
        <v>8</v>
      </c>
      <c r="B904" s="364" t="s">
        <v>335</v>
      </c>
      <c r="C904" s="49" t="s">
        <v>159</v>
      </c>
      <c r="D904" s="95"/>
      <c r="E904" s="68"/>
      <c r="F904" s="69"/>
      <c r="G904" s="69"/>
      <c r="H904" s="69"/>
      <c r="I904" s="69"/>
      <c r="J904" s="69"/>
      <c r="K904" s="69"/>
      <c r="L904" s="69"/>
      <c r="M904" s="69"/>
      <c r="N904" s="69"/>
      <c r="O904" s="69"/>
      <c r="P904" s="69"/>
      <c r="Q904" s="94">
        <f>SUM(E904:P904)</f>
        <v>0</v>
      </c>
      <c r="R904" s="68"/>
      <c r="S904" s="69"/>
      <c r="T904" s="69"/>
      <c r="U904" s="69"/>
      <c r="V904" s="69"/>
      <c r="W904" s="69"/>
      <c r="X904" s="69"/>
      <c r="Y904" s="69"/>
      <c r="Z904" s="69"/>
      <c r="AA904" s="69"/>
      <c r="AB904" s="69"/>
      <c r="AC904" s="69"/>
      <c r="AD904" s="94">
        <f t="shared" si="1165"/>
        <v>0</v>
      </c>
      <c r="AE904" s="68"/>
      <c r="AF904" s="69"/>
      <c r="AG904" s="69"/>
      <c r="AH904" s="69"/>
      <c r="AI904" s="69"/>
      <c r="AJ904" s="69"/>
      <c r="AK904" s="69"/>
      <c r="AL904" s="69"/>
      <c r="AM904" s="69"/>
      <c r="AN904" s="69"/>
      <c r="AO904" s="69"/>
      <c r="AP904" s="69"/>
      <c r="AQ904" s="94">
        <f t="shared" si="1166"/>
        <v>0</v>
      </c>
      <c r="AR904" s="68"/>
      <c r="AS904" s="69"/>
      <c r="AT904" s="69"/>
      <c r="AU904" s="69"/>
      <c r="AV904" s="69"/>
      <c r="AW904" s="69"/>
      <c r="AX904" s="69"/>
      <c r="AY904" s="69"/>
      <c r="AZ904" s="69"/>
      <c r="BA904" s="69"/>
      <c r="BB904" s="69"/>
      <c r="BC904" s="69"/>
      <c r="BD904" s="94">
        <f t="shared" si="1167"/>
        <v>0</v>
      </c>
      <c r="BE904" s="95">
        <f t="shared" si="1102"/>
        <v>0</v>
      </c>
      <c r="BH904" s="4"/>
      <c r="BI904" s="4"/>
    </row>
    <row r="905" spans="1:62" ht="13.15" hidden="1" customHeight="1" outlineLevel="2" thickBot="1" x14ac:dyDescent="0.25">
      <c r="A905" s="377"/>
      <c r="B905" s="379"/>
      <c r="C905" s="128" t="s">
        <v>164</v>
      </c>
      <c r="D905" s="133"/>
      <c r="E905" s="132"/>
      <c r="F905" s="130"/>
      <c r="G905" s="130"/>
      <c r="H905" s="130"/>
      <c r="I905" s="130"/>
      <c r="J905" s="130"/>
      <c r="K905" s="130"/>
      <c r="L905" s="130"/>
      <c r="M905" s="130"/>
      <c r="N905" s="130"/>
      <c r="O905" s="130"/>
      <c r="P905" s="130"/>
      <c r="Q905" s="131">
        <f>SUM(E905:P905)</f>
        <v>0</v>
      </c>
      <c r="R905" s="132"/>
      <c r="S905" s="130"/>
      <c r="T905" s="130"/>
      <c r="U905" s="130"/>
      <c r="V905" s="130"/>
      <c r="W905" s="130"/>
      <c r="X905" s="130"/>
      <c r="Y905" s="130"/>
      <c r="Z905" s="130"/>
      <c r="AA905" s="130"/>
      <c r="AB905" s="130"/>
      <c r="AC905" s="130"/>
      <c r="AD905" s="131">
        <f t="shared" si="1165"/>
        <v>0</v>
      </c>
      <c r="AE905" s="132"/>
      <c r="AF905" s="130"/>
      <c r="AG905" s="130"/>
      <c r="AH905" s="130"/>
      <c r="AI905" s="130"/>
      <c r="AJ905" s="130"/>
      <c r="AK905" s="130"/>
      <c r="AL905" s="130"/>
      <c r="AM905" s="130"/>
      <c r="AN905" s="130"/>
      <c r="AO905" s="130"/>
      <c r="AP905" s="130"/>
      <c r="AQ905" s="131">
        <f t="shared" si="1166"/>
        <v>0</v>
      </c>
      <c r="AR905" s="132"/>
      <c r="AS905" s="130"/>
      <c r="AT905" s="130"/>
      <c r="AU905" s="130"/>
      <c r="AV905" s="130"/>
      <c r="AW905" s="130"/>
      <c r="AX905" s="130"/>
      <c r="AY905" s="130"/>
      <c r="AZ905" s="130"/>
      <c r="BA905" s="130"/>
      <c r="BB905" s="130"/>
      <c r="BC905" s="130"/>
      <c r="BD905" s="131">
        <f t="shared" si="1167"/>
        <v>0</v>
      </c>
      <c r="BE905" s="133">
        <f t="shared" si="1102"/>
        <v>0</v>
      </c>
      <c r="BG905" s="138"/>
      <c r="BH905" s="139"/>
      <c r="BI905" s="139"/>
    </row>
    <row r="906" spans="1:62" outlineLevel="1" collapsed="1" x14ac:dyDescent="0.2">
      <c r="A906" s="369"/>
      <c r="B906" s="362" t="s">
        <v>198</v>
      </c>
      <c r="C906" s="50" t="s">
        <v>159</v>
      </c>
      <c r="D906" s="127">
        <f>SUM(D890,D892,D894,D896,D898,D900,D902,D904)</f>
        <v>55.415959999999998</v>
      </c>
      <c r="E906" s="124">
        <f t="shared" ref="E906:P906" si="1170">SUM(E890,E892,E894,E896,E898,E900,E902,E904)</f>
        <v>0</v>
      </c>
      <c r="F906" s="125">
        <f t="shared" si="1170"/>
        <v>0</v>
      </c>
      <c r="G906" s="125">
        <f t="shared" si="1170"/>
        <v>0</v>
      </c>
      <c r="H906" s="125">
        <f t="shared" si="1170"/>
        <v>0</v>
      </c>
      <c r="I906" s="125">
        <f t="shared" si="1170"/>
        <v>0</v>
      </c>
      <c r="J906" s="125">
        <f t="shared" si="1170"/>
        <v>0</v>
      </c>
      <c r="K906" s="125">
        <f t="shared" si="1170"/>
        <v>0</v>
      </c>
      <c r="L906" s="125">
        <f t="shared" si="1170"/>
        <v>0</v>
      </c>
      <c r="M906" s="125">
        <f t="shared" si="1170"/>
        <v>0</v>
      </c>
      <c r="N906" s="125">
        <f t="shared" si="1170"/>
        <v>0</v>
      </c>
      <c r="O906" s="125">
        <f t="shared" si="1170"/>
        <v>0</v>
      </c>
      <c r="P906" s="125">
        <f t="shared" si="1170"/>
        <v>96</v>
      </c>
      <c r="Q906" s="126">
        <f>SUM(E906:P906)</f>
        <v>96</v>
      </c>
      <c r="R906" s="124">
        <f t="shared" ref="R906:AC906" si="1171">SUM(R890,R892,R894,R896,R898,R900,R902,R904)</f>
        <v>56</v>
      </c>
      <c r="S906" s="125">
        <f t="shared" si="1171"/>
        <v>158</v>
      </c>
      <c r="T906" s="125">
        <f t="shared" si="1171"/>
        <v>463</v>
      </c>
      <c r="U906" s="125">
        <f t="shared" si="1171"/>
        <v>463</v>
      </c>
      <c r="V906" s="125">
        <f t="shared" si="1171"/>
        <v>259</v>
      </c>
      <c r="W906" s="125">
        <f t="shared" si="1171"/>
        <v>107.15249999999992</v>
      </c>
      <c r="X906" s="125">
        <f t="shared" si="1171"/>
        <v>5</v>
      </c>
      <c r="Y906" s="125">
        <f t="shared" si="1171"/>
        <v>5</v>
      </c>
      <c r="Z906" s="125">
        <f t="shared" si="1171"/>
        <v>0</v>
      </c>
      <c r="AA906" s="125">
        <f t="shared" si="1171"/>
        <v>0</v>
      </c>
      <c r="AB906" s="125">
        <f t="shared" si="1171"/>
        <v>0</v>
      </c>
      <c r="AC906" s="125">
        <f t="shared" si="1171"/>
        <v>0</v>
      </c>
      <c r="AD906" s="126">
        <f t="shared" si="1165"/>
        <v>1516.1524999999999</v>
      </c>
      <c r="AE906" s="124">
        <f t="shared" ref="AE906:AP906" si="1172">SUM(AE890,AE892,AE894,AE896,AE898,AE900,AE902,AE904)</f>
        <v>0</v>
      </c>
      <c r="AF906" s="125">
        <f t="shared" si="1172"/>
        <v>0</v>
      </c>
      <c r="AG906" s="125">
        <f t="shared" si="1172"/>
        <v>0</v>
      </c>
      <c r="AH906" s="125">
        <f t="shared" si="1172"/>
        <v>0</v>
      </c>
      <c r="AI906" s="125">
        <f t="shared" si="1172"/>
        <v>0</v>
      </c>
      <c r="AJ906" s="125">
        <f t="shared" si="1172"/>
        <v>0</v>
      </c>
      <c r="AK906" s="125">
        <f t="shared" si="1172"/>
        <v>0</v>
      </c>
      <c r="AL906" s="125">
        <f t="shared" si="1172"/>
        <v>0</v>
      </c>
      <c r="AM906" s="125">
        <f t="shared" si="1172"/>
        <v>0</v>
      </c>
      <c r="AN906" s="125">
        <f t="shared" si="1172"/>
        <v>0</v>
      </c>
      <c r="AO906" s="125">
        <f t="shared" si="1172"/>
        <v>0</v>
      </c>
      <c r="AP906" s="125">
        <f t="shared" si="1172"/>
        <v>0</v>
      </c>
      <c r="AQ906" s="126">
        <f t="shared" si="1166"/>
        <v>0</v>
      </c>
      <c r="AR906" s="124">
        <f t="shared" ref="AR906:BC906" si="1173">SUM(AR890,AR892,AR894,AR896,AR898,AR900,AR902,AR904)</f>
        <v>0</v>
      </c>
      <c r="AS906" s="125">
        <f t="shared" si="1173"/>
        <v>0</v>
      </c>
      <c r="AT906" s="125">
        <f t="shared" si="1173"/>
        <v>0</v>
      </c>
      <c r="AU906" s="125">
        <f t="shared" si="1173"/>
        <v>0</v>
      </c>
      <c r="AV906" s="125">
        <f t="shared" si="1173"/>
        <v>0</v>
      </c>
      <c r="AW906" s="125">
        <f t="shared" si="1173"/>
        <v>0</v>
      </c>
      <c r="AX906" s="125">
        <f t="shared" si="1173"/>
        <v>0</v>
      </c>
      <c r="AY906" s="125">
        <f t="shared" si="1173"/>
        <v>0</v>
      </c>
      <c r="AZ906" s="125">
        <f t="shared" si="1173"/>
        <v>0</v>
      </c>
      <c r="BA906" s="125">
        <f t="shared" si="1173"/>
        <v>0</v>
      </c>
      <c r="BB906" s="125">
        <f t="shared" si="1173"/>
        <v>0</v>
      </c>
      <c r="BC906" s="125">
        <f t="shared" si="1173"/>
        <v>0</v>
      </c>
      <c r="BD906" s="126">
        <f t="shared" si="1167"/>
        <v>0</v>
      </c>
      <c r="BE906" s="127">
        <f t="shared" si="1102"/>
        <v>1667.56846</v>
      </c>
    </row>
    <row r="907" spans="1:62" outlineLevel="1" x14ac:dyDescent="0.2">
      <c r="A907" s="370"/>
      <c r="B907" s="363"/>
      <c r="C907" s="51" t="s">
        <v>164</v>
      </c>
      <c r="D907" s="100">
        <f t="shared" ref="D907:P907" si="1174">SUM(D891,D893,D895,D897,D899,D901,D903,D905)</f>
        <v>0</v>
      </c>
      <c r="E907" s="80">
        <f t="shared" si="1174"/>
        <v>0</v>
      </c>
      <c r="F907" s="81">
        <f t="shared" si="1174"/>
        <v>0</v>
      </c>
      <c r="G907" s="81">
        <f t="shared" si="1174"/>
        <v>0</v>
      </c>
      <c r="H907" s="81">
        <f t="shared" si="1174"/>
        <v>0</v>
      </c>
      <c r="I907" s="81">
        <f t="shared" si="1174"/>
        <v>0</v>
      </c>
      <c r="J907" s="81">
        <f t="shared" si="1174"/>
        <v>0</v>
      </c>
      <c r="K907" s="81">
        <f t="shared" si="1174"/>
        <v>0</v>
      </c>
      <c r="L907" s="81">
        <f t="shared" si="1174"/>
        <v>0</v>
      </c>
      <c r="M907" s="81">
        <f t="shared" si="1174"/>
        <v>0</v>
      </c>
      <c r="N907" s="81">
        <f t="shared" si="1174"/>
        <v>0</v>
      </c>
      <c r="O907" s="81">
        <f t="shared" si="1174"/>
        <v>0</v>
      </c>
      <c r="P907" s="81">
        <f t="shared" si="1174"/>
        <v>0</v>
      </c>
      <c r="Q907" s="99">
        <f>SUM(E907:P907)</f>
        <v>0</v>
      </c>
      <c r="R907" s="80">
        <f t="shared" ref="R907:AC907" si="1175">SUM(R891,R893,R895,R897,R899,R901,R903,R905)</f>
        <v>0</v>
      </c>
      <c r="S907" s="81">
        <f t="shared" si="1175"/>
        <v>0</v>
      </c>
      <c r="T907" s="81">
        <f t="shared" si="1175"/>
        <v>0</v>
      </c>
      <c r="U907" s="81">
        <f t="shared" si="1175"/>
        <v>0</v>
      </c>
      <c r="V907" s="81">
        <f t="shared" si="1175"/>
        <v>0</v>
      </c>
      <c r="W907" s="81">
        <f t="shared" si="1175"/>
        <v>0</v>
      </c>
      <c r="X907" s="81">
        <f t="shared" si="1175"/>
        <v>0</v>
      </c>
      <c r="Y907" s="81">
        <f t="shared" si="1175"/>
        <v>0</v>
      </c>
      <c r="Z907" s="81">
        <f t="shared" si="1175"/>
        <v>0</v>
      </c>
      <c r="AA907" s="81">
        <f t="shared" si="1175"/>
        <v>0</v>
      </c>
      <c r="AB907" s="81">
        <f t="shared" si="1175"/>
        <v>0</v>
      </c>
      <c r="AC907" s="81">
        <f t="shared" si="1175"/>
        <v>0</v>
      </c>
      <c r="AD907" s="99">
        <f t="shared" si="1165"/>
        <v>0</v>
      </c>
      <c r="AE907" s="80">
        <f t="shared" ref="AE907:AP907" si="1176">SUM(AE891,AE893,AE895,AE897,AE899,AE901,AE903,AE905)</f>
        <v>0</v>
      </c>
      <c r="AF907" s="81">
        <f t="shared" si="1176"/>
        <v>0</v>
      </c>
      <c r="AG907" s="81">
        <f t="shared" si="1176"/>
        <v>0</v>
      </c>
      <c r="AH907" s="81">
        <f t="shared" si="1176"/>
        <v>0</v>
      </c>
      <c r="AI907" s="81">
        <f t="shared" si="1176"/>
        <v>0</v>
      </c>
      <c r="AJ907" s="81">
        <f t="shared" si="1176"/>
        <v>0</v>
      </c>
      <c r="AK907" s="81">
        <f t="shared" si="1176"/>
        <v>0</v>
      </c>
      <c r="AL907" s="81">
        <f t="shared" si="1176"/>
        <v>0</v>
      </c>
      <c r="AM907" s="81">
        <f t="shared" si="1176"/>
        <v>0</v>
      </c>
      <c r="AN907" s="81">
        <f t="shared" si="1176"/>
        <v>0</v>
      </c>
      <c r="AO907" s="81">
        <f t="shared" si="1176"/>
        <v>0</v>
      </c>
      <c r="AP907" s="81">
        <f t="shared" si="1176"/>
        <v>0</v>
      </c>
      <c r="AQ907" s="99">
        <f t="shared" si="1166"/>
        <v>0</v>
      </c>
      <c r="AR907" s="80">
        <f t="shared" ref="AR907:BC907" si="1177">SUM(AR891,AR893,AR895,AR897,AR899,AR901,AR903,AR905)</f>
        <v>0</v>
      </c>
      <c r="AS907" s="81">
        <f t="shared" si="1177"/>
        <v>0</v>
      </c>
      <c r="AT907" s="81">
        <f t="shared" si="1177"/>
        <v>0</v>
      </c>
      <c r="AU907" s="81">
        <f t="shared" si="1177"/>
        <v>0</v>
      </c>
      <c r="AV907" s="81">
        <f t="shared" si="1177"/>
        <v>0</v>
      </c>
      <c r="AW907" s="81">
        <f t="shared" si="1177"/>
        <v>0</v>
      </c>
      <c r="AX907" s="81">
        <f t="shared" si="1177"/>
        <v>0</v>
      </c>
      <c r="AY907" s="81">
        <f t="shared" si="1177"/>
        <v>0</v>
      </c>
      <c r="AZ907" s="81">
        <f t="shared" si="1177"/>
        <v>0</v>
      </c>
      <c r="BA907" s="81">
        <f t="shared" si="1177"/>
        <v>0</v>
      </c>
      <c r="BB907" s="81">
        <f t="shared" si="1177"/>
        <v>0</v>
      </c>
      <c r="BC907" s="81">
        <f t="shared" si="1177"/>
        <v>0</v>
      </c>
      <c r="BD907" s="99">
        <f t="shared" si="1167"/>
        <v>0</v>
      </c>
      <c r="BE907" s="100">
        <f t="shared" si="1102"/>
        <v>0</v>
      </c>
    </row>
    <row r="908" spans="1:62" hidden="1" outlineLevel="2" x14ac:dyDescent="0.2">
      <c r="A908" s="120"/>
      <c r="B908" s="111" t="s">
        <v>203</v>
      </c>
      <c r="C908" s="112"/>
      <c r="D908" s="114"/>
      <c r="E908" s="113"/>
      <c r="F908" s="113"/>
      <c r="G908" s="113"/>
      <c r="H908" s="113"/>
      <c r="I908" s="113"/>
      <c r="J908" s="113"/>
      <c r="K908" s="113"/>
      <c r="L908" s="113"/>
      <c r="M908" s="113"/>
      <c r="N908" s="113"/>
      <c r="O908" s="113"/>
      <c r="P908" s="113"/>
      <c r="Q908" s="114"/>
      <c r="R908" s="113"/>
      <c r="S908" s="113"/>
      <c r="T908" s="113"/>
      <c r="U908" s="113"/>
      <c r="V908" s="113"/>
      <c r="W908" s="113"/>
      <c r="X908" s="113"/>
      <c r="Y908" s="113"/>
      <c r="Z908" s="113"/>
      <c r="AA908" s="113"/>
      <c r="AB908" s="113"/>
      <c r="AC908" s="113"/>
      <c r="AD908" s="114"/>
      <c r="AE908" s="113"/>
      <c r="AF908" s="113"/>
      <c r="AG908" s="113"/>
      <c r="AH908" s="113"/>
      <c r="AI908" s="113"/>
      <c r="AJ908" s="113"/>
      <c r="AK908" s="113"/>
      <c r="AL908" s="113"/>
      <c r="AM908" s="113"/>
      <c r="AN908" s="113"/>
      <c r="AO908" s="113"/>
      <c r="AP908" s="113"/>
      <c r="AQ908" s="114"/>
      <c r="AR908" s="113"/>
      <c r="AS908" s="113"/>
      <c r="AT908" s="113"/>
      <c r="AU908" s="113"/>
      <c r="AV908" s="113"/>
      <c r="AW908" s="113"/>
      <c r="AX908" s="113"/>
      <c r="AY908" s="113"/>
      <c r="AZ908" s="113"/>
      <c r="BA908" s="113"/>
      <c r="BB908" s="113"/>
      <c r="BC908" s="113"/>
      <c r="BD908" s="114"/>
      <c r="BE908" s="198">
        <f t="shared" si="1102"/>
        <v>0</v>
      </c>
      <c r="BG908" s="42"/>
    </row>
    <row r="909" spans="1:62" hidden="1" outlineLevel="2" x14ac:dyDescent="0.2">
      <c r="A909" s="375">
        <v>1</v>
      </c>
      <c r="B909" s="376" t="s">
        <v>208</v>
      </c>
      <c r="C909" s="47" t="s">
        <v>159</v>
      </c>
      <c r="D909" s="91">
        <f>D906-D911</f>
        <v>55.415959999999998</v>
      </c>
      <c r="E909" s="52">
        <f>E906-E911</f>
        <v>0</v>
      </c>
      <c r="F909" s="53">
        <f t="shared" ref="F909:P909" si="1178">F906-F911</f>
        <v>0</v>
      </c>
      <c r="G909" s="53">
        <f t="shared" si="1178"/>
        <v>0</v>
      </c>
      <c r="H909" s="53">
        <f t="shared" si="1178"/>
        <v>0</v>
      </c>
      <c r="I909" s="53">
        <f t="shared" si="1178"/>
        <v>0</v>
      </c>
      <c r="J909" s="53">
        <f t="shared" si="1178"/>
        <v>0</v>
      </c>
      <c r="K909" s="53">
        <f t="shared" si="1178"/>
        <v>0</v>
      </c>
      <c r="L909" s="53">
        <f t="shared" si="1178"/>
        <v>0</v>
      </c>
      <c r="M909" s="53">
        <f t="shared" si="1178"/>
        <v>0</v>
      </c>
      <c r="N909" s="53">
        <f t="shared" si="1178"/>
        <v>0</v>
      </c>
      <c r="O909" s="53">
        <f t="shared" si="1178"/>
        <v>0</v>
      </c>
      <c r="P909" s="53">
        <f t="shared" si="1178"/>
        <v>14</v>
      </c>
      <c r="Q909" s="91">
        <f t="shared" ref="Q909:Q914" si="1179">SUM(E909:P909)</f>
        <v>14</v>
      </c>
      <c r="R909" s="52">
        <f>R906-R911</f>
        <v>8</v>
      </c>
      <c r="S909" s="53">
        <f t="shared" ref="S909:AC909" si="1180">S906-S911</f>
        <v>24</v>
      </c>
      <c r="T909" s="53">
        <f t="shared" si="1180"/>
        <v>69</v>
      </c>
      <c r="U909" s="53">
        <f t="shared" si="1180"/>
        <v>69</v>
      </c>
      <c r="V909" s="53">
        <f t="shared" si="1180"/>
        <v>39</v>
      </c>
      <c r="W909" s="53">
        <f t="shared" si="1180"/>
        <v>16.152499999999918</v>
      </c>
      <c r="X909" s="53">
        <f t="shared" si="1180"/>
        <v>1</v>
      </c>
      <c r="Y909" s="53">
        <f t="shared" si="1180"/>
        <v>1</v>
      </c>
      <c r="Z909" s="53">
        <f t="shared" si="1180"/>
        <v>0</v>
      </c>
      <c r="AA909" s="53">
        <f t="shared" si="1180"/>
        <v>0</v>
      </c>
      <c r="AB909" s="53">
        <f t="shared" si="1180"/>
        <v>0</v>
      </c>
      <c r="AC909" s="53">
        <f t="shared" si="1180"/>
        <v>0</v>
      </c>
      <c r="AD909" s="91">
        <f t="shared" ref="AD909:AD914" si="1181">SUM(R909:AC909)</f>
        <v>227.15249999999992</v>
      </c>
      <c r="AE909" s="52">
        <f>AE906-AE911</f>
        <v>0</v>
      </c>
      <c r="AF909" s="53">
        <f t="shared" ref="AF909:AP909" si="1182">AF906-AF911</f>
        <v>0</v>
      </c>
      <c r="AG909" s="53">
        <f t="shared" si="1182"/>
        <v>0</v>
      </c>
      <c r="AH909" s="53">
        <f t="shared" si="1182"/>
        <v>0</v>
      </c>
      <c r="AI909" s="53">
        <f t="shared" si="1182"/>
        <v>0</v>
      </c>
      <c r="AJ909" s="53">
        <f t="shared" si="1182"/>
        <v>0</v>
      </c>
      <c r="AK909" s="53">
        <f t="shared" si="1182"/>
        <v>0</v>
      </c>
      <c r="AL909" s="53">
        <f t="shared" si="1182"/>
        <v>0</v>
      </c>
      <c r="AM909" s="53">
        <f t="shared" si="1182"/>
        <v>0</v>
      </c>
      <c r="AN909" s="53">
        <f t="shared" si="1182"/>
        <v>0</v>
      </c>
      <c r="AO909" s="53">
        <f t="shared" si="1182"/>
        <v>0</v>
      </c>
      <c r="AP909" s="53">
        <f t="shared" si="1182"/>
        <v>0</v>
      </c>
      <c r="AQ909" s="91">
        <f t="shared" ref="AQ909:AQ914" si="1183">SUM(AE909:AP909)</f>
        <v>0</v>
      </c>
      <c r="AR909" s="52">
        <f>AR906-AR911</f>
        <v>0</v>
      </c>
      <c r="AS909" s="53">
        <f t="shared" ref="AS909:BC909" si="1184">AS906-AS911</f>
        <v>0</v>
      </c>
      <c r="AT909" s="53">
        <f t="shared" si="1184"/>
        <v>0</v>
      </c>
      <c r="AU909" s="53">
        <f t="shared" si="1184"/>
        <v>0</v>
      </c>
      <c r="AV909" s="53">
        <f t="shared" si="1184"/>
        <v>0</v>
      </c>
      <c r="AW909" s="53">
        <f t="shared" si="1184"/>
        <v>0</v>
      </c>
      <c r="AX909" s="53">
        <f t="shared" si="1184"/>
        <v>0</v>
      </c>
      <c r="AY909" s="53">
        <f t="shared" si="1184"/>
        <v>0</v>
      </c>
      <c r="AZ909" s="53">
        <f t="shared" si="1184"/>
        <v>0</v>
      </c>
      <c r="BA909" s="53">
        <f t="shared" si="1184"/>
        <v>0</v>
      </c>
      <c r="BB909" s="53">
        <f t="shared" si="1184"/>
        <v>0</v>
      </c>
      <c r="BC909" s="53">
        <f t="shared" si="1184"/>
        <v>0</v>
      </c>
      <c r="BD909" s="91">
        <f t="shared" ref="BD909:BD914" si="1185">SUM(AR909:BC909)</f>
        <v>0</v>
      </c>
      <c r="BE909" s="91">
        <f t="shared" si="1102"/>
        <v>296.5684599999999</v>
      </c>
      <c r="BG909" s="42"/>
    </row>
    <row r="910" spans="1:62" hidden="1" outlineLevel="2" x14ac:dyDescent="0.2">
      <c r="A910" s="374"/>
      <c r="B910" s="372"/>
      <c r="C910" s="46" t="s">
        <v>164</v>
      </c>
      <c r="D910" s="92">
        <f t="shared" ref="D910:P910" si="1186">D907-D912</f>
        <v>0</v>
      </c>
      <c r="E910" s="56">
        <f t="shared" si="1186"/>
        <v>0</v>
      </c>
      <c r="F910" s="57">
        <f t="shared" si="1186"/>
        <v>0</v>
      </c>
      <c r="G910" s="57">
        <f t="shared" si="1186"/>
        <v>0</v>
      </c>
      <c r="H910" s="57">
        <f t="shared" si="1186"/>
        <v>0</v>
      </c>
      <c r="I910" s="57">
        <f t="shared" si="1186"/>
        <v>0</v>
      </c>
      <c r="J910" s="57">
        <f t="shared" si="1186"/>
        <v>0</v>
      </c>
      <c r="K910" s="57">
        <f t="shared" si="1186"/>
        <v>0</v>
      </c>
      <c r="L910" s="57">
        <f t="shared" si="1186"/>
        <v>0</v>
      </c>
      <c r="M910" s="57">
        <f t="shared" si="1186"/>
        <v>0</v>
      </c>
      <c r="N910" s="57">
        <f t="shared" si="1186"/>
        <v>0</v>
      </c>
      <c r="O910" s="57">
        <f t="shared" si="1186"/>
        <v>0</v>
      </c>
      <c r="P910" s="57">
        <f t="shared" si="1186"/>
        <v>0</v>
      </c>
      <c r="Q910" s="92">
        <f t="shared" si="1179"/>
        <v>0</v>
      </c>
      <c r="R910" s="56">
        <f t="shared" ref="R910:AC910" si="1187">R907-R912</f>
        <v>0</v>
      </c>
      <c r="S910" s="57">
        <f t="shared" si="1187"/>
        <v>0</v>
      </c>
      <c r="T910" s="57">
        <f t="shared" si="1187"/>
        <v>0</v>
      </c>
      <c r="U910" s="57">
        <f t="shared" si="1187"/>
        <v>0</v>
      </c>
      <c r="V910" s="57">
        <f t="shared" si="1187"/>
        <v>0</v>
      </c>
      <c r="W910" s="57">
        <f t="shared" si="1187"/>
        <v>0</v>
      </c>
      <c r="X910" s="57">
        <f t="shared" si="1187"/>
        <v>0</v>
      </c>
      <c r="Y910" s="57">
        <f t="shared" si="1187"/>
        <v>0</v>
      </c>
      <c r="Z910" s="57">
        <f t="shared" si="1187"/>
        <v>0</v>
      </c>
      <c r="AA910" s="57">
        <f t="shared" si="1187"/>
        <v>0</v>
      </c>
      <c r="AB910" s="57">
        <f t="shared" si="1187"/>
        <v>0</v>
      </c>
      <c r="AC910" s="57">
        <f t="shared" si="1187"/>
        <v>0</v>
      </c>
      <c r="AD910" s="92">
        <f t="shared" si="1181"/>
        <v>0</v>
      </c>
      <c r="AE910" s="56">
        <f t="shared" ref="AE910:AP910" si="1188">AE907-AE912</f>
        <v>0</v>
      </c>
      <c r="AF910" s="57">
        <f t="shared" si="1188"/>
        <v>0</v>
      </c>
      <c r="AG910" s="57">
        <f t="shared" si="1188"/>
        <v>0</v>
      </c>
      <c r="AH910" s="57">
        <f t="shared" si="1188"/>
        <v>0</v>
      </c>
      <c r="AI910" s="57">
        <f t="shared" si="1188"/>
        <v>0</v>
      </c>
      <c r="AJ910" s="57">
        <f t="shared" si="1188"/>
        <v>0</v>
      </c>
      <c r="AK910" s="57">
        <f t="shared" si="1188"/>
        <v>0</v>
      </c>
      <c r="AL910" s="57">
        <f t="shared" si="1188"/>
        <v>0</v>
      </c>
      <c r="AM910" s="57">
        <f t="shared" si="1188"/>
        <v>0</v>
      </c>
      <c r="AN910" s="57">
        <f t="shared" si="1188"/>
        <v>0</v>
      </c>
      <c r="AO910" s="57">
        <f t="shared" si="1188"/>
        <v>0</v>
      </c>
      <c r="AP910" s="57">
        <f t="shared" si="1188"/>
        <v>0</v>
      </c>
      <c r="AQ910" s="92">
        <f t="shared" si="1183"/>
        <v>0</v>
      </c>
      <c r="AR910" s="56">
        <f t="shared" ref="AR910:BC910" si="1189">AR907-AR912</f>
        <v>0</v>
      </c>
      <c r="AS910" s="57">
        <f t="shared" si="1189"/>
        <v>0</v>
      </c>
      <c r="AT910" s="57">
        <f t="shared" si="1189"/>
        <v>0</v>
      </c>
      <c r="AU910" s="57">
        <f t="shared" si="1189"/>
        <v>0</v>
      </c>
      <c r="AV910" s="57">
        <f t="shared" si="1189"/>
        <v>0</v>
      </c>
      <c r="AW910" s="57">
        <f t="shared" si="1189"/>
        <v>0</v>
      </c>
      <c r="AX910" s="57">
        <f t="shared" si="1189"/>
        <v>0</v>
      </c>
      <c r="AY910" s="57">
        <f t="shared" si="1189"/>
        <v>0</v>
      </c>
      <c r="AZ910" s="57">
        <f t="shared" si="1189"/>
        <v>0</v>
      </c>
      <c r="BA910" s="57">
        <f t="shared" si="1189"/>
        <v>0</v>
      </c>
      <c r="BB910" s="57">
        <f t="shared" si="1189"/>
        <v>0</v>
      </c>
      <c r="BC910" s="57">
        <f t="shared" si="1189"/>
        <v>0</v>
      </c>
      <c r="BD910" s="92">
        <f t="shared" si="1185"/>
        <v>0</v>
      </c>
      <c r="BE910" s="92">
        <f t="shared" si="1102"/>
        <v>0</v>
      </c>
      <c r="BF910" s="122"/>
      <c r="BG910" s="42"/>
    </row>
    <row r="911" spans="1:62" hidden="1" outlineLevel="2" x14ac:dyDescent="0.2">
      <c r="A911" s="373">
        <v>2</v>
      </c>
      <c r="B911" s="371" t="s">
        <v>307</v>
      </c>
      <c r="C911" s="44" t="s">
        <v>159</v>
      </c>
      <c r="D911" s="101"/>
      <c r="E911" s="82">
        <f>ROUND(SUM(E892,E894,E896,E898,E900,E902,E904)*0.85,0)</f>
        <v>0</v>
      </c>
      <c r="F911" s="83">
        <f t="shared" ref="F911:P911" si="1190">ROUND(SUM(F892,F894,F896,F898,F900,F902,F904)*0.85,0)</f>
        <v>0</v>
      </c>
      <c r="G911" s="83">
        <f t="shared" si="1190"/>
        <v>0</v>
      </c>
      <c r="H911" s="83">
        <f t="shared" si="1190"/>
        <v>0</v>
      </c>
      <c r="I911" s="83">
        <f t="shared" si="1190"/>
        <v>0</v>
      </c>
      <c r="J911" s="83">
        <f t="shared" si="1190"/>
        <v>0</v>
      </c>
      <c r="K911" s="83">
        <f t="shared" si="1190"/>
        <v>0</v>
      </c>
      <c r="L911" s="83">
        <f t="shared" si="1190"/>
        <v>0</v>
      </c>
      <c r="M911" s="83">
        <f t="shared" si="1190"/>
        <v>0</v>
      </c>
      <c r="N911" s="83">
        <f t="shared" si="1190"/>
        <v>0</v>
      </c>
      <c r="O911" s="83">
        <f t="shared" si="1190"/>
        <v>0</v>
      </c>
      <c r="P911" s="84">
        <f t="shared" si="1190"/>
        <v>82</v>
      </c>
      <c r="Q911" s="101">
        <f t="shared" si="1179"/>
        <v>82</v>
      </c>
      <c r="R911" s="82">
        <f t="shared" ref="R911:AC911" si="1191">ROUND(SUM(R892,R894,R896,R898,R900,R902,R904)*0.85,0)</f>
        <v>48</v>
      </c>
      <c r="S911" s="83">
        <f t="shared" si="1191"/>
        <v>134</v>
      </c>
      <c r="T911" s="83">
        <f t="shared" si="1191"/>
        <v>394</v>
      </c>
      <c r="U911" s="83">
        <f t="shared" si="1191"/>
        <v>394</v>
      </c>
      <c r="V911" s="83">
        <f t="shared" si="1191"/>
        <v>220</v>
      </c>
      <c r="W911" s="83">
        <f t="shared" si="1191"/>
        <v>91</v>
      </c>
      <c r="X911" s="83">
        <f t="shared" si="1191"/>
        <v>4</v>
      </c>
      <c r="Y911" s="83">
        <f t="shared" si="1191"/>
        <v>4</v>
      </c>
      <c r="Z911" s="83">
        <f t="shared" si="1191"/>
        <v>0</v>
      </c>
      <c r="AA911" s="83">
        <f t="shared" si="1191"/>
        <v>0</v>
      </c>
      <c r="AB911" s="83">
        <f t="shared" si="1191"/>
        <v>0</v>
      </c>
      <c r="AC911" s="84">
        <f t="shared" si="1191"/>
        <v>0</v>
      </c>
      <c r="AD911" s="101">
        <f t="shared" si="1181"/>
        <v>1289</v>
      </c>
      <c r="AE911" s="82">
        <f t="shared" ref="AE911:AP911" si="1192">ROUND(SUM(AE892,AE894,AE896,AE898,AE900,AE902,AE904)*0.85,0)</f>
        <v>0</v>
      </c>
      <c r="AF911" s="83">
        <f t="shared" si="1192"/>
        <v>0</v>
      </c>
      <c r="AG911" s="83">
        <f t="shared" si="1192"/>
        <v>0</v>
      </c>
      <c r="AH911" s="83">
        <f t="shared" si="1192"/>
        <v>0</v>
      </c>
      <c r="AI911" s="83">
        <f t="shared" si="1192"/>
        <v>0</v>
      </c>
      <c r="AJ911" s="83">
        <f t="shared" si="1192"/>
        <v>0</v>
      </c>
      <c r="AK911" s="83">
        <f t="shared" si="1192"/>
        <v>0</v>
      </c>
      <c r="AL911" s="83">
        <f t="shared" si="1192"/>
        <v>0</v>
      </c>
      <c r="AM911" s="83">
        <f t="shared" si="1192"/>
        <v>0</v>
      </c>
      <c r="AN911" s="83">
        <f t="shared" si="1192"/>
        <v>0</v>
      </c>
      <c r="AO911" s="83">
        <f t="shared" si="1192"/>
        <v>0</v>
      </c>
      <c r="AP911" s="84">
        <f t="shared" si="1192"/>
        <v>0</v>
      </c>
      <c r="AQ911" s="101">
        <f t="shared" si="1183"/>
        <v>0</v>
      </c>
      <c r="AR911" s="82">
        <f t="shared" ref="AR911:BC911" si="1193">ROUND(SUM(AR892,AR894,AR896,AR898,AR900,AR902,AR904)*0.85,0)</f>
        <v>0</v>
      </c>
      <c r="AS911" s="83">
        <f t="shared" si="1193"/>
        <v>0</v>
      </c>
      <c r="AT911" s="83">
        <f t="shared" si="1193"/>
        <v>0</v>
      </c>
      <c r="AU911" s="83">
        <f t="shared" si="1193"/>
        <v>0</v>
      </c>
      <c r="AV911" s="83">
        <f t="shared" si="1193"/>
        <v>0</v>
      </c>
      <c r="AW911" s="83">
        <f t="shared" si="1193"/>
        <v>0</v>
      </c>
      <c r="AX911" s="83">
        <f t="shared" si="1193"/>
        <v>0</v>
      </c>
      <c r="AY911" s="83">
        <f t="shared" si="1193"/>
        <v>0</v>
      </c>
      <c r="AZ911" s="83">
        <f t="shared" si="1193"/>
        <v>0</v>
      </c>
      <c r="BA911" s="83">
        <f t="shared" si="1193"/>
        <v>0</v>
      </c>
      <c r="BB911" s="83">
        <f t="shared" si="1193"/>
        <v>0</v>
      </c>
      <c r="BC911" s="84">
        <f t="shared" si="1193"/>
        <v>0</v>
      </c>
      <c r="BD911" s="101">
        <f t="shared" si="1185"/>
        <v>0</v>
      </c>
      <c r="BE911" s="101">
        <f t="shared" si="1102"/>
        <v>1371</v>
      </c>
      <c r="BG911" s="42"/>
    </row>
    <row r="912" spans="1:62" ht="13.5" hidden="1" outlineLevel="2" thickBot="1" x14ac:dyDescent="0.25">
      <c r="A912" s="377"/>
      <c r="B912" s="378"/>
      <c r="C912" s="128" t="s">
        <v>164</v>
      </c>
      <c r="D912" s="131"/>
      <c r="E912" s="129">
        <f t="shared" ref="E912:P912" si="1194">ROUND(SUM(E893,E895,E897,E899,E901,E903,E905)*0.85,0)</f>
        <v>0</v>
      </c>
      <c r="F912" s="130">
        <f t="shared" si="1194"/>
        <v>0</v>
      </c>
      <c r="G912" s="130">
        <f t="shared" si="1194"/>
        <v>0</v>
      </c>
      <c r="H912" s="130">
        <f t="shared" si="1194"/>
        <v>0</v>
      </c>
      <c r="I912" s="130">
        <f t="shared" si="1194"/>
        <v>0</v>
      </c>
      <c r="J912" s="130">
        <f t="shared" si="1194"/>
        <v>0</v>
      </c>
      <c r="K912" s="130">
        <f t="shared" si="1194"/>
        <v>0</v>
      </c>
      <c r="L912" s="130">
        <f t="shared" si="1194"/>
        <v>0</v>
      </c>
      <c r="M912" s="130">
        <f t="shared" si="1194"/>
        <v>0</v>
      </c>
      <c r="N912" s="130">
        <f t="shared" si="1194"/>
        <v>0</v>
      </c>
      <c r="O912" s="130">
        <f t="shared" si="1194"/>
        <v>0</v>
      </c>
      <c r="P912" s="130">
        <f t="shared" si="1194"/>
        <v>0</v>
      </c>
      <c r="Q912" s="131">
        <f t="shared" si="1179"/>
        <v>0</v>
      </c>
      <c r="R912" s="129">
        <f t="shared" ref="R912:AC912" si="1195">ROUND(SUM(R893,R895,R897,R899,R901,R903,R905)*0.85,0)</f>
        <v>0</v>
      </c>
      <c r="S912" s="130">
        <f t="shared" si="1195"/>
        <v>0</v>
      </c>
      <c r="T912" s="130">
        <f t="shared" si="1195"/>
        <v>0</v>
      </c>
      <c r="U912" s="130">
        <f t="shared" si="1195"/>
        <v>0</v>
      </c>
      <c r="V912" s="130">
        <f t="shared" si="1195"/>
        <v>0</v>
      </c>
      <c r="W912" s="130">
        <f t="shared" si="1195"/>
        <v>0</v>
      </c>
      <c r="X912" s="130">
        <f t="shared" si="1195"/>
        <v>0</v>
      </c>
      <c r="Y912" s="130">
        <f t="shared" si="1195"/>
        <v>0</v>
      </c>
      <c r="Z912" s="130">
        <f t="shared" si="1195"/>
        <v>0</v>
      </c>
      <c r="AA912" s="130">
        <f t="shared" si="1195"/>
        <v>0</v>
      </c>
      <c r="AB912" s="130">
        <f t="shared" si="1195"/>
        <v>0</v>
      </c>
      <c r="AC912" s="130">
        <f t="shared" si="1195"/>
        <v>0</v>
      </c>
      <c r="AD912" s="131">
        <f t="shared" si="1181"/>
        <v>0</v>
      </c>
      <c r="AE912" s="129">
        <f t="shared" ref="AE912:AP912" si="1196">ROUND(SUM(AE893,AE895,AE897,AE899,AE901,AE903,AE905)*0.85,0)</f>
        <v>0</v>
      </c>
      <c r="AF912" s="130">
        <f t="shared" si="1196"/>
        <v>0</v>
      </c>
      <c r="AG912" s="130">
        <f t="shared" si="1196"/>
        <v>0</v>
      </c>
      <c r="AH912" s="130">
        <f t="shared" si="1196"/>
        <v>0</v>
      </c>
      <c r="AI912" s="130">
        <f t="shared" si="1196"/>
        <v>0</v>
      </c>
      <c r="AJ912" s="130">
        <f t="shared" si="1196"/>
        <v>0</v>
      </c>
      <c r="AK912" s="130">
        <f t="shared" si="1196"/>
        <v>0</v>
      </c>
      <c r="AL912" s="130">
        <f t="shared" si="1196"/>
        <v>0</v>
      </c>
      <c r="AM912" s="130">
        <f t="shared" si="1196"/>
        <v>0</v>
      </c>
      <c r="AN912" s="130">
        <f t="shared" si="1196"/>
        <v>0</v>
      </c>
      <c r="AO912" s="130">
        <f t="shared" si="1196"/>
        <v>0</v>
      </c>
      <c r="AP912" s="130">
        <f t="shared" si="1196"/>
        <v>0</v>
      </c>
      <c r="AQ912" s="131">
        <f t="shared" si="1183"/>
        <v>0</v>
      </c>
      <c r="AR912" s="129">
        <f t="shared" ref="AR912:BC912" si="1197">ROUND(SUM(AR893,AR895,AR897,AR899,AR901,AR903,AR905)*0.85,0)</f>
        <v>0</v>
      </c>
      <c r="AS912" s="130">
        <f t="shared" si="1197"/>
        <v>0</v>
      </c>
      <c r="AT912" s="130">
        <f t="shared" si="1197"/>
        <v>0</v>
      </c>
      <c r="AU912" s="130">
        <f t="shared" si="1197"/>
        <v>0</v>
      </c>
      <c r="AV912" s="130">
        <f t="shared" si="1197"/>
        <v>0</v>
      </c>
      <c r="AW912" s="130">
        <f t="shared" si="1197"/>
        <v>0</v>
      </c>
      <c r="AX912" s="130">
        <f t="shared" si="1197"/>
        <v>0</v>
      </c>
      <c r="AY912" s="130">
        <f t="shared" si="1197"/>
        <v>0</v>
      </c>
      <c r="AZ912" s="130">
        <f t="shared" si="1197"/>
        <v>0</v>
      </c>
      <c r="BA912" s="130">
        <f t="shared" si="1197"/>
        <v>0</v>
      </c>
      <c r="BB912" s="130">
        <f t="shared" si="1197"/>
        <v>0</v>
      </c>
      <c r="BC912" s="130">
        <f t="shared" si="1197"/>
        <v>0</v>
      </c>
      <c r="BD912" s="131">
        <f t="shared" si="1185"/>
        <v>0</v>
      </c>
      <c r="BE912" s="131">
        <f t="shared" si="1102"/>
        <v>0</v>
      </c>
      <c r="BG912" s="42"/>
    </row>
    <row r="913" spans="1:61" hidden="1" outlineLevel="2" x14ac:dyDescent="0.2">
      <c r="A913" s="369"/>
      <c r="B913" s="362" t="s">
        <v>198</v>
      </c>
      <c r="C913" s="50" t="s">
        <v>159</v>
      </c>
      <c r="D913" s="127">
        <f>SUM(D909,D911)</f>
        <v>55.415959999999998</v>
      </c>
      <c r="E913" s="124">
        <f>SUM(E909,E911)</f>
        <v>0</v>
      </c>
      <c r="F913" s="125">
        <f t="shared" ref="F913:P913" si="1198">SUM(F909,F911)</f>
        <v>0</v>
      </c>
      <c r="G913" s="125">
        <f t="shared" si="1198"/>
        <v>0</v>
      </c>
      <c r="H913" s="125">
        <f t="shared" si="1198"/>
        <v>0</v>
      </c>
      <c r="I913" s="125">
        <f t="shared" si="1198"/>
        <v>0</v>
      </c>
      <c r="J913" s="125">
        <f t="shared" si="1198"/>
        <v>0</v>
      </c>
      <c r="K913" s="125">
        <f t="shared" si="1198"/>
        <v>0</v>
      </c>
      <c r="L913" s="125">
        <f t="shared" si="1198"/>
        <v>0</v>
      </c>
      <c r="M913" s="125">
        <f t="shared" si="1198"/>
        <v>0</v>
      </c>
      <c r="N913" s="125">
        <f t="shared" si="1198"/>
        <v>0</v>
      </c>
      <c r="O913" s="125">
        <f t="shared" si="1198"/>
        <v>0</v>
      </c>
      <c r="P913" s="125">
        <f t="shared" si="1198"/>
        <v>96</v>
      </c>
      <c r="Q913" s="126">
        <f t="shared" si="1179"/>
        <v>96</v>
      </c>
      <c r="R913" s="124">
        <f>SUM(R909,R911)</f>
        <v>56</v>
      </c>
      <c r="S913" s="125">
        <f t="shared" ref="S913:AC913" si="1199">SUM(S909,S911)</f>
        <v>158</v>
      </c>
      <c r="T913" s="125">
        <f t="shared" si="1199"/>
        <v>463</v>
      </c>
      <c r="U913" s="125">
        <f t="shared" si="1199"/>
        <v>463</v>
      </c>
      <c r="V913" s="125">
        <f t="shared" si="1199"/>
        <v>259</v>
      </c>
      <c r="W913" s="125">
        <f t="shared" si="1199"/>
        <v>107.15249999999992</v>
      </c>
      <c r="X913" s="125">
        <f t="shared" si="1199"/>
        <v>5</v>
      </c>
      <c r="Y913" s="125">
        <f t="shared" si="1199"/>
        <v>5</v>
      </c>
      <c r="Z913" s="125">
        <f t="shared" si="1199"/>
        <v>0</v>
      </c>
      <c r="AA913" s="125">
        <f t="shared" si="1199"/>
        <v>0</v>
      </c>
      <c r="AB913" s="125">
        <f t="shared" si="1199"/>
        <v>0</v>
      </c>
      <c r="AC913" s="125">
        <f t="shared" si="1199"/>
        <v>0</v>
      </c>
      <c r="AD913" s="126">
        <f t="shared" si="1181"/>
        <v>1516.1524999999999</v>
      </c>
      <c r="AE913" s="124">
        <f>SUM(AE909,AE911)</f>
        <v>0</v>
      </c>
      <c r="AF913" s="125">
        <f t="shared" ref="AF913:AP913" si="1200">SUM(AF909,AF911)</f>
        <v>0</v>
      </c>
      <c r="AG913" s="125">
        <f t="shared" si="1200"/>
        <v>0</v>
      </c>
      <c r="AH913" s="125">
        <f t="shared" si="1200"/>
        <v>0</v>
      </c>
      <c r="AI913" s="125">
        <f t="shared" si="1200"/>
        <v>0</v>
      </c>
      <c r="AJ913" s="125">
        <f t="shared" si="1200"/>
        <v>0</v>
      </c>
      <c r="AK913" s="125">
        <f t="shared" si="1200"/>
        <v>0</v>
      </c>
      <c r="AL913" s="125">
        <f t="shared" si="1200"/>
        <v>0</v>
      </c>
      <c r="AM913" s="125">
        <f t="shared" si="1200"/>
        <v>0</v>
      </c>
      <c r="AN913" s="125">
        <f t="shared" si="1200"/>
        <v>0</v>
      </c>
      <c r="AO913" s="125">
        <f t="shared" si="1200"/>
        <v>0</v>
      </c>
      <c r="AP913" s="125">
        <f t="shared" si="1200"/>
        <v>0</v>
      </c>
      <c r="AQ913" s="126">
        <f t="shared" si="1183"/>
        <v>0</v>
      </c>
      <c r="AR913" s="124">
        <f>SUM(AR909,AR911)</f>
        <v>0</v>
      </c>
      <c r="AS913" s="125">
        <f t="shared" ref="AS913:BC913" si="1201">SUM(AS909,AS911)</f>
        <v>0</v>
      </c>
      <c r="AT913" s="125">
        <f t="shared" si="1201"/>
        <v>0</v>
      </c>
      <c r="AU913" s="125">
        <f t="shared" si="1201"/>
        <v>0</v>
      </c>
      <c r="AV913" s="125">
        <f t="shared" si="1201"/>
        <v>0</v>
      </c>
      <c r="AW913" s="125">
        <f t="shared" si="1201"/>
        <v>0</v>
      </c>
      <c r="AX913" s="125">
        <f t="shared" si="1201"/>
        <v>0</v>
      </c>
      <c r="AY913" s="125">
        <f t="shared" si="1201"/>
        <v>0</v>
      </c>
      <c r="AZ913" s="125">
        <f t="shared" si="1201"/>
        <v>0</v>
      </c>
      <c r="BA913" s="125">
        <f t="shared" si="1201"/>
        <v>0</v>
      </c>
      <c r="BB913" s="125">
        <f t="shared" si="1201"/>
        <v>0</v>
      </c>
      <c r="BC913" s="125">
        <f t="shared" si="1201"/>
        <v>0</v>
      </c>
      <c r="BD913" s="126">
        <f t="shared" si="1185"/>
        <v>0</v>
      </c>
      <c r="BE913" s="127">
        <f t="shared" si="1102"/>
        <v>1667.56846</v>
      </c>
      <c r="BG913" s="42"/>
    </row>
    <row r="914" spans="1:61" hidden="1" outlineLevel="2" x14ac:dyDescent="0.2">
      <c r="A914" s="370"/>
      <c r="B914" s="363"/>
      <c r="C914" s="51" t="s">
        <v>164</v>
      </c>
      <c r="D914" s="100">
        <f t="shared" ref="D914:P914" si="1202">SUM(D910,D912)</f>
        <v>0</v>
      </c>
      <c r="E914" s="80">
        <f t="shared" si="1202"/>
        <v>0</v>
      </c>
      <c r="F914" s="81">
        <f t="shared" si="1202"/>
        <v>0</v>
      </c>
      <c r="G914" s="81">
        <f t="shared" si="1202"/>
        <v>0</v>
      </c>
      <c r="H914" s="81">
        <f t="shared" si="1202"/>
        <v>0</v>
      </c>
      <c r="I914" s="81">
        <f t="shared" si="1202"/>
        <v>0</v>
      </c>
      <c r="J914" s="81">
        <f t="shared" si="1202"/>
        <v>0</v>
      </c>
      <c r="K914" s="81">
        <f t="shared" si="1202"/>
        <v>0</v>
      </c>
      <c r="L914" s="81">
        <f t="shared" si="1202"/>
        <v>0</v>
      </c>
      <c r="M914" s="81">
        <f t="shared" si="1202"/>
        <v>0</v>
      </c>
      <c r="N914" s="81">
        <f t="shared" si="1202"/>
        <v>0</v>
      </c>
      <c r="O914" s="81">
        <f t="shared" si="1202"/>
        <v>0</v>
      </c>
      <c r="P914" s="81">
        <f t="shared" si="1202"/>
        <v>0</v>
      </c>
      <c r="Q914" s="99">
        <f t="shared" si="1179"/>
        <v>0</v>
      </c>
      <c r="R914" s="80">
        <f t="shared" ref="R914:AC914" si="1203">SUM(R910,R912)</f>
        <v>0</v>
      </c>
      <c r="S914" s="81">
        <f t="shared" si="1203"/>
        <v>0</v>
      </c>
      <c r="T914" s="81">
        <f t="shared" si="1203"/>
        <v>0</v>
      </c>
      <c r="U914" s="81">
        <f t="shared" si="1203"/>
        <v>0</v>
      </c>
      <c r="V914" s="81">
        <f t="shared" si="1203"/>
        <v>0</v>
      </c>
      <c r="W914" s="81">
        <f t="shared" si="1203"/>
        <v>0</v>
      </c>
      <c r="X914" s="81">
        <f t="shared" si="1203"/>
        <v>0</v>
      </c>
      <c r="Y914" s="81">
        <f t="shared" si="1203"/>
        <v>0</v>
      </c>
      <c r="Z914" s="81">
        <f t="shared" si="1203"/>
        <v>0</v>
      </c>
      <c r="AA914" s="81">
        <f t="shared" si="1203"/>
        <v>0</v>
      </c>
      <c r="AB914" s="81">
        <f t="shared" si="1203"/>
        <v>0</v>
      </c>
      <c r="AC914" s="81">
        <f t="shared" si="1203"/>
        <v>0</v>
      </c>
      <c r="AD914" s="99">
        <f t="shared" si="1181"/>
        <v>0</v>
      </c>
      <c r="AE914" s="80">
        <f t="shared" ref="AE914:AP914" si="1204">SUM(AE910,AE912)</f>
        <v>0</v>
      </c>
      <c r="AF914" s="81">
        <f t="shared" si="1204"/>
        <v>0</v>
      </c>
      <c r="AG914" s="81">
        <f t="shared" si="1204"/>
        <v>0</v>
      </c>
      <c r="AH914" s="81">
        <f t="shared" si="1204"/>
        <v>0</v>
      </c>
      <c r="AI914" s="81">
        <f t="shared" si="1204"/>
        <v>0</v>
      </c>
      <c r="AJ914" s="81">
        <f t="shared" si="1204"/>
        <v>0</v>
      </c>
      <c r="AK914" s="81">
        <f t="shared" si="1204"/>
        <v>0</v>
      </c>
      <c r="AL914" s="81">
        <f t="shared" si="1204"/>
        <v>0</v>
      </c>
      <c r="AM914" s="81">
        <f t="shared" si="1204"/>
        <v>0</v>
      </c>
      <c r="AN914" s="81">
        <f t="shared" si="1204"/>
        <v>0</v>
      </c>
      <c r="AO914" s="81">
        <f t="shared" si="1204"/>
        <v>0</v>
      </c>
      <c r="AP914" s="81">
        <f t="shared" si="1204"/>
        <v>0</v>
      </c>
      <c r="AQ914" s="99">
        <f t="shared" si="1183"/>
        <v>0</v>
      </c>
      <c r="AR914" s="80">
        <f t="shared" ref="AR914:BC914" si="1205">SUM(AR910,AR912)</f>
        <v>0</v>
      </c>
      <c r="AS914" s="81">
        <f t="shared" si="1205"/>
        <v>0</v>
      </c>
      <c r="AT914" s="81">
        <f t="shared" si="1205"/>
        <v>0</v>
      </c>
      <c r="AU914" s="81">
        <f t="shared" si="1205"/>
        <v>0</v>
      </c>
      <c r="AV914" s="81">
        <f t="shared" si="1205"/>
        <v>0</v>
      </c>
      <c r="AW914" s="81">
        <f t="shared" si="1205"/>
        <v>0</v>
      </c>
      <c r="AX914" s="81">
        <f t="shared" si="1205"/>
        <v>0</v>
      </c>
      <c r="AY914" s="81">
        <f t="shared" si="1205"/>
        <v>0</v>
      </c>
      <c r="AZ914" s="81">
        <f t="shared" si="1205"/>
        <v>0</v>
      </c>
      <c r="BA914" s="81">
        <f t="shared" si="1205"/>
        <v>0</v>
      </c>
      <c r="BB914" s="81">
        <f t="shared" si="1205"/>
        <v>0</v>
      </c>
      <c r="BC914" s="81">
        <f t="shared" si="1205"/>
        <v>0</v>
      </c>
      <c r="BD914" s="99">
        <f t="shared" si="1185"/>
        <v>0</v>
      </c>
      <c r="BE914" s="100">
        <f>SUM(D914,BD914,AQ914,AD914,Q914)</f>
        <v>0</v>
      </c>
      <c r="BG914" s="42"/>
    </row>
    <row r="915" spans="1:61" collapsed="1" x14ac:dyDescent="0.2">
      <c r="A915" s="147"/>
      <c r="B915" s="148" t="s">
        <v>294</v>
      </c>
      <c r="C915" s="149"/>
      <c r="D915" s="151"/>
      <c r="E915" s="150"/>
      <c r="F915" s="150"/>
      <c r="G915" s="150"/>
      <c r="H915" s="150"/>
      <c r="I915" s="150"/>
      <c r="J915" s="150"/>
      <c r="K915" s="150"/>
      <c r="L915" s="150"/>
      <c r="M915" s="150"/>
      <c r="N915" s="150"/>
      <c r="O915" s="150"/>
      <c r="P915" s="150"/>
      <c r="Q915" s="151"/>
      <c r="R915" s="150"/>
      <c r="S915" s="150"/>
      <c r="T915" s="150"/>
      <c r="U915" s="150"/>
      <c r="V915" s="150"/>
      <c r="W915" s="150"/>
      <c r="X915" s="150"/>
      <c r="Y915" s="150"/>
      <c r="Z915" s="150"/>
      <c r="AA915" s="150"/>
      <c r="AB915" s="150"/>
      <c r="AC915" s="150"/>
      <c r="AD915" s="152"/>
      <c r="AE915" s="153"/>
      <c r="AF915" s="150"/>
      <c r="AG915" s="150"/>
      <c r="AH915" s="150"/>
      <c r="AI915" s="150"/>
      <c r="AJ915" s="150"/>
      <c r="AK915" s="150"/>
      <c r="AL915" s="150"/>
      <c r="AM915" s="150"/>
      <c r="AN915" s="150"/>
      <c r="AO915" s="150"/>
      <c r="AP915" s="154"/>
      <c r="AQ915" s="155"/>
      <c r="AR915" s="150"/>
      <c r="AS915" s="150"/>
      <c r="AT915" s="150"/>
      <c r="AU915" s="150"/>
      <c r="AV915" s="150"/>
      <c r="AW915" s="150"/>
      <c r="AX915" s="150"/>
      <c r="AY915" s="150"/>
      <c r="AZ915" s="150"/>
      <c r="BA915" s="150"/>
      <c r="BB915" s="150"/>
      <c r="BC915" s="150"/>
      <c r="BD915" s="151"/>
      <c r="BE915" s="195">
        <f t="shared" ref="BE915:BE1016" si="1206">SUM(D915,BD915,AQ915,AD915,Q915)</f>
        <v>0</v>
      </c>
      <c r="BG915" s="42"/>
    </row>
    <row r="916" spans="1:61" outlineLevel="1" x14ac:dyDescent="0.2">
      <c r="A916" s="165"/>
      <c r="B916" s="166" t="s">
        <v>303</v>
      </c>
      <c r="C916" s="167"/>
      <c r="D916" s="169"/>
      <c r="E916" s="168"/>
      <c r="F916" s="168"/>
      <c r="G916" s="168"/>
      <c r="H916" s="168"/>
      <c r="I916" s="168"/>
      <c r="J916" s="168"/>
      <c r="K916" s="168"/>
      <c r="L916" s="168"/>
      <c r="M916" s="168"/>
      <c r="N916" s="168"/>
      <c r="O916" s="168"/>
      <c r="P916" s="168"/>
      <c r="Q916" s="169"/>
      <c r="R916" s="168"/>
      <c r="S916" s="168"/>
      <c r="T916" s="168"/>
      <c r="U916" s="168"/>
      <c r="V916" s="168"/>
      <c r="W916" s="168"/>
      <c r="X916" s="168"/>
      <c r="Y916" s="168"/>
      <c r="Z916" s="168"/>
      <c r="AA916" s="168"/>
      <c r="AB916" s="168"/>
      <c r="AC916" s="168"/>
      <c r="AD916" s="170"/>
      <c r="AE916" s="171"/>
      <c r="AF916" s="168"/>
      <c r="AG916" s="168"/>
      <c r="AH916" s="168"/>
      <c r="AI916" s="168"/>
      <c r="AJ916" s="168"/>
      <c r="AK916" s="168"/>
      <c r="AL916" s="168"/>
      <c r="AM916" s="168"/>
      <c r="AN916" s="168"/>
      <c r="AO916" s="168"/>
      <c r="AP916" s="172"/>
      <c r="AQ916" s="173"/>
      <c r="AR916" s="168"/>
      <c r="AS916" s="168"/>
      <c r="AT916" s="168"/>
      <c r="AU916" s="168"/>
      <c r="AV916" s="168"/>
      <c r="AW916" s="168"/>
      <c r="AX916" s="168"/>
      <c r="AY916" s="168"/>
      <c r="AZ916" s="168"/>
      <c r="BA916" s="168"/>
      <c r="BB916" s="168"/>
      <c r="BC916" s="168"/>
      <c r="BD916" s="169"/>
      <c r="BE916" s="196">
        <f t="shared" si="1206"/>
        <v>0</v>
      </c>
      <c r="BG916" s="42"/>
    </row>
    <row r="917" spans="1:61" outlineLevel="1" collapsed="1" x14ac:dyDescent="0.2">
      <c r="A917" s="119"/>
      <c r="B917" s="103" t="s">
        <v>262</v>
      </c>
      <c r="C917" s="104"/>
      <c r="D917" s="106"/>
      <c r="E917" s="105"/>
      <c r="F917" s="105"/>
      <c r="G917" s="105"/>
      <c r="H917" s="105"/>
      <c r="I917" s="105"/>
      <c r="J917" s="105"/>
      <c r="K917" s="105"/>
      <c r="L917" s="105"/>
      <c r="M917" s="105"/>
      <c r="N917" s="105"/>
      <c r="O917" s="105"/>
      <c r="P917" s="105"/>
      <c r="Q917" s="106"/>
      <c r="R917" s="105"/>
      <c r="S917" s="105"/>
      <c r="T917" s="105"/>
      <c r="U917" s="105"/>
      <c r="V917" s="105"/>
      <c r="W917" s="105"/>
      <c r="X917" s="105"/>
      <c r="Y917" s="105"/>
      <c r="Z917" s="105"/>
      <c r="AA917" s="105"/>
      <c r="AB917" s="105"/>
      <c r="AC917" s="105"/>
      <c r="AD917" s="107"/>
      <c r="AE917" s="108"/>
      <c r="AF917" s="105"/>
      <c r="AG917" s="105"/>
      <c r="AH917" s="105"/>
      <c r="AI917" s="105"/>
      <c r="AJ917" s="105"/>
      <c r="AK917" s="105"/>
      <c r="AL917" s="105"/>
      <c r="AM917" s="105"/>
      <c r="AN917" s="105"/>
      <c r="AO917" s="105"/>
      <c r="AP917" s="109"/>
      <c r="AQ917" s="110"/>
      <c r="AR917" s="105"/>
      <c r="AS917" s="105"/>
      <c r="AT917" s="105"/>
      <c r="AU917" s="105"/>
      <c r="AV917" s="105"/>
      <c r="AW917" s="105"/>
      <c r="AX917" s="105"/>
      <c r="AY917" s="105"/>
      <c r="AZ917" s="105"/>
      <c r="BA917" s="105"/>
      <c r="BB917" s="105"/>
      <c r="BC917" s="105"/>
      <c r="BD917" s="106"/>
      <c r="BE917" s="197">
        <f t="shared" si="1206"/>
        <v>0</v>
      </c>
      <c r="BF917" s="122"/>
      <c r="BG917" s="42"/>
    </row>
    <row r="918" spans="1:61" hidden="1" outlineLevel="2" x14ac:dyDescent="0.2">
      <c r="A918" s="120"/>
      <c r="B918" s="111" t="s">
        <v>202</v>
      </c>
      <c r="C918" s="112"/>
      <c r="D918" s="114"/>
      <c r="E918" s="113"/>
      <c r="F918" s="113"/>
      <c r="G918" s="113"/>
      <c r="H918" s="113"/>
      <c r="I918" s="113"/>
      <c r="J918" s="113"/>
      <c r="K918" s="113"/>
      <c r="L918" s="113"/>
      <c r="M918" s="113"/>
      <c r="N918" s="113"/>
      <c r="O918" s="113"/>
      <c r="P918" s="113"/>
      <c r="Q918" s="114"/>
      <c r="R918" s="113"/>
      <c r="S918" s="113"/>
      <c r="T918" s="113"/>
      <c r="U918" s="113"/>
      <c r="V918" s="113"/>
      <c r="W918" s="113"/>
      <c r="X918" s="113"/>
      <c r="Y918" s="113"/>
      <c r="Z918" s="113"/>
      <c r="AA918" s="113"/>
      <c r="AB918" s="113"/>
      <c r="AC918" s="113"/>
      <c r="AD918" s="115"/>
      <c r="AE918" s="116"/>
      <c r="AF918" s="113"/>
      <c r="AG918" s="113"/>
      <c r="AH918" s="113"/>
      <c r="AI918" s="113"/>
      <c r="AJ918" s="113"/>
      <c r="AK918" s="113"/>
      <c r="AL918" s="113"/>
      <c r="AM918" s="113"/>
      <c r="AN918" s="113"/>
      <c r="AO918" s="113"/>
      <c r="AP918" s="117"/>
      <c r="AQ918" s="118"/>
      <c r="AR918" s="113"/>
      <c r="AS918" s="113"/>
      <c r="AT918" s="113"/>
      <c r="AU918" s="113"/>
      <c r="AV918" s="113"/>
      <c r="AW918" s="113"/>
      <c r="AX918" s="113"/>
      <c r="AY918" s="113"/>
      <c r="AZ918" s="113"/>
      <c r="BA918" s="113"/>
      <c r="BB918" s="113"/>
      <c r="BC918" s="113"/>
      <c r="BD918" s="114"/>
      <c r="BE918" s="198">
        <f t="shared" si="1206"/>
        <v>0</v>
      </c>
      <c r="BG918" s="42"/>
    </row>
    <row r="919" spans="1:61" ht="13.15" hidden="1" customHeight="1" outlineLevel="2" x14ac:dyDescent="0.2">
      <c r="A919" s="373">
        <v>1</v>
      </c>
      <c r="B919" s="371" t="s">
        <v>334</v>
      </c>
      <c r="C919" s="44" t="s">
        <v>159</v>
      </c>
      <c r="D919" s="101"/>
      <c r="E919" s="82"/>
      <c r="F919" s="83"/>
      <c r="G919" s="83"/>
      <c r="H919" s="83"/>
      <c r="I919" s="83"/>
      <c r="J919" s="83"/>
      <c r="K919" s="83"/>
      <c r="L919" s="83"/>
      <c r="M919" s="83"/>
      <c r="N919" s="83"/>
      <c r="O919" s="83"/>
      <c r="P919" s="83"/>
      <c r="Q919" s="101">
        <f>SUM(E919:P919)</f>
        <v>0</v>
      </c>
      <c r="R919" s="82"/>
      <c r="S919" s="83"/>
      <c r="T919" s="83"/>
      <c r="U919" s="83"/>
      <c r="V919" s="83"/>
      <c r="W919" s="83"/>
      <c r="X919" s="83"/>
      <c r="Y919" s="83"/>
      <c r="Z919" s="83"/>
      <c r="AA919" s="83"/>
      <c r="AB919" s="83"/>
      <c r="AC919" s="83"/>
      <c r="AD919" s="101">
        <f>SUM(R919:AC919)</f>
        <v>0</v>
      </c>
      <c r="AE919" s="82"/>
      <c r="AF919" s="83"/>
      <c r="AG919" s="83"/>
      <c r="AH919" s="83"/>
      <c r="AI919" s="83"/>
      <c r="AJ919" s="83"/>
      <c r="AK919" s="83"/>
      <c r="AL919" s="83"/>
      <c r="AM919" s="83"/>
      <c r="AN919" s="83"/>
      <c r="AO919" s="83"/>
      <c r="AP919" s="83"/>
      <c r="AQ919" s="101">
        <f>SUM(AE919:AP919)</f>
        <v>0</v>
      </c>
      <c r="AR919" s="82"/>
      <c r="AS919" s="83"/>
      <c r="AT919" s="83"/>
      <c r="AU919" s="83"/>
      <c r="AV919" s="83"/>
      <c r="AW919" s="83"/>
      <c r="AX919" s="83"/>
      <c r="AY919" s="83"/>
      <c r="AZ919" s="83"/>
      <c r="BA919" s="83"/>
      <c r="BB919" s="83"/>
      <c r="BC919" s="83"/>
      <c r="BD919" s="101">
        <f>SUM(AR919:BC919)</f>
        <v>0</v>
      </c>
      <c r="BE919" s="101">
        <f t="shared" si="1206"/>
        <v>0</v>
      </c>
      <c r="BG919" s="138"/>
      <c r="BH919" s="140"/>
      <c r="BI919" s="140"/>
    </row>
    <row r="920" spans="1:61" ht="13.15" hidden="1" customHeight="1" outlineLevel="2" x14ac:dyDescent="0.2">
      <c r="A920" s="374"/>
      <c r="B920" s="372"/>
      <c r="C920" s="46" t="s">
        <v>164</v>
      </c>
      <c r="D920" s="92"/>
      <c r="E920" s="56"/>
      <c r="F920" s="57"/>
      <c r="G920" s="57"/>
      <c r="H920" s="57"/>
      <c r="I920" s="57"/>
      <c r="J920" s="57"/>
      <c r="K920" s="57"/>
      <c r="L920" s="57"/>
      <c r="M920" s="57"/>
      <c r="N920" s="57"/>
      <c r="O920" s="57"/>
      <c r="P920" s="57"/>
      <c r="Q920" s="92">
        <f>SUM(E920:P920)</f>
        <v>0</v>
      </c>
      <c r="R920" s="56"/>
      <c r="S920" s="57"/>
      <c r="T920" s="57"/>
      <c r="U920" s="57"/>
      <c r="V920" s="57"/>
      <c r="W920" s="57"/>
      <c r="X920" s="57"/>
      <c r="Y920" s="57"/>
      <c r="Z920" s="57"/>
      <c r="AA920" s="57"/>
      <c r="AB920" s="57"/>
      <c r="AC920" s="57"/>
      <c r="AD920" s="92">
        <f>SUM(R920:AC920)</f>
        <v>0</v>
      </c>
      <c r="AE920" s="56"/>
      <c r="AF920" s="57"/>
      <c r="AG920" s="57"/>
      <c r="AH920" s="57"/>
      <c r="AI920" s="57"/>
      <c r="AJ920" s="57"/>
      <c r="AK920" s="57"/>
      <c r="AL920" s="57"/>
      <c r="AM920" s="57"/>
      <c r="AN920" s="57"/>
      <c r="AO920" s="57"/>
      <c r="AP920" s="57"/>
      <c r="AQ920" s="92">
        <f>SUM(AE920:AP920)</f>
        <v>0</v>
      </c>
      <c r="AR920" s="56"/>
      <c r="AS920" s="57"/>
      <c r="AT920" s="57"/>
      <c r="AU920" s="57"/>
      <c r="AV920" s="57"/>
      <c r="AW920" s="57"/>
      <c r="AX920" s="57"/>
      <c r="AY920" s="57"/>
      <c r="AZ920" s="57"/>
      <c r="BA920" s="57"/>
      <c r="BB920" s="57"/>
      <c r="BC920" s="57"/>
      <c r="BD920" s="92">
        <f>SUM(AR920:BC920)</f>
        <v>0</v>
      </c>
      <c r="BE920" s="92">
        <f t="shared" si="1206"/>
        <v>0</v>
      </c>
      <c r="BG920" s="136"/>
      <c r="BH920" s="4"/>
      <c r="BI920" s="4"/>
    </row>
    <row r="921" spans="1:61" ht="13.15" hidden="1" customHeight="1" outlineLevel="2" x14ac:dyDescent="0.2">
      <c r="A921" s="373">
        <v>2</v>
      </c>
      <c r="B921" s="371" t="s">
        <v>217</v>
      </c>
      <c r="C921" s="44" t="s">
        <v>159</v>
      </c>
      <c r="D921" s="101"/>
      <c r="E921" s="82"/>
      <c r="F921" s="83"/>
      <c r="G921" s="83"/>
      <c r="H921" s="83"/>
      <c r="I921" s="83"/>
      <c r="J921" s="83"/>
      <c r="K921" s="83"/>
      <c r="L921" s="83"/>
      <c r="M921" s="83"/>
      <c r="N921" s="83"/>
      <c r="O921" s="83"/>
      <c r="P921" s="83"/>
      <c r="Q921" s="101">
        <f t="shared" ref="Q921:Q936" si="1207">SUM(E921:P921)</f>
        <v>0</v>
      </c>
      <c r="R921" s="82"/>
      <c r="S921" s="83"/>
      <c r="T921" s="83"/>
      <c r="U921" s="83"/>
      <c r="V921" s="83"/>
      <c r="W921" s="83"/>
      <c r="X921" s="83"/>
      <c r="Y921" s="83"/>
      <c r="Z921" s="83"/>
      <c r="AA921" s="83"/>
      <c r="AB921" s="83"/>
      <c r="AC921" s="83"/>
      <c r="AD921" s="101">
        <f t="shared" ref="AD921:AD936" si="1208">SUM(R921:AC921)</f>
        <v>0</v>
      </c>
      <c r="AE921" s="82"/>
      <c r="AF921" s="83"/>
      <c r="AG921" s="83"/>
      <c r="AH921" s="83"/>
      <c r="AI921" s="83"/>
      <c r="AJ921" s="83"/>
      <c r="AK921" s="83"/>
      <c r="AL921" s="83"/>
      <c r="AM921" s="83"/>
      <c r="AN921" s="83"/>
      <c r="AO921" s="83"/>
      <c r="AP921" s="83"/>
      <c r="AQ921" s="101">
        <f t="shared" ref="AQ921:AQ936" si="1209">SUM(AE921:AP921)</f>
        <v>0</v>
      </c>
      <c r="AR921" s="82"/>
      <c r="AS921" s="83"/>
      <c r="AT921" s="83"/>
      <c r="AU921" s="83"/>
      <c r="AV921" s="83"/>
      <c r="AW921" s="83"/>
      <c r="AX921" s="83"/>
      <c r="AY921" s="83"/>
      <c r="AZ921" s="83"/>
      <c r="BA921" s="83"/>
      <c r="BB921" s="83"/>
      <c r="BC921" s="83"/>
      <c r="BD921" s="101">
        <f t="shared" ref="BD921:BD936" si="1210">SUM(AR921:BC921)</f>
        <v>0</v>
      </c>
      <c r="BE921" s="101">
        <f t="shared" si="1206"/>
        <v>0</v>
      </c>
      <c r="BG921" s="138" t="s">
        <v>211</v>
      </c>
      <c r="BH921" s="140" t="s">
        <v>212</v>
      </c>
      <c r="BI921" s="140" t="s">
        <v>213</v>
      </c>
    </row>
    <row r="922" spans="1:61" ht="13.15" hidden="1" customHeight="1" outlineLevel="2" x14ac:dyDescent="0.2">
      <c r="A922" s="374"/>
      <c r="B922" s="372"/>
      <c r="C922" s="46" t="s">
        <v>164</v>
      </c>
      <c r="D922" s="92"/>
      <c r="E922" s="56"/>
      <c r="F922" s="57"/>
      <c r="G922" s="57"/>
      <c r="H922" s="57"/>
      <c r="I922" s="57"/>
      <c r="J922" s="57"/>
      <c r="K922" s="57"/>
      <c r="L922" s="57"/>
      <c r="M922" s="57"/>
      <c r="N922" s="57"/>
      <c r="O922" s="57"/>
      <c r="P922" s="57"/>
      <c r="Q922" s="92">
        <f t="shared" si="1207"/>
        <v>0</v>
      </c>
      <c r="R922" s="56"/>
      <c r="S922" s="57"/>
      <c r="T922" s="57"/>
      <c r="U922" s="57"/>
      <c r="V922" s="57"/>
      <c r="W922" s="57"/>
      <c r="X922" s="57"/>
      <c r="Y922" s="57"/>
      <c r="Z922" s="57"/>
      <c r="AA922" s="57"/>
      <c r="AB922" s="57"/>
      <c r="AC922" s="57"/>
      <c r="AD922" s="92">
        <f t="shared" si="1208"/>
        <v>0</v>
      </c>
      <c r="AE922" s="56"/>
      <c r="AF922" s="57"/>
      <c r="AG922" s="57"/>
      <c r="AH922" s="57"/>
      <c r="AI922" s="57"/>
      <c r="AJ922" s="57"/>
      <c r="AK922" s="57"/>
      <c r="AL922" s="57"/>
      <c r="AM922" s="57"/>
      <c r="AN922" s="57"/>
      <c r="AO922" s="57"/>
      <c r="AP922" s="57"/>
      <c r="AQ922" s="92">
        <f t="shared" si="1209"/>
        <v>0</v>
      </c>
      <c r="AR922" s="56"/>
      <c r="AS922" s="57"/>
      <c r="AT922" s="57"/>
      <c r="AU922" s="57"/>
      <c r="AV922" s="57"/>
      <c r="AW922" s="57"/>
      <c r="AX922" s="57"/>
      <c r="AY922" s="57"/>
      <c r="AZ922" s="57"/>
      <c r="BA922" s="57"/>
      <c r="BB922" s="57"/>
      <c r="BC922" s="57"/>
      <c r="BD922" s="92">
        <f t="shared" si="1210"/>
        <v>0</v>
      </c>
      <c r="BE922" s="92">
        <f t="shared" si="1206"/>
        <v>0</v>
      </c>
      <c r="BG922" s="136" t="s">
        <v>199</v>
      </c>
      <c r="BH922" s="4"/>
      <c r="BI922" s="4"/>
    </row>
    <row r="923" spans="1:61" ht="13.15" hidden="1" customHeight="1" outlineLevel="2" x14ac:dyDescent="0.2">
      <c r="A923" s="366">
        <v>3</v>
      </c>
      <c r="B923" s="376" t="s">
        <v>345</v>
      </c>
      <c r="C923" s="47" t="s">
        <v>159</v>
      </c>
      <c r="D923" s="91"/>
      <c r="E923" s="52"/>
      <c r="F923" s="53"/>
      <c r="G923" s="53"/>
      <c r="H923" s="53"/>
      <c r="I923" s="53"/>
      <c r="J923" s="53"/>
      <c r="K923" s="53"/>
      <c r="L923" s="53"/>
      <c r="M923" s="53"/>
      <c r="N923" s="53"/>
      <c r="O923" s="53"/>
      <c r="P923" s="53"/>
      <c r="Q923" s="91">
        <f t="shared" si="1207"/>
        <v>0</v>
      </c>
      <c r="R923" s="52"/>
      <c r="S923" s="53"/>
      <c r="T923" s="53"/>
      <c r="U923" s="53"/>
      <c r="V923" s="53"/>
      <c r="W923" s="53"/>
      <c r="X923" s="53"/>
      <c r="Y923" s="53"/>
      <c r="Z923" s="53"/>
      <c r="AA923" s="53"/>
      <c r="AB923" s="53"/>
      <c r="AC923" s="53"/>
      <c r="AD923" s="91">
        <f t="shared" si="1208"/>
        <v>0</v>
      </c>
      <c r="AE923" s="52"/>
      <c r="AF923" s="53"/>
      <c r="AG923" s="53"/>
      <c r="AH923" s="53"/>
      <c r="AI923" s="53"/>
      <c r="AJ923" s="53"/>
      <c r="AK923" s="53"/>
      <c r="AL923" s="53"/>
      <c r="AM923" s="53"/>
      <c r="AN923" s="53"/>
      <c r="AO923" s="53"/>
      <c r="AP923" s="53"/>
      <c r="AQ923" s="91">
        <f t="shared" si="1209"/>
        <v>0</v>
      </c>
      <c r="AR923" s="52"/>
      <c r="AS923" s="53"/>
      <c r="AT923" s="53"/>
      <c r="AU923" s="53"/>
      <c r="AV923" s="53"/>
      <c r="AW923" s="53"/>
      <c r="AX923" s="53"/>
      <c r="AY923" s="53"/>
      <c r="AZ923" s="53"/>
      <c r="BA923" s="53"/>
      <c r="BB923" s="53"/>
      <c r="BC923" s="53"/>
      <c r="BD923" s="91">
        <f t="shared" si="1210"/>
        <v>0</v>
      </c>
      <c r="BE923" s="91">
        <f t="shared" si="1206"/>
        <v>0</v>
      </c>
      <c r="BG923" s="136" t="s">
        <v>218</v>
      </c>
      <c r="BH923" s="4"/>
      <c r="BI923" s="4"/>
    </row>
    <row r="924" spans="1:61" ht="13.15" hidden="1" customHeight="1" outlineLevel="2" x14ac:dyDescent="0.2">
      <c r="A924" s="367"/>
      <c r="B924" s="381"/>
      <c r="C924" s="48" t="s">
        <v>164</v>
      </c>
      <c r="D924" s="93"/>
      <c r="E924" s="62"/>
      <c r="F924" s="63"/>
      <c r="G924" s="63"/>
      <c r="H924" s="63"/>
      <c r="I924" s="63"/>
      <c r="J924" s="63"/>
      <c r="K924" s="63"/>
      <c r="L924" s="63"/>
      <c r="M924" s="63"/>
      <c r="N924" s="63"/>
      <c r="O924" s="63"/>
      <c r="P924" s="63"/>
      <c r="Q924" s="93">
        <f t="shared" si="1207"/>
        <v>0</v>
      </c>
      <c r="R924" s="62"/>
      <c r="S924" s="63"/>
      <c r="T924" s="63"/>
      <c r="U924" s="63"/>
      <c r="V924" s="63"/>
      <c r="W924" s="63"/>
      <c r="X924" s="63"/>
      <c r="Y924" s="63"/>
      <c r="Z924" s="63"/>
      <c r="AA924" s="63"/>
      <c r="AB924" s="63"/>
      <c r="AC924" s="63"/>
      <c r="AD924" s="93">
        <f t="shared" si="1208"/>
        <v>0</v>
      </c>
      <c r="AE924" s="62"/>
      <c r="AF924" s="63"/>
      <c r="AG924" s="63"/>
      <c r="AH924" s="63"/>
      <c r="AI924" s="63"/>
      <c r="AJ924" s="63"/>
      <c r="AK924" s="63"/>
      <c r="AL924" s="63"/>
      <c r="AM924" s="63"/>
      <c r="AN924" s="63"/>
      <c r="AO924" s="63"/>
      <c r="AP924" s="63"/>
      <c r="AQ924" s="93">
        <f t="shared" si="1209"/>
        <v>0</v>
      </c>
      <c r="AR924" s="62"/>
      <c r="AS924" s="63"/>
      <c r="AT924" s="63"/>
      <c r="AU924" s="63"/>
      <c r="AV924" s="63"/>
      <c r="AW924" s="63"/>
      <c r="AX924" s="63"/>
      <c r="AY924" s="63"/>
      <c r="AZ924" s="63"/>
      <c r="BA924" s="63"/>
      <c r="BB924" s="63"/>
      <c r="BC924" s="63"/>
      <c r="BD924" s="93">
        <f t="shared" si="1210"/>
        <v>0</v>
      </c>
      <c r="BE924" s="93">
        <f t="shared" si="1206"/>
        <v>0</v>
      </c>
      <c r="BG924" s="136" t="s">
        <v>222</v>
      </c>
      <c r="BH924" s="4"/>
      <c r="BI924" s="4"/>
    </row>
    <row r="925" spans="1:61" ht="13.15" hidden="1" customHeight="1" outlineLevel="2" x14ac:dyDescent="0.2">
      <c r="A925" s="380">
        <v>4</v>
      </c>
      <c r="B925" s="382" t="s">
        <v>204</v>
      </c>
      <c r="C925" s="49" t="s">
        <v>159</v>
      </c>
      <c r="D925" s="95"/>
      <c r="E925" s="68"/>
      <c r="F925" s="69"/>
      <c r="G925" s="69"/>
      <c r="H925" s="69"/>
      <c r="I925" s="69"/>
      <c r="J925" s="69"/>
      <c r="K925" s="69"/>
      <c r="L925" s="69"/>
      <c r="M925" s="69"/>
      <c r="N925" s="69"/>
      <c r="O925" s="69"/>
      <c r="P925" s="69"/>
      <c r="Q925" s="94">
        <f t="shared" si="1207"/>
        <v>0</v>
      </c>
      <c r="R925" s="68"/>
      <c r="S925" s="69"/>
      <c r="T925" s="69"/>
      <c r="U925" s="69"/>
      <c r="V925" s="69"/>
      <c r="W925" s="69"/>
      <c r="X925" s="69"/>
      <c r="Y925" s="69"/>
      <c r="Z925" s="69"/>
      <c r="AA925" s="69"/>
      <c r="AB925" s="69"/>
      <c r="AC925" s="69"/>
      <c r="AD925" s="94">
        <f t="shared" si="1208"/>
        <v>0</v>
      </c>
      <c r="AE925" s="68"/>
      <c r="AF925" s="69"/>
      <c r="AG925" s="69"/>
      <c r="AH925" s="69"/>
      <c r="AI925" s="69"/>
      <c r="AJ925" s="69"/>
      <c r="AK925" s="69"/>
      <c r="AL925" s="69"/>
      <c r="AM925" s="69"/>
      <c r="AN925" s="69"/>
      <c r="AO925" s="69"/>
      <c r="AP925" s="69"/>
      <c r="AQ925" s="94">
        <f t="shared" si="1209"/>
        <v>0</v>
      </c>
      <c r="AR925" s="68"/>
      <c r="AS925" s="69"/>
      <c r="AT925" s="69"/>
      <c r="AU925" s="69"/>
      <c r="AV925" s="69"/>
      <c r="AW925" s="69"/>
      <c r="AX925" s="69"/>
      <c r="AY925" s="69"/>
      <c r="AZ925" s="69"/>
      <c r="BA925" s="69"/>
      <c r="BB925" s="69"/>
      <c r="BC925" s="69"/>
      <c r="BD925" s="94">
        <f t="shared" si="1210"/>
        <v>0</v>
      </c>
      <c r="BE925" s="95">
        <f t="shared" si="1206"/>
        <v>0</v>
      </c>
      <c r="BG925" s="136" t="s">
        <v>214</v>
      </c>
      <c r="BH925" s="4"/>
      <c r="BI925" s="4"/>
    </row>
    <row r="926" spans="1:61" ht="13.15" hidden="1" customHeight="1" outlineLevel="2" x14ac:dyDescent="0.2">
      <c r="A926" s="384"/>
      <c r="B926" s="383"/>
      <c r="C926" s="45" t="s">
        <v>164</v>
      </c>
      <c r="D926" s="97"/>
      <c r="E926" s="74"/>
      <c r="F926" s="75"/>
      <c r="G926" s="75"/>
      <c r="H926" s="75"/>
      <c r="I926" s="75"/>
      <c r="J926" s="75"/>
      <c r="K926" s="75"/>
      <c r="L926" s="75"/>
      <c r="M926" s="75"/>
      <c r="N926" s="75"/>
      <c r="O926" s="75"/>
      <c r="P926" s="75"/>
      <c r="Q926" s="96">
        <f t="shared" si="1207"/>
        <v>0</v>
      </c>
      <c r="R926" s="74"/>
      <c r="S926" s="75"/>
      <c r="T926" s="75"/>
      <c r="U926" s="75"/>
      <c r="V926" s="75"/>
      <c r="W926" s="75"/>
      <c r="X926" s="75"/>
      <c r="Y926" s="75"/>
      <c r="Z926" s="75"/>
      <c r="AA926" s="75"/>
      <c r="AB926" s="75"/>
      <c r="AC926" s="75"/>
      <c r="AD926" s="96">
        <f t="shared" si="1208"/>
        <v>0</v>
      </c>
      <c r="AE926" s="74"/>
      <c r="AF926" s="75"/>
      <c r="AG926" s="75"/>
      <c r="AH926" s="75"/>
      <c r="AI926" s="75"/>
      <c r="AJ926" s="75"/>
      <c r="AK926" s="75"/>
      <c r="AL926" s="75"/>
      <c r="AM926" s="75"/>
      <c r="AN926" s="75"/>
      <c r="AO926" s="75"/>
      <c r="AP926" s="75"/>
      <c r="AQ926" s="96">
        <f t="shared" si="1209"/>
        <v>0</v>
      </c>
      <c r="AR926" s="74"/>
      <c r="AS926" s="75"/>
      <c r="AT926" s="75"/>
      <c r="AU926" s="75"/>
      <c r="AV926" s="75"/>
      <c r="AW926" s="75"/>
      <c r="AX926" s="75"/>
      <c r="AY926" s="75"/>
      <c r="AZ926" s="75"/>
      <c r="BA926" s="75"/>
      <c r="BB926" s="75"/>
      <c r="BC926" s="75"/>
      <c r="BD926" s="96">
        <f t="shared" si="1210"/>
        <v>0</v>
      </c>
      <c r="BE926" s="97">
        <f t="shared" si="1206"/>
        <v>0</v>
      </c>
      <c r="BG926" s="136" t="s">
        <v>223</v>
      </c>
      <c r="BH926" s="4"/>
      <c r="BI926" s="4"/>
    </row>
    <row r="927" spans="1:61" ht="13.15" hidden="1" customHeight="1" outlineLevel="2" x14ac:dyDescent="0.2">
      <c r="A927" s="380">
        <v>5</v>
      </c>
      <c r="B927" s="382" t="s">
        <v>221</v>
      </c>
      <c r="C927" s="49" t="s">
        <v>159</v>
      </c>
      <c r="D927" s="95"/>
      <c r="E927" s="68"/>
      <c r="F927" s="69"/>
      <c r="G927" s="69"/>
      <c r="H927" s="69"/>
      <c r="I927" s="69"/>
      <c r="J927" s="69"/>
      <c r="K927" s="69"/>
      <c r="L927" s="69"/>
      <c r="M927" s="69"/>
      <c r="N927" s="69"/>
      <c r="O927" s="69"/>
      <c r="P927" s="69">
        <v>20</v>
      </c>
      <c r="Q927" s="94">
        <f t="shared" si="1207"/>
        <v>20</v>
      </c>
      <c r="R927" s="68"/>
      <c r="S927" s="69"/>
      <c r="T927" s="69"/>
      <c r="U927" s="69"/>
      <c r="V927" s="69"/>
      <c r="W927" s="69"/>
      <c r="X927" s="69"/>
      <c r="Y927" s="69"/>
      <c r="Z927" s="69"/>
      <c r="AA927" s="69"/>
      <c r="AB927" s="69"/>
      <c r="AC927" s="69">
        <v>50</v>
      </c>
      <c r="AD927" s="94">
        <f t="shared" si="1208"/>
        <v>50</v>
      </c>
      <c r="AE927" s="68"/>
      <c r="AF927" s="69"/>
      <c r="AG927" s="69"/>
      <c r="AH927" s="69"/>
      <c r="AI927" s="69"/>
      <c r="AJ927" s="69"/>
      <c r="AK927" s="69"/>
      <c r="AL927" s="69"/>
      <c r="AM927" s="69"/>
      <c r="AN927" s="69"/>
      <c r="AO927" s="69"/>
      <c r="AP927" s="69">
        <v>50</v>
      </c>
      <c r="AQ927" s="94">
        <f t="shared" si="1209"/>
        <v>50</v>
      </c>
      <c r="AR927" s="68"/>
      <c r="AS927" s="69"/>
      <c r="AT927" s="69"/>
      <c r="AU927" s="69"/>
      <c r="AV927" s="69"/>
      <c r="AW927" s="69"/>
      <c r="AX927" s="69"/>
      <c r="AY927" s="69"/>
      <c r="AZ927" s="69"/>
      <c r="BA927" s="69"/>
      <c r="BB927" s="69"/>
      <c r="BC927" s="69">
        <v>50</v>
      </c>
      <c r="BD927" s="94">
        <f t="shared" si="1210"/>
        <v>50</v>
      </c>
      <c r="BE927" s="95">
        <f t="shared" si="1206"/>
        <v>170</v>
      </c>
      <c r="BG927" t="s">
        <v>224</v>
      </c>
      <c r="BH927" s="4"/>
      <c r="BI927" s="4"/>
    </row>
    <row r="928" spans="1:61" ht="13.15" hidden="1" customHeight="1" outlineLevel="2" x14ac:dyDescent="0.2">
      <c r="A928" s="384"/>
      <c r="B928" s="383"/>
      <c r="C928" s="45" t="s">
        <v>164</v>
      </c>
      <c r="D928" s="97"/>
      <c r="E928" s="74"/>
      <c r="F928" s="75"/>
      <c r="G928" s="75"/>
      <c r="H928" s="75"/>
      <c r="I928" s="75"/>
      <c r="J928" s="75"/>
      <c r="K928" s="75"/>
      <c r="L928" s="75"/>
      <c r="M928" s="75">
        <v>0</v>
      </c>
      <c r="N928" s="75"/>
      <c r="O928" s="75"/>
      <c r="P928" s="75"/>
      <c r="Q928" s="96">
        <f t="shared" si="1207"/>
        <v>0</v>
      </c>
      <c r="R928" s="74"/>
      <c r="S928" s="75"/>
      <c r="T928" s="75"/>
      <c r="U928" s="75"/>
      <c r="V928" s="75"/>
      <c r="W928" s="75"/>
      <c r="X928" s="75"/>
      <c r="Y928" s="75"/>
      <c r="Z928" s="75"/>
      <c r="AA928" s="75"/>
      <c r="AB928" s="75"/>
      <c r="AC928" s="75"/>
      <c r="AD928" s="96">
        <f t="shared" si="1208"/>
        <v>0</v>
      </c>
      <c r="AE928" s="74"/>
      <c r="AF928" s="75"/>
      <c r="AG928" s="75"/>
      <c r="AH928" s="75"/>
      <c r="AI928" s="75"/>
      <c r="AJ928" s="75"/>
      <c r="AK928" s="75"/>
      <c r="AL928" s="75"/>
      <c r="AM928" s="75"/>
      <c r="AN928" s="75"/>
      <c r="AO928" s="75"/>
      <c r="AP928" s="75"/>
      <c r="AQ928" s="96">
        <f t="shared" si="1209"/>
        <v>0</v>
      </c>
      <c r="AR928" s="74"/>
      <c r="AS928" s="75"/>
      <c r="AT928" s="75"/>
      <c r="AU928" s="75"/>
      <c r="AV928" s="75"/>
      <c r="AW928" s="75"/>
      <c r="AX928" s="75"/>
      <c r="AY928" s="75"/>
      <c r="AZ928" s="75"/>
      <c r="BA928" s="75"/>
      <c r="BB928" s="75"/>
      <c r="BC928" s="75"/>
      <c r="BD928" s="96">
        <f t="shared" si="1210"/>
        <v>0</v>
      </c>
      <c r="BE928" s="97">
        <f t="shared" si="1206"/>
        <v>0</v>
      </c>
      <c r="BG928" t="s">
        <v>210</v>
      </c>
      <c r="BH928" s="4"/>
      <c r="BI928" s="4"/>
    </row>
    <row r="929" spans="1:61" ht="13.15" hidden="1" customHeight="1" outlineLevel="2" x14ac:dyDescent="0.2">
      <c r="A929" s="373">
        <v>6</v>
      </c>
      <c r="B929" s="364" t="s">
        <v>209</v>
      </c>
      <c r="C929" s="49" t="s">
        <v>159</v>
      </c>
      <c r="D929" s="95"/>
      <c r="E929" s="68"/>
      <c r="F929" s="69"/>
      <c r="G929" s="69"/>
      <c r="H929" s="69"/>
      <c r="I929" s="69"/>
      <c r="J929" s="69"/>
      <c r="K929" s="69"/>
      <c r="L929" s="69"/>
      <c r="M929" s="69"/>
      <c r="N929" s="69"/>
      <c r="O929" s="69"/>
      <c r="P929" s="69"/>
      <c r="Q929" s="94">
        <f t="shared" si="1207"/>
        <v>0</v>
      </c>
      <c r="R929" s="68"/>
      <c r="S929" s="69"/>
      <c r="T929" s="69"/>
      <c r="U929" s="69"/>
      <c r="V929" s="69"/>
      <c r="W929" s="69"/>
      <c r="X929" s="69"/>
      <c r="Y929" s="69"/>
      <c r="Z929" s="69"/>
      <c r="AA929" s="69"/>
      <c r="AB929" s="69"/>
      <c r="AC929" s="69"/>
      <c r="AD929" s="94">
        <f t="shared" si="1208"/>
        <v>0</v>
      </c>
      <c r="AE929" s="68"/>
      <c r="AF929" s="69"/>
      <c r="AG929" s="69"/>
      <c r="AH929" s="69"/>
      <c r="AI929" s="69"/>
      <c r="AJ929" s="69"/>
      <c r="AK929" s="69"/>
      <c r="AL929" s="69"/>
      <c r="AM929" s="69"/>
      <c r="AN929" s="69"/>
      <c r="AO929" s="69"/>
      <c r="AP929" s="69"/>
      <c r="AQ929" s="94">
        <f t="shared" si="1209"/>
        <v>0</v>
      </c>
      <c r="AR929" s="68"/>
      <c r="AS929" s="69"/>
      <c r="AT929" s="69"/>
      <c r="AU929" s="69"/>
      <c r="AV929" s="69"/>
      <c r="AW929" s="69"/>
      <c r="AX929" s="69"/>
      <c r="AY929" s="69"/>
      <c r="AZ929" s="69"/>
      <c r="BA929" s="69"/>
      <c r="BB929" s="69"/>
      <c r="BC929" s="69"/>
      <c r="BD929" s="94">
        <f t="shared" si="1210"/>
        <v>0</v>
      </c>
      <c r="BE929" s="95">
        <f t="shared" si="1206"/>
        <v>0</v>
      </c>
      <c r="BG929" s="136" t="s">
        <v>215</v>
      </c>
      <c r="BH929" s="4"/>
      <c r="BI929" s="4"/>
    </row>
    <row r="930" spans="1:61" ht="13.15" hidden="1" customHeight="1" outlineLevel="2" x14ac:dyDescent="0.2">
      <c r="A930" s="374"/>
      <c r="B930" s="365"/>
      <c r="C930" s="48" t="s">
        <v>164</v>
      </c>
      <c r="D930" s="98"/>
      <c r="E930" s="62"/>
      <c r="F930" s="63"/>
      <c r="G930" s="63"/>
      <c r="H930" s="63"/>
      <c r="I930" s="63"/>
      <c r="J930" s="63"/>
      <c r="K930" s="63"/>
      <c r="L930" s="63"/>
      <c r="M930" s="63"/>
      <c r="N930" s="63"/>
      <c r="O930" s="63"/>
      <c r="P930" s="63"/>
      <c r="Q930" s="93">
        <f t="shared" si="1207"/>
        <v>0</v>
      </c>
      <c r="R930" s="62"/>
      <c r="S930" s="63"/>
      <c r="T930" s="63"/>
      <c r="U930" s="63"/>
      <c r="V930" s="63"/>
      <c r="W930" s="63"/>
      <c r="X930" s="63"/>
      <c r="Y930" s="63"/>
      <c r="Z930" s="63"/>
      <c r="AA930" s="63"/>
      <c r="AB930" s="63"/>
      <c r="AC930" s="63"/>
      <c r="AD930" s="93">
        <f t="shared" si="1208"/>
        <v>0</v>
      </c>
      <c r="AE930" s="62"/>
      <c r="AF930" s="63"/>
      <c r="AG930" s="63"/>
      <c r="AH930" s="63"/>
      <c r="AI930" s="63"/>
      <c r="AJ930" s="63"/>
      <c r="AK930" s="63"/>
      <c r="AL930" s="63"/>
      <c r="AM930" s="63"/>
      <c r="AN930" s="63"/>
      <c r="AO930" s="63"/>
      <c r="AP930" s="63"/>
      <c r="AQ930" s="93">
        <f t="shared" si="1209"/>
        <v>0</v>
      </c>
      <c r="AR930" s="62"/>
      <c r="AS930" s="63"/>
      <c r="AT930" s="63"/>
      <c r="AU930" s="63"/>
      <c r="AV930" s="63"/>
      <c r="AW930" s="63"/>
      <c r="AX930" s="63"/>
      <c r="AY930" s="63"/>
      <c r="AZ930" s="63"/>
      <c r="BA930" s="63"/>
      <c r="BB930" s="63"/>
      <c r="BC930" s="63"/>
      <c r="BD930" s="93">
        <f t="shared" si="1210"/>
        <v>0</v>
      </c>
      <c r="BE930" s="98">
        <f t="shared" si="1206"/>
        <v>0</v>
      </c>
      <c r="BF930" s="122"/>
      <c r="BG930" s="138" t="s">
        <v>216</v>
      </c>
      <c r="BH930" s="139">
        <f>SUM(BH922:BH929)</f>
        <v>0</v>
      </c>
      <c r="BI930" s="139">
        <f>SUM(BI922:BI929)</f>
        <v>0</v>
      </c>
    </row>
    <row r="931" spans="1:61" ht="13.15" hidden="1" customHeight="1" outlineLevel="2" x14ac:dyDescent="0.2">
      <c r="A931" s="366">
        <v>7</v>
      </c>
      <c r="B931" s="364" t="s">
        <v>6</v>
      </c>
      <c r="C931" s="49" t="s">
        <v>159</v>
      </c>
      <c r="D931" s="95"/>
      <c r="E931" s="68"/>
      <c r="F931" s="69"/>
      <c r="G931" s="69"/>
      <c r="H931" s="69"/>
      <c r="I931" s="69"/>
      <c r="J931" s="69"/>
      <c r="K931" s="69"/>
      <c r="L931" s="69"/>
      <c r="M931" s="69"/>
      <c r="N931" s="69"/>
      <c r="O931" s="69"/>
      <c r="P931" s="69"/>
      <c r="Q931" s="94">
        <f t="shared" si="1207"/>
        <v>0</v>
      </c>
      <c r="R931" s="68"/>
      <c r="S931" s="69"/>
      <c r="T931" s="69"/>
      <c r="U931" s="69"/>
      <c r="V931" s="69"/>
      <c r="W931" s="69"/>
      <c r="X931" s="69"/>
      <c r="Y931" s="69"/>
      <c r="Z931" s="69"/>
      <c r="AA931" s="69"/>
      <c r="AB931" s="69"/>
      <c r="AC931" s="69"/>
      <c r="AD931" s="94">
        <f t="shared" si="1208"/>
        <v>0</v>
      </c>
      <c r="AE931" s="68"/>
      <c r="AF931" s="69"/>
      <c r="AG931" s="69"/>
      <c r="AH931" s="69"/>
      <c r="AI931" s="69"/>
      <c r="AJ931" s="69"/>
      <c r="AK931" s="69"/>
      <c r="AL931" s="69"/>
      <c r="AM931" s="69"/>
      <c r="AN931" s="69"/>
      <c r="AO931" s="69"/>
      <c r="AP931" s="69"/>
      <c r="AQ931" s="94">
        <f t="shared" si="1209"/>
        <v>0</v>
      </c>
      <c r="AR931" s="68"/>
      <c r="AS931" s="69"/>
      <c r="AT931" s="69"/>
      <c r="AU931" s="69"/>
      <c r="AV931" s="69"/>
      <c r="AW931" s="69"/>
      <c r="AX931" s="69"/>
      <c r="AY931" s="69"/>
      <c r="AZ931" s="69"/>
      <c r="BA931" s="69"/>
      <c r="BB931" s="69"/>
      <c r="BC931" s="69"/>
      <c r="BD931" s="94">
        <f t="shared" si="1210"/>
        <v>0</v>
      </c>
      <c r="BE931" s="95">
        <f t="shared" si="1206"/>
        <v>0</v>
      </c>
      <c r="BH931" s="4"/>
      <c r="BI931" s="4"/>
    </row>
    <row r="932" spans="1:61" ht="13.15" hidden="1" customHeight="1" outlineLevel="2" x14ac:dyDescent="0.2">
      <c r="A932" s="367"/>
      <c r="B932" s="368"/>
      <c r="C932" s="48" t="s">
        <v>164</v>
      </c>
      <c r="D932" s="98"/>
      <c r="E932" s="66"/>
      <c r="F932" s="63"/>
      <c r="G932" s="63"/>
      <c r="H932" s="63"/>
      <c r="I932" s="63"/>
      <c r="J932" s="63"/>
      <c r="K932" s="63"/>
      <c r="L932" s="63"/>
      <c r="M932" s="63"/>
      <c r="N932" s="63"/>
      <c r="O932" s="63"/>
      <c r="P932" s="63"/>
      <c r="Q932" s="93">
        <f t="shared" si="1207"/>
        <v>0</v>
      </c>
      <c r="R932" s="66"/>
      <c r="S932" s="63"/>
      <c r="T932" s="63"/>
      <c r="U932" s="63"/>
      <c r="V932" s="63"/>
      <c r="W932" s="63"/>
      <c r="X932" s="63"/>
      <c r="Y932" s="63"/>
      <c r="Z932" s="63"/>
      <c r="AA932" s="63"/>
      <c r="AB932" s="63"/>
      <c r="AC932" s="63"/>
      <c r="AD932" s="93">
        <f t="shared" si="1208"/>
        <v>0</v>
      </c>
      <c r="AE932" s="66"/>
      <c r="AF932" s="63"/>
      <c r="AG932" s="63"/>
      <c r="AH932" s="63"/>
      <c r="AI932" s="63"/>
      <c r="AJ932" s="63"/>
      <c r="AK932" s="63"/>
      <c r="AL932" s="63"/>
      <c r="AM932" s="63"/>
      <c r="AN932" s="63"/>
      <c r="AO932" s="63"/>
      <c r="AP932" s="63"/>
      <c r="AQ932" s="93">
        <f t="shared" si="1209"/>
        <v>0</v>
      </c>
      <c r="AR932" s="66"/>
      <c r="AS932" s="63"/>
      <c r="AT932" s="63"/>
      <c r="AU932" s="63"/>
      <c r="AV932" s="63"/>
      <c r="AW932" s="63"/>
      <c r="AX932" s="63"/>
      <c r="AY932" s="63"/>
      <c r="AZ932" s="63"/>
      <c r="BA932" s="63"/>
      <c r="BB932" s="63"/>
      <c r="BC932" s="63"/>
      <c r="BD932" s="93">
        <f t="shared" si="1210"/>
        <v>0</v>
      </c>
      <c r="BE932" s="98">
        <f t="shared" si="1206"/>
        <v>0</v>
      </c>
      <c r="BG932" s="138"/>
      <c r="BH932" s="139"/>
      <c r="BI932" s="139"/>
    </row>
    <row r="933" spans="1:61" ht="13.15" hidden="1" customHeight="1" outlineLevel="2" x14ac:dyDescent="0.2">
      <c r="A933" s="380">
        <v>8</v>
      </c>
      <c r="B933" s="364" t="s">
        <v>335</v>
      </c>
      <c r="C933" s="49" t="s">
        <v>159</v>
      </c>
      <c r="D933" s="95"/>
      <c r="E933" s="68"/>
      <c r="F933" s="69"/>
      <c r="G933" s="69"/>
      <c r="H933" s="69"/>
      <c r="I933" s="69"/>
      <c r="J933" s="69"/>
      <c r="K933" s="69"/>
      <c r="L933" s="69"/>
      <c r="M933" s="69"/>
      <c r="N933" s="69"/>
      <c r="O933" s="69"/>
      <c r="P933" s="69"/>
      <c r="Q933" s="94">
        <f t="shared" si="1207"/>
        <v>0</v>
      </c>
      <c r="R933" s="68"/>
      <c r="S933" s="69"/>
      <c r="T933" s="69"/>
      <c r="U933" s="69"/>
      <c r="V933" s="69"/>
      <c r="W933" s="69"/>
      <c r="X933" s="69"/>
      <c r="Y933" s="69"/>
      <c r="Z933" s="69"/>
      <c r="AA933" s="69"/>
      <c r="AB933" s="69"/>
      <c r="AC933" s="69"/>
      <c r="AD933" s="94">
        <f t="shared" si="1208"/>
        <v>0</v>
      </c>
      <c r="AE933" s="68"/>
      <c r="AF933" s="69"/>
      <c r="AG933" s="69"/>
      <c r="AH933" s="69"/>
      <c r="AI933" s="69"/>
      <c r="AJ933" s="69"/>
      <c r="AK933" s="69"/>
      <c r="AL933" s="69"/>
      <c r="AM933" s="69"/>
      <c r="AN933" s="69"/>
      <c r="AO933" s="69"/>
      <c r="AP933" s="69"/>
      <c r="AQ933" s="94">
        <f t="shared" si="1209"/>
        <v>0</v>
      </c>
      <c r="AR933" s="68"/>
      <c r="AS933" s="69"/>
      <c r="AT933" s="69"/>
      <c r="AU933" s="69"/>
      <c r="AV933" s="69"/>
      <c r="AW933" s="69"/>
      <c r="AX933" s="69"/>
      <c r="AY933" s="69"/>
      <c r="AZ933" s="69"/>
      <c r="BA933" s="69"/>
      <c r="BB933" s="69"/>
      <c r="BC933" s="69"/>
      <c r="BD933" s="94">
        <f t="shared" si="1210"/>
        <v>0</v>
      </c>
      <c r="BE933" s="95">
        <f t="shared" si="1206"/>
        <v>0</v>
      </c>
      <c r="BH933" s="4"/>
      <c r="BI933" s="4"/>
    </row>
    <row r="934" spans="1:61" ht="13.15" hidden="1" customHeight="1" outlineLevel="2" thickBot="1" x14ac:dyDescent="0.25">
      <c r="A934" s="377"/>
      <c r="B934" s="379"/>
      <c r="C934" s="128" t="s">
        <v>164</v>
      </c>
      <c r="D934" s="133"/>
      <c r="E934" s="132"/>
      <c r="F934" s="130"/>
      <c r="G934" s="130"/>
      <c r="H934" s="130"/>
      <c r="I934" s="130"/>
      <c r="J934" s="130"/>
      <c r="K934" s="130"/>
      <c r="L934" s="130"/>
      <c r="M934" s="130"/>
      <c r="N934" s="130"/>
      <c r="O934" s="130"/>
      <c r="P934" s="130"/>
      <c r="Q934" s="131">
        <f t="shared" si="1207"/>
        <v>0</v>
      </c>
      <c r="R934" s="132"/>
      <c r="S934" s="130"/>
      <c r="T934" s="130"/>
      <c r="U934" s="130"/>
      <c r="V934" s="130"/>
      <c r="W934" s="130"/>
      <c r="X934" s="130"/>
      <c r="Y934" s="130"/>
      <c r="Z934" s="130"/>
      <c r="AA934" s="130"/>
      <c r="AB934" s="130"/>
      <c r="AC934" s="130"/>
      <c r="AD934" s="131">
        <f t="shared" si="1208"/>
        <v>0</v>
      </c>
      <c r="AE934" s="132"/>
      <c r="AF934" s="130"/>
      <c r="AG934" s="130"/>
      <c r="AH934" s="130"/>
      <c r="AI934" s="130"/>
      <c r="AJ934" s="130"/>
      <c r="AK934" s="130"/>
      <c r="AL934" s="130"/>
      <c r="AM934" s="130"/>
      <c r="AN934" s="130"/>
      <c r="AO934" s="130"/>
      <c r="AP934" s="130"/>
      <c r="AQ934" s="131">
        <f t="shared" si="1209"/>
        <v>0</v>
      </c>
      <c r="AR934" s="132"/>
      <c r="AS934" s="130"/>
      <c r="AT934" s="130"/>
      <c r="AU934" s="130"/>
      <c r="AV934" s="130"/>
      <c r="AW934" s="130"/>
      <c r="AX934" s="130"/>
      <c r="AY934" s="130"/>
      <c r="AZ934" s="130"/>
      <c r="BA934" s="130"/>
      <c r="BB934" s="130"/>
      <c r="BC934" s="130"/>
      <c r="BD934" s="131">
        <f t="shared" si="1210"/>
        <v>0</v>
      </c>
      <c r="BE934" s="133">
        <f t="shared" si="1206"/>
        <v>0</v>
      </c>
      <c r="BG934" s="138"/>
      <c r="BH934" s="139"/>
      <c r="BI934" s="139"/>
    </row>
    <row r="935" spans="1:61" outlineLevel="1" collapsed="1" x14ac:dyDescent="0.2">
      <c r="A935" s="369"/>
      <c r="B935" s="362" t="s">
        <v>198</v>
      </c>
      <c r="C935" s="50" t="s">
        <v>159</v>
      </c>
      <c r="D935" s="127">
        <f>SUM(D919,D921,D923,D925,D927,D929,D931,D933)</f>
        <v>0</v>
      </c>
      <c r="E935" s="124">
        <f t="shared" ref="E935:P935" si="1211">SUM(E919,E921,E923,E925,E927,E929,E931,E933)</f>
        <v>0</v>
      </c>
      <c r="F935" s="125">
        <f t="shared" si="1211"/>
        <v>0</v>
      </c>
      <c r="G935" s="125">
        <f t="shared" si="1211"/>
        <v>0</v>
      </c>
      <c r="H935" s="125">
        <f t="shared" si="1211"/>
        <v>0</v>
      </c>
      <c r="I935" s="125">
        <f t="shared" si="1211"/>
        <v>0</v>
      </c>
      <c r="J935" s="125">
        <f t="shared" si="1211"/>
        <v>0</v>
      </c>
      <c r="K935" s="125">
        <f t="shared" si="1211"/>
        <v>0</v>
      </c>
      <c r="L935" s="125">
        <f t="shared" si="1211"/>
        <v>0</v>
      </c>
      <c r="M935" s="125">
        <f t="shared" si="1211"/>
        <v>0</v>
      </c>
      <c r="N935" s="125">
        <f t="shared" si="1211"/>
        <v>0</v>
      </c>
      <c r="O935" s="125">
        <f t="shared" si="1211"/>
        <v>0</v>
      </c>
      <c r="P935" s="125">
        <f t="shared" si="1211"/>
        <v>20</v>
      </c>
      <c r="Q935" s="126">
        <f t="shared" si="1207"/>
        <v>20</v>
      </c>
      <c r="R935" s="124">
        <f t="shared" ref="R935:AC935" si="1212">SUM(R919,R921,R923,R925,R927,R929,R931,R933)</f>
        <v>0</v>
      </c>
      <c r="S935" s="125">
        <f t="shared" si="1212"/>
        <v>0</v>
      </c>
      <c r="T935" s="125">
        <f t="shared" si="1212"/>
        <v>0</v>
      </c>
      <c r="U935" s="125">
        <f t="shared" si="1212"/>
        <v>0</v>
      </c>
      <c r="V935" s="125">
        <f t="shared" si="1212"/>
        <v>0</v>
      </c>
      <c r="W935" s="125">
        <f t="shared" si="1212"/>
        <v>0</v>
      </c>
      <c r="X935" s="125">
        <f t="shared" si="1212"/>
        <v>0</v>
      </c>
      <c r="Y935" s="125">
        <f t="shared" si="1212"/>
        <v>0</v>
      </c>
      <c r="Z935" s="125">
        <f t="shared" si="1212"/>
        <v>0</v>
      </c>
      <c r="AA935" s="125">
        <f t="shared" si="1212"/>
        <v>0</v>
      </c>
      <c r="AB935" s="125">
        <f t="shared" si="1212"/>
        <v>0</v>
      </c>
      <c r="AC935" s="125">
        <f t="shared" si="1212"/>
        <v>50</v>
      </c>
      <c r="AD935" s="126">
        <f t="shared" si="1208"/>
        <v>50</v>
      </c>
      <c r="AE935" s="124">
        <f t="shared" ref="AE935:AP935" si="1213">SUM(AE919,AE921,AE923,AE925,AE927,AE929,AE931,AE933)</f>
        <v>0</v>
      </c>
      <c r="AF935" s="125">
        <f t="shared" si="1213"/>
        <v>0</v>
      </c>
      <c r="AG935" s="125">
        <f t="shared" si="1213"/>
        <v>0</v>
      </c>
      <c r="AH935" s="125">
        <f t="shared" si="1213"/>
        <v>0</v>
      </c>
      <c r="AI935" s="125">
        <f t="shared" si="1213"/>
        <v>0</v>
      </c>
      <c r="AJ935" s="125">
        <f t="shared" si="1213"/>
        <v>0</v>
      </c>
      <c r="AK935" s="125">
        <f t="shared" si="1213"/>
        <v>0</v>
      </c>
      <c r="AL935" s="125">
        <f t="shared" si="1213"/>
        <v>0</v>
      </c>
      <c r="AM935" s="125">
        <f t="shared" si="1213"/>
        <v>0</v>
      </c>
      <c r="AN935" s="125">
        <f t="shared" si="1213"/>
        <v>0</v>
      </c>
      <c r="AO935" s="125">
        <f t="shared" si="1213"/>
        <v>0</v>
      </c>
      <c r="AP935" s="125">
        <f t="shared" si="1213"/>
        <v>50</v>
      </c>
      <c r="AQ935" s="126">
        <f t="shared" si="1209"/>
        <v>50</v>
      </c>
      <c r="AR935" s="124">
        <f t="shared" ref="AR935:BC935" si="1214">SUM(AR919,AR921,AR923,AR925,AR927,AR929,AR931,AR933)</f>
        <v>0</v>
      </c>
      <c r="AS935" s="125">
        <f t="shared" si="1214"/>
        <v>0</v>
      </c>
      <c r="AT935" s="125">
        <f t="shared" si="1214"/>
        <v>0</v>
      </c>
      <c r="AU935" s="125">
        <f t="shared" si="1214"/>
        <v>0</v>
      </c>
      <c r="AV935" s="125">
        <f t="shared" si="1214"/>
        <v>0</v>
      </c>
      <c r="AW935" s="125">
        <f t="shared" si="1214"/>
        <v>0</v>
      </c>
      <c r="AX935" s="125">
        <f t="shared" si="1214"/>
        <v>0</v>
      </c>
      <c r="AY935" s="125">
        <f t="shared" si="1214"/>
        <v>0</v>
      </c>
      <c r="AZ935" s="125">
        <f t="shared" si="1214"/>
        <v>0</v>
      </c>
      <c r="BA935" s="125">
        <f t="shared" si="1214"/>
        <v>0</v>
      </c>
      <c r="BB935" s="125">
        <f t="shared" si="1214"/>
        <v>0</v>
      </c>
      <c r="BC935" s="125">
        <f t="shared" si="1214"/>
        <v>50</v>
      </c>
      <c r="BD935" s="126">
        <f t="shared" si="1210"/>
        <v>50</v>
      </c>
      <c r="BE935" s="127">
        <f t="shared" si="1206"/>
        <v>170</v>
      </c>
    </row>
    <row r="936" spans="1:61" outlineLevel="1" x14ac:dyDescent="0.2">
      <c r="A936" s="370"/>
      <c r="B936" s="363"/>
      <c r="C936" s="51" t="s">
        <v>164</v>
      </c>
      <c r="D936" s="100">
        <f t="shared" ref="D936:P936" si="1215">SUM(D920,D922,D924,D926,D928,D930,D932,D934)</f>
        <v>0</v>
      </c>
      <c r="E936" s="80">
        <f t="shared" si="1215"/>
        <v>0</v>
      </c>
      <c r="F936" s="81">
        <f t="shared" si="1215"/>
        <v>0</v>
      </c>
      <c r="G936" s="81">
        <f t="shared" si="1215"/>
        <v>0</v>
      </c>
      <c r="H936" s="81">
        <f t="shared" si="1215"/>
        <v>0</v>
      </c>
      <c r="I936" s="81">
        <f t="shared" si="1215"/>
        <v>0</v>
      </c>
      <c r="J936" s="81">
        <f t="shared" si="1215"/>
        <v>0</v>
      </c>
      <c r="K936" s="81">
        <f t="shared" si="1215"/>
        <v>0</v>
      </c>
      <c r="L936" s="81">
        <f t="shared" si="1215"/>
        <v>0</v>
      </c>
      <c r="M936" s="81">
        <f t="shared" si="1215"/>
        <v>0</v>
      </c>
      <c r="N936" s="81">
        <f t="shared" si="1215"/>
        <v>0</v>
      </c>
      <c r="O936" s="81">
        <f t="shared" si="1215"/>
        <v>0</v>
      </c>
      <c r="P936" s="81">
        <f t="shared" si="1215"/>
        <v>0</v>
      </c>
      <c r="Q936" s="99">
        <f t="shared" si="1207"/>
        <v>0</v>
      </c>
      <c r="R936" s="80">
        <f t="shared" ref="R936:AC936" si="1216">SUM(R920,R922,R924,R926,R928,R930,R932,R934)</f>
        <v>0</v>
      </c>
      <c r="S936" s="81">
        <f t="shared" si="1216"/>
        <v>0</v>
      </c>
      <c r="T936" s="81">
        <f t="shared" si="1216"/>
        <v>0</v>
      </c>
      <c r="U936" s="81">
        <f t="shared" si="1216"/>
        <v>0</v>
      </c>
      <c r="V936" s="81">
        <f t="shared" si="1216"/>
        <v>0</v>
      </c>
      <c r="W936" s="81">
        <f t="shared" si="1216"/>
        <v>0</v>
      </c>
      <c r="X936" s="81">
        <f t="shared" si="1216"/>
        <v>0</v>
      </c>
      <c r="Y936" s="81">
        <f t="shared" si="1216"/>
        <v>0</v>
      </c>
      <c r="Z936" s="81">
        <f t="shared" si="1216"/>
        <v>0</v>
      </c>
      <c r="AA936" s="81">
        <f t="shared" si="1216"/>
        <v>0</v>
      </c>
      <c r="AB936" s="81">
        <f t="shared" si="1216"/>
        <v>0</v>
      </c>
      <c r="AC936" s="81">
        <f t="shared" si="1216"/>
        <v>0</v>
      </c>
      <c r="AD936" s="99">
        <f t="shared" si="1208"/>
        <v>0</v>
      </c>
      <c r="AE936" s="80">
        <f t="shared" ref="AE936:AP936" si="1217">SUM(AE920,AE922,AE924,AE926,AE928,AE930,AE932,AE934)</f>
        <v>0</v>
      </c>
      <c r="AF936" s="81">
        <f t="shared" si="1217"/>
        <v>0</v>
      </c>
      <c r="AG936" s="81">
        <f t="shared" si="1217"/>
        <v>0</v>
      </c>
      <c r="AH936" s="81">
        <f t="shared" si="1217"/>
        <v>0</v>
      </c>
      <c r="AI936" s="81">
        <f t="shared" si="1217"/>
        <v>0</v>
      </c>
      <c r="AJ936" s="81">
        <f t="shared" si="1217"/>
        <v>0</v>
      </c>
      <c r="AK936" s="81">
        <f t="shared" si="1217"/>
        <v>0</v>
      </c>
      <c r="AL936" s="81">
        <f t="shared" si="1217"/>
        <v>0</v>
      </c>
      <c r="AM936" s="81">
        <f t="shared" si="1217"/>
        <v>0</v>
      </c>
      <c r="AN936" s="81">
        <f t="shared" si="1217"/>
        <v>0</v>
      </c>
      <c r="AO936" s="81">
        <f t="shared" si="1217"/>
        <v>0</v>
      </c>
      <c r="AP936" s="81">
        <f t="shared" si="1217"/>
        <v>0</v>
      </c>
      <c r="AQ936" s="99">
        <f t="shared" si="1209"/>
        <v>0</v>
      </c>
      <c r="AR936" s="80">
        <f t="shared" ref="AR936:BC936" si="1218">SUM(AR920,AR922,AR924,AR926,AR928,AR930,AR932,AR934)</f>
        <v>0</v>
      </c>
      <c r="AS936" s="81">
        <f t="shared" si="1218"/>
        <v>0</v>
      </c>
      <c r="AT936" s="81">
        <f t="shared" si="1218"/>
        <v>0</v>
      </c>
      <c r="AU936" s="81">
        <f t="shared" si="1218"/>
        <v>0</v>
      </c>
      <c r="AV936" s="81">
        <f t="shared" si="1218"/>
        <v>0</v>
      </c>
      <c r="AW936" s="81">
        <f t="shared" si="1218"/>
        <v>0</v>
      </c>
      <c r="AX936" s="81">
        <f t="shared" si="1218"/>
        <v>0</v>
      </c>
      <c r="AY936" s="81">
        <f t="shared" si="1218"/>
        <v>0</v>
      </c>
      <c r="AZ936" s="81">
        <f t="shared" si="1218"/>
        <v>0</v>
      </c>
      <c r="BA936" s="81">
        <f t="shared" si="1218"/>
        <v>0</v>
      </c>
      <c r="BB936" s="81">
        <f t="shared" si="1218"/>
        <v>0</v>
      </c>
      <c r="BC936" s="81">
        <f t="shared" si="1218"/>
        <v>0</v>
      </c>
      <c r="BD936" s="99">
        <f t="shared" si="1210"/>
        <v>0</v>
      </c>
      <c r="BE936" s="100">
        <f t="shared" si="1206"/>
        <v>0</v>
      </c>
    </row>
    <row r="937" spans="1:61" hidden="1" outlineLevel="2" x14ac:dyDescent="0.2">
      <c r="A937" s="120"/>
      <c r="B937" s="111" t="s">
        <v>203</v>
      </c>
      <c r="C937" s="112"/>
      <c r="D937" s="114"/>
      <c r="E937" s="113"/>
      <c r="F937" s="113"/>
      <c r="G937" s="113"/>
      <c r="H937" s="113"/>
      <c r="I937" s="113"/>
      <c r="J937" s="113"/>
      <c r="K937" s="113"/>
      <c r="L937" s="113"/>
      <c r="M937" s="113"/>
      <c r="N937" s="113"/>
      <c r="O937" s="113"/>
      <c r="P937" s="113"/>
      <c r="Q937" s="114"/>
      <c r="R937" s="113"/>
      <c r="S937" s="113"/>
      <c r="T937" s="113"/>
      <c r="U937" s="113"/>
      <c r="V937" s="113"/>
      <c r="W937" s="113"/>
      <c r="X937" s="113"/>
      <c r="Y937" s="113"/>
      <c r="Z937" s="113"/>
      <c r="AA937" s="113"/>
      <c r="AB937" s="113"/>
      <c r="AC937" s="113"/>
      <c r="AD937" s="114"/>
      <c r="AE937" s="113"/>
      <c r="AF937" s="113"/>
      <c r="AG937" s="113"/>
      <c r="AH937" s="113"/>
      <c r="AI937" s="113"/>
      <c r="AJ937" s="113"/>
      <c r="AK937" s="113"/>
      <c r="AL937" s="113"/>
      <c r="AM937" s="113"/>
      <c r="AN937" s="113"/>
      <c r="AO937" s="113"/>
      <c r="AP937" s="113"/>
      <c r="AQ937" s="114"/>
      <c r="AR937" s="113"/>
      <c r="AS937" s="113"/>
      <c r="AT937" s="113"/>
      <c r="AU937" s="113"/>
      <c r="AV937" s="113"/>
      <c r="AW937" s="113"/>
      <c r="AX937" s="113"/>
      <c r="AY937" s="113"/>
      <c r="AZ937" s="113"/>
      <c r="BA937" s="113"/>
      <c r="BB937" s="113"/>
      <c r="BC937" s="113"/>
      <c r="BD937" s="114"/>
      <c r="BE937" s="198">
        <f t="shared" si="1206"/>
        <v>0</v>
      </c>
      <c r="BG937" s="42"/>
    </row>
    <row r="938" spans="1:61" hidden="1" outlineLevel="2" x14ac:dyDescent="0.2">
      <c r="A938" s="375">
        <v>1</v>
      </c>
      <c r="B938" s="376" t="s">
        <v>208</v>
      </c>
      <c r="C938" s="47" t="s">
        <v>159</v>
      </c>
      <c r="D938" s="91">
        <f>D935-D940</f>
        <v>0</v>
      </c>
      <c r="E938" s="52">
        <f>E935-E940</f>
        <v>0</v>
      </c>
      <c r="F938" s="53">
        <f t="shared" ref="F938:P938" si="1219">F935-F940</f>
        <v>0</v>
      </c>
      <c r="G938" s="53">
        <f t="shared" si="1219"/>
        <v>0</v>
      </c>
      <c r="H938" s="53">
        <f t="shared" si="1219"/>
        <v>0</v>
      </c>
      <c r="I938" s="53">
        <f t="shared" si="1219"/>
        <v>0</v>
      </c>
      <c r="J938" s="53">
        <f t="shared" si="1219"/>
        <v>0</v>
      </c>
      <c r="K938" s="53">
        <f t="shared" si="1219"/>
        <v>0</v>
      </c>
      <c r="L938" s="53">
        <f t="shared" si="1219"/>
        <v>0</v>
      </c>
      <c r="M938" s="53">
        <f t="shared" si="1219"/>
        <v>0</v>
      </c>
      <c r="N938" s="53">
        <f t="shared" si="1219"/>
        <v>0</v>
      </c>
      <c r="O938" s="53">
        <f t="shared" si="1219"/>
        <v>0</v>
      </c>
      <c r="P938" s="53">
        <f t="shared" si="1219"/>
        <v>20</v>
      </c>
      <c r="Q938" s="91">
        <f t="shared" ref="Q938:Q943" si="1220">SUM(E938:P938)</f>
        <v>20</v>
      </c>
      <c r="R938" s="52">
        <f>R935-R940</f>
        <v>0</v>
      </c>
      <c r="S938" s="53">
        <f t="shared" ref="S938:AC938" si="1221">S935-S940</f>
        <v>0</v>
      </c>
      <c r="T938" s="53">
        <f t="shared" si="1221"/>
        <v>0</v>
      </c>
      <c r="U938" s="53">
        <f t="shared" si="1221"/>
        <v>0</v>
      </c>
      <c r="V938" s="53">
        <f t="shared" si="1221"/>
        <v>0</v>
      </c>
      <c r="W938" s="53">
        <f t="shared" si="1221"/>
        <v>0</v>
      </c>
      <c r="X938" s="53">
        <f t="shared" si="1221"/>
        <v>0</v>
      </c>
      <c r="Y938" s="53">
        <f t="shared" si="1221"/>
        <v>0</v>
      </c>
      <c r="Z938" s="53">
        <f t="shared" si="1221"/>
        <v>0</v>
      </c>
      <c r="AA938" s="53">
        <f t="shared" si="1221"/>
        <v>0</v>
      </c>
      <c r="AB938" s="53">
        <f t="shared" si="1221"/>
        <v>0</v>
      </c>
      <c r="AC938" s="53">
        <f t="shared" si="1221"/>
        <v>50</v>
      </c>
      <c r="AD938" s="91">
        <f t="shared" ref="AD938:AD943" si="1222">SUM(R938:AC938)</f>
        <v>50</v>
      </c>
      <c r="AE938" s="52">
        <f>AE935-AE940</f>
        <v>0</v>
      </c>
      <c r="AF938" s="53">
        <f t="shared" ref="AF938:AP938" si="1223">AF935-AF940</f>
        <v>0</v>
      </c>
      <c r="AG938" s="53">
        <f t="shared" si="1223"/>
        <v>0</v>
      </c>
      <c r="AH938" s="53">
        <f t="shared" si="1223"/>
        <v>0</v>
      </c>
      <c r="AI938" s="53">
        <f t="shared" si="1223"/>
        <v>0</v>
      </c>
      <c r="AJ938" s="53">
        <f t="shared" si="1223"/>
        <v>0</v>
      </c>
      <c r="AK938" s="53">
        <f t="shared" si="1223"/>
        <v>0</v>
      </c>
      <c r="AL938" s="53">
        <f t="shared" si="1223"/>
        <v>0</v>
      </c>
      <c r="AM938" s="53">
        <f t="shared" si="1223"/>
        <v>0</v>
      </c>
      <c r="AN938" s="53">
        <f t="shared" si="1223"/>
        <v>0</v>
      </c>
      <c r="AO938" s="53">
        <f t="shared" si="1223"/>
        <v>0</v>
      </c>
      <c r="AP938" s="53">
        <f t="shared" si="1223"/>
        <v>50</v>
      </c>
      <c r="AQ938" s="91">
        <f t="shared" ref="AQ938:AQ943" si="1224">SUM(AE938:AP938)</f>
        <v>50</v>
      </c>
      <c r="AR938" s="52">
        <f>AR935-AR940</f>
        <v>0</v>
      </c>
      <c r="AS938" s="53">
        <f t="shared" ref="AS938:BC938" si="1225">AS935-AS940</f>
        <v>0</v>
      </c>
      <c r="AT938" s="53">
        <f t="shared" si="1225"/>
        <v>0</v>
      </c>
      <c r="AU938" s="53">
        <f t="shared" si="1225"/>
        <v>0</v>
      </c>
      <c r="AV938" s="53">
        <f t="shared" si="1225"/>
        <v>0</v>
      </c>
      <c r="AW938" s="53">
        <f t="shared" si="1225"/>
        <v>0</v>
      </c>
      <c r="AX938" s="53">
        <f t="shared" si="1225"/>
        <v>0</v>
      </c>
      <c r="AY938" s="53">
        <f t="shared" si="1225"/>
        <v>0</v>
      </c>
      <c r="AZ938" s="53">
        <f t="shared" si="1225"/>
        <v>0</v>
      </c>
      <c r="BA938" s="53">
        <f t="shared" si="1225"/>
        <v>0</v>
      </c>
      <c r="BB938" s="53">
        <f t="shared" si="1225"/>
        <v>0</v>
      </c>
      <c r="BC938" s="53">
        <f t="shared" si="1225"/>
        <v>50</v>
      </c>
      <c r="BD938" s="91">
        <f t="shared" ref="BD938:BD943" si="1226">SUM(AR938:BC938)</f>
        <v>50</v>
      </c>
      <c r="BE938" s="91">
        <f t="shared" si="1206"/>
        <v>170</v>
      </c>
      <c r="BG938" s="42"/>
    </row>
    <row r="939" spans="1:61" hidden="1" outlineLevel="2" x14ac:dyDescent="0.2">
      <c r="A939" s="374"/>
      <c r="B939" s="372"/>
      <c r="C939" s="46" t="s">
        <v>164</v>
      </c>
      <c r="D939" s="92">
        <f t="shared" ref="D939:P939" si="1227">D936-D941</f>
        <v>0</v>
      </c>
      <c r="E939" s="56">
        <f t="shared" si="1227"/>
        <v>0</v>
      </c>
      <c r="F939" s="57">
        <f t="shared" si="1227"/>
        <v>0</v>
      </c>
      <c r="G939" s="57">
        <f t="shared" si="1227"/>
        <v>0</v>
      </c>
      <c r="H939" s="57">
        <f t="shared" si="1227"/>
        <v>0</v>
      </c>
      <c r="I939" s="57">
        <f t="shared" si="1227"/>
        <v>0</v>
      </c>
      <c r="J939" s="57">
        <f t="shared" si="1227"/>
        <v>0</v>
      </c>
      <c r="K939" s="57">
        <f t="shared" si="1227"/>
        <v>0</v>
      </c>
      <c r="L939" s="57">
        <f t="shared" si="1227"/>
        <v>0</v>
      </c>
      <c r="M939" s="57">
        <f t="shared" si="1227"/>
        <v>0</v>
      </c>
      <c r="N939" s="57">
        <f t="shared" si="1227"/>
        <v>0</v>
      </c>
      <c r="O939" s="57">
        <f t="shared" si="1227"/>
        <v>0</v>
      </c>
      <c r="P939" s="57">
        <f t="shared" si="1227"/>
        <v>0</v>
      </c>
      <c r="Q939" s="92">
        <f t="shared" si="1220"/>
        <v>0</v>
      </c>
      <c r="R939" s="56">
        <f t="shared" ref="R939:AC939" si="1228">R936-R941</f>
        <v>0</v>
      </c>
      <c r="S939" s="57">
        <f t="shared" si="1228"/>
        <v>0</v>
      </c>
      <c r="T939" s="57">
        <f t="shared" si="1228"/>
        <v>0</v>
      </c>
      <c r="U939" s="57">
        <f t="shared" si="1228"/>
        <v>0</v>
      </c>
      <c r="V939" s="57">
        <f t="shared" si="1228"/>
        <v>0</v>
      </c>
      <c r="W939" s="57">
        <f t="shared" si="1228"/>
        <v>0</v>
      </c>
      <c r="X939" s="57">
        <f t="shared" si="1228"/>
        <v>0</v>
      </c>
      <c r="Y939" s="57">
        <f t="shared" si="1228"/>
        <v>0</v>
      </c>
      <c r="Z939" s="57">
        <f t="shared" si="1228"/>
        <v>0</v>
      </c>
      <c r="AA939" s="57">
        <f t="shared" si="1228"/>
        <v>0</v>
      </c>
      <c r="AB939" s="57">
        <f t="shared" si="1228"/>
        <v>0</v>
      </c>
      <c r="AC939" s="57">
        <f t="shared" si="1228"/>
        <v>0</v>
      </c>
      <c r="AD939" s="92">
        <f t="shared" si="1222"/>
        <v>0</v>
      </c>
      <c r="AE939" s="56">
        <f t="shared" ref="AE939:AP939" si="1229">AE936-AE941</f>
        <v>0</v>
      </c>
      <c r="AF939" s="57">
        <f t="shared" si="1229"/>
        <v>0</v>
      </c>
      <c r="AG939" s="57">
        <f t="shared" si="1229"/>
        <v>0</v>
      </c>
      <c r="AH939" s="57">
        <f t="shared" si="1229"/>
        <v>0</v>
      </c>
      <c r="AI939" s="57">
        <f t="shared" si="1229"/>
        <v>0</v>
      </c>
      <c r="AJ939" s="57">
        <f t="shared" si="1229"/>
        <v>0</v>
      </c>
      <c r="AK939" s="57">
        <f t="shared" si="1229"/>
        <v>0</v>
      </c>
      <c r="AL939" s="57">
        <f t="shared" si="1229"/>
        <v>0</v>
      </c>
      <c r="AM939" s="57">
        <f t="shared" si="1229"/>
        <v>0</v>
      </c>
      <c r="AN939" s="57">
        <f t="shared" si="1229"/>
        <v>0</v>
      </c>
      <c r="AO939" s="57">
        <f t="shared" si="1229"/>
        <v>0</v>
      </c>
      <c r="AP939" s="57">
        <f t="shared" si="1229"/>
        <v>0</v>
      </c>
      <c r="AQ939" s="92">
        <f t="shared" si="1224"/>
        <v>0</v>
      </c>
      <c r="AR939" s="56">
        <f t="shared" ref="AR939:BC939" si="1230">AR936-AR941</f>
        <v>0</v>
      </c>
      <c r="AS939" s="57">
        <f t="shared" si="1230"/>
        <v>0</v>
      </c>
      <c r="AT939" s="57">
        <f t="shared" si="1230"/>
        <v>0</v>
      </c>
      <c r="AU939" s="57">
        <f t="shared" si="1230"/>
        <v>0</v>
      </c>
      <c r="AV939" s="57">
        <f t="shared" si="1230"/>
        <v>0</v>
      </c>
      <c r="AW939" s="57">
        <f t="shared" si="1230"/>
        <v>0</v>
      </c>
      <c r="AX939" s="57">
        <f t="shared" si="1230"/>
        <v>0</v>
      </c>
      <c r="AY939" s="57">
        <f t="shared" si="1230"/>
        <v>0</v>
      </c>
      <c r="AZ939" s="57">
        <f t="shared" si="1230"/>
        <v>0</v>
      </c>
      <c r="BA939" s="57">
        <f t="shared" si="1230"/>
        <v>0</v>
      </c>
      <c r="BB939" s="57">
        <f t="shared" si="1230"/>
        <v>0</v>
      </c>
      <c r="BC939" s="57">
        <f t="shared" si="1230"/>
        <v>0</v>
      </c>
      <c r="BD939" s="92">
        <f t="shared" si="1226"/>
        <v>0</v>
      </c>
      <c r="BE939" s="92">
        <f t="shared" si="1206"/>
        <v>0</v>
      </c>
      <c r="BF939" s="122"/>
      <c r="BG939" s="42"/>
    </row>
    <row r="940" spans="1:61" hidden="1" outlineLevel="2" x14ac:dyDescent="0.2">
      <c r="A940" s="373">
        <v>2</v>
      </c>
      <c r="B940" s="371" t="s">
        <v>307</v>
      </c>
      <c r="C940" s="44" t="s">
        <v>159</v>
      </c>
      <c r="D940" s="101"/>
      <c r="E940" s="82"/>
      <c r="F940" s="83"/>
      <c r="G940" s="83"/>
      <c r="H940" s="83"/>
      <c r="I940" s="83"/>
      <c r="J940" s="83"/>
      <c r="K940" s="83"/>
      <c r="L940" s="83"/>
      <c r="M940" s="83"/>
      <c r="N940" s="83"/>
      <c r="O940" s="83"/>
      <c r="P940" s="84"/>
      <c r="Q940" s="101">
        <f t="shared" si="1220"/>
        <v>0</v>
      </c>
      <c r="R940" s="82"/>
      <c r="S940" s="83"/>
      <c r="T940" s="83"/>
      <c r="U940" s="83"/>
      <c r="V940" s="83"/>
      <c r="W940" s="83"/>
      <c r="X940" s="83"/>
      <c r="Y940" s="83"/>
      <c r="Z940" s="83"/>
      <c r="AA940" s="83"/>
      <c r="AB940" s="83"/>
      <c r="AC940" s="84"/>
      <c r="AD940" s="101">
        <f t="shared" si="1222"/>
        <v>0</v>
      </c>
      <c r="AE940" s="82"/>
      <c r="AF940" s="83"/>
      <c r="AG940" s="83"/>
      <c r="AH940" s="83"/>
      <c r="AI940" s="83"/>
      <c r="AJ940" s="83"/>
      <c r="AK940" s="83"/>
      <c r="AL940" s="83"/>
      <c r="AM940" s="83"/>
      <c r="AN940" s="83"/>
      <c r="AO940" s="83"/>
      <c r="AP940" s="84"/>
      <c r="AQ940" s="101">
        <f t="shared" si="1224"/>
        <v>0</v>
      </c>
      <c r="AR940" s="82"/>
      <c r="AS940" s="83"/>
      <c r="AT940" s="83"/>
      <c r="AU940" s="83"/>
      <c r="AV940" s="83"/>
      <c r="AW940" s="83"/>
      <c r="AX940" s="83"/>
      <c r="AY940" s="83"/>
      <c r="AZ940" s="83"/>
      <c r="BA940" s="83"/>
      <c r="BB940" s="83"/>
      <c r="BC940" s="84"/>
      <c r="BD940" s="101">
        <f t="shared" si="1226"/>
        <v>0</v>
      </c>
      <c r="BE940" s="101">
        <f t="shared" si="1206"/>
        <v>0</v>
      </c>
      <c r="BG940" s="42"/>
    </row>
    <row r="941" spans="1:61" ht="13.5" hidden="1" outlineLevel="2" thickBot="1" x14ac:dyDescent="0.25">
      <c r="A941" s="377"/>
      <c r="B941" s="378"/>
      <c r="C941" s="128" t="s">
        <v>164</v>
      </c>
      <c r="D941" s="131"/>
      <c r="E941" s="129"/>
      <c r="F941" s="130"/>
      <c r="G941" s="130"/>
      <c r="H941" s="130"/>
      <c r="I941" s="130"/>
      <c r="J941" s="130"/>
      <c r="K941" s="130"/>
      <c r="L941" s="130"/>
      <c r="M941" s="130"/>
      <c r="N941" s="130"/>
      <c r="O941" s="130"/>
      <c r="P941" s="130"/>
      <c r="Q941" s="131">
        <f t="shared" si="1220"/>
        <v>0</v>
      </c>
      <c r="R941" s="129"/>
      <c r="S941" s="130"/>
      <c r="T941" s="130"/>
      <c r="U941" s="130"/>
      <c r="V941" s="130"/>
      <c r="W941" s="130"/>
      <c r="X941" s="130"/>
      <c r="Y941" s="130"/>
      <c r="Z941" s="130"/>
      <c r="AA941" s="130"/>
      <c r="AB941" s="130"/>
      <c r="AC941" s="130"/>
      <c r="AD941" s="131">
        <f t="shared" si="1222"/>
        <v>0</v>
      </c>
      <c r="AE941" s="129"/>
      <c r="AF941" s="130"/>
      <c r="AG941" s="130"/>
      <c r="AH941" s="130"/>
      <c r="AI941" s="130"/>
      <c r="AJ941" s="130"/>
      <c r="AK941" s="130"/>
      <c r="AL941" s="130"/>
      <c r="AM941" s="130"/>
      <c r="AN941" s="130"/>
      <c r="AO941" s="130"/>
      <c r="AP941" s="130"/>
      <c r="AQ941" s="131">
        <f t="shared" si="1224"/>
        <v>0</v>
      </c>
      <c r="AR941" s="129"/>
      <c r="AS941" s="130"/>
      <c r="AT941" s="130"/>
      <c r="AU941" s="130"/>
      <c r="AV941" s="130"/>
      <c r="AW941" s="130"/>
      <c r="AX941" s="130"/>
      <c r="AY941" s="130"/>
      <c r="AZ941" s="130"/>
      <c r="BA941" s="130"/>
      <c r="BB941" s="130"/>
      <c r="BC941" s="130"/>
      <c r="BD941" s="131">
        <f t="shared" si="1226"/>
        <v>0</v>
      </c>
      <c r="BE941" s="131">
        <f t="shared" si="1206"/>
        <v>0</v>
      </c>
      <c r="BG941" s="42"/>
    </row>
    <row r="942" spans="1:61" hidden="1" outlineLevel="2" x14ac:dyDescent="0.2">
      <c r="A942" s="369"/>
      <c r="B942" s="362" t="s">
        <v>198</v>
      </c>
      <c r="C942" s="50" t="s">
        <v>159</v>
      </c>
      <c r="D942" s="127">
        <f>SUM(D938,D940)</f>
        <v>0</v>
      </c>
      <c r="E942" s="124">
        <f>SUM(E938,E940)</f>
        <v>0</v>
      </c>
      <c r="F942" s="125">
        <f t="shared" ref="F942:P942" si="1231">SUM(F938,F940)</f>
        <v>0</v>
      </c>
      <c r="G942" s="125">
        <f t="shared" si="1231"/>
        <v>0</v>
      </c>
      <c r="H942" s="125">
        <f t="shared" si="1231"/>
        <v>0</v>
      </c>
      <c r="I942" s="125">
        <f t="shared" si="1231"/>
        <v>0</v>
      </c>
      <c r="J942" s="125">
        <f t="shared" si="1231"/>
        <v>0</v>
      </c>
      <c r="K942" s="125">
        <f t="shared" si="1231"/>
        <v>0</v>
      </c>
      <c r="L942" s="125">
        <f t="shared" si="1231"/>
        <v>0</v>
      </c>
      <c r="M942" s="125">
        <f t="shared" si="1231"/>
        <v>0</v>
      </c>
      <c r="N942" s="125">
        <f t="shared" si="1231"/>
        <v>0</v>
      </c>
      <c r="O942" s="125">
        <f t="shared" si="1231"/>
        <v>0</v>
      </c>
      <c r="P942" s="125">
        <f t="shared" si="1231"/>
        <v>20</v>
      </c>
      <c r="Q942" s="126">
        <f t="shared" si="1220"/>
        <v>20</v>
      </c>
      <c r="R942" s="124">
        <f>SUM(R938,R940)</f>
        <v>0</v>
      </c>
      <c r="S942" s="125">
        <f t="shared" ref="S942:AC942" si="1232">SUM(S938,S940)</f>
        <v>0</v>
      </c>
      <c r="T942" s="125">
        <f t="shared" si="1232"/>
        <v>0</v>
      </c>
      <c r="U942" s="125">
        <f t="shared" si="1232"/>
        <v>0</v>
      </c>
      <c r="V942" s="125">
        <f t="shared" si="1232"/>
        <v>0</v>
      </c>
      <c r="W942" s="125">
        <f t="shared" si="1232"/>
        <v>0</v>
      </c>
      <c r="X942" s="125">
        <f t="shared" si="1232"/>
        <v>0</v>
      </c>
      <c r="Y942" s="125">
        <f t="shared" si="1232"/>
        <v>0</v>
      </c>
      <c r="Z942" s="125">
        <f t="shared" si="1232"/>
        <v>0</v>
      </c>
      <c r="AA942" s="125">
        <f t="shared" si="1232"/>
        <v>0</v>
      </c>
      <c r="AB942" s="125">
        <f t="shared" si="1232"/>
        <v>0</v>
      </c>
      <c r="AC942" s="125">
        <f t="shared" si="1232"/>
        <v>50</v>
      </c>
      <c r="AD942" s="126">
        <f t="shared" si="1222"/>
        <v>50</v>
      </c>
      <c r="AE942" s="124">
        <f>SUM(AE938,AE940)</f>
        <v>0</v>
      </c>
      <c r="AF942" s="125">
        <f t="shared" ref="AF942:AP942" si="1233">SUM(AF938,AF940)</f>
        <v>0</v>
      </c>
      <c r="AG942" s="125">
        <f t="shared" si="1233"/>
        <v>0</v>
      </c>
      <c r="AH942" s="125">
        <f t="shared" si="1233"/>
        <v>0</v>
      </c>
      <c r="AI942" s="125">
        <f t="shared" si="1233"/>
        <v>0</v>
      </c>
      <c r="AJ942" s="125">
        <f t="shared" si="1233"/>
        <v>0</v>
      </c>
      <c r="AK942" s="125">
        <f t="shared" si="1233"/>
        <v>0</v>
      </c>
      <c r="AL942" s="125">
        <f t="shared" si="1233"/>
        <v>0</v>
      </c>
      <c r="AM942" s="125">
        <f t="shared" si="1233"/>
        <v>0</v>
      </c>
      <c r="AN942" s="125">
        <f t="shared" si="1233"/>
        <v>0</v>
      </c>
      <c r="AO942" s="125">
        <f t="shared" si="1233"/>
        <v>0</v>
      </c>
      <c r="AP942" s="125">
        <f t="shared" si="1233"/>
        <v>50</v>
      </c>
      <c r="AQ942" s="126">
        <f t="shared" si="1224"/>
        <v>50</v>
      </c>
      <c r="AR942" s="124">
        <f>SUM(AR938,AR940)</f>
        <v>0</v>
      </c>
      <c r="AS942" s="125">
        <f t="shared" ref="AS942:BC942" si="1234">SUM(AS938,AS940)</f>
        <v>0</v>
      </c>
      <c r="AT942" s="125">
        <f t="shared" si="1234"/>
        <v>0</v>
      </c>
      <c r="AU942" s="125">
        <f t="shared" si="1234"/>
        <v>0</v>
      </c>
      <c r="AV942" s="125">
        <f t="shared" si="1234"/>
        <v>0</v>
      </c>
      <c r="AW942" s="125">
        <f t="shared" si="1234"/>
        <v>0</v>
      </c>
      <c r="AX942" s="125">
        <f t="shared" si="1234"/>
        <v>0</v>
      </c>
      <c r="AY942" s="125">
        <f t="shared" si="1234"/>
        <v>0</v>
      </c>
      <c r="AZ942" s="125">
        <f t="shared" si="1234"/>
        <v>0</v>
      </c>
      <c r="BA942" s="125">
        <f t="shared" si="1234"/>
        <v>0</v>
      </c>
      <c r="BB942" s="125">
        <f t="shared" si="1234"/>
        <v>0</v>
      </c>
      <c r="BC942" s="125">
        <f t="shared" si="1234"/>
        <v>50</v>
      </c>
      <c r="BD942" s="126">
        <f t="shared" si="1226"/>
        <v>50</v>
      </c>
      <c r="BE942" s="127">
        <f t="shared" si="1206"/>
        <v>170</v>
      </c>
      <c r="BG942" s="42"/>
    </row>
    <row r="943" spans="1:61" hidden="1" outlineLevel="2" x14ac:dyDescent="0.2">
      <c r="A943" s="370"/>
      <c r="B943" s="363"/>
      <c r="C943" s="51" t="s">
        <v>164</v>
      </c>
      <c r="D943" s="100">
        <f t="shared" ref="D943:P943" si="1235">SUM(D939,D941)</f>
        <v>0</v>
      </c>
      <c r="E943" s="80">
        <f t="shared" si="1235"/>
        <v>0</v>
      </c>
      <c r="F943" s="81">
        <f t="shared" si="1235"/>
        <v>0</v>
      </c>
      <c r="G943" s="81">
        <f t="shared" si="1235"/>
        <v>0</v>
      </c>
      <c r="H943" s="81">
        <f t="shared" si="1235"/>
        <v>0</v>
      </c>
      <c r="I943" s="81">
        <f t="shared" si="1235"/>
        <v>0</v>
      </c>
      <c r="J943" s="81">
        <f t="shared" si="1235"/>
        <v>0</v>
      </c>
      <c r="K943" s="81">
        <f t="shared" si="1235"/>
        <v>0</v>
      </c>
      <c r="L943" s="81">
        <f t="shared" si="1235"/>
        <v>0</v>
      </c>
      <c r="M943" s="81">
        <f t="shared" si="1235"/>
        <v>0</v>
      </c>
      <c r="N943" s="81">
        <f t="shared" si="1235"/>
        <v>0</v>
      </c>
      <c r="O943" s="81">
        <f t="shared" si="1235"/>
        <v>0</v>
      </c>
      <c r="P943" s="81">
        <f t="shared" si="1235"/>
        <v>0</v>
      </c>
      <c r="Q943" s="99">
        <f t="shared" si="1220"/>
        <v>0</v>
      </c>
      <c r="R943" s="80">
        <f t="shared" ref="R943:AC943" si="1236">SUM(R939,R941)</f>
        <v>0</v>
      </c>
      <c r="S943" s="81">
        <f t="shared" si="1236"/>
        <v>0</v>
      </c>
      <c r="T943" s="81">
        <f t="shared" si="1236"/>
        <v>0</v>
      </c>
      <c r="U943" s="81">
        <f t="shared" si="1236"/>
        <v>0</v>
      </c>
      <c r="V943" s="81">
        <f t="shared" si="1236"/>
        <v>0</v>
      </c>
      <c r="W943" s="81">
        <f t="shared" si="1236"/>
        <v>0</v>
      </c>
      <c r="X943" s="81">
        <f t="shared" si="1236"/>
        <v>0</v>
      </c>
      <c r="Y943" s="81">
        <f t="shared" si="1236"/>
        <v>0</v>
      </c>
      <c r="Z943" s="81">
        <f t="shared" si="1236"/>
        <v>0</v>
      </c>
      <c r="AA943" s="81">
        <f t="shared" si="1236"/>
        <v>0</v>
      </c>
      <c r="AB943" s="81">
        <f t="shared" si="1236"/>
        <v>0</v>
      </c>
      <c r="AC943" s="81">
        <f t="shared" si="1236"/>
        <v>0</v>
      </c>
      <c r="AD943" s="99">
        <f t="shared" si="1222"/>
        <v>0</v>
      </c>
      <c r="AE943" s="80">
        <f t="shared" ref="AE943:AP943" si="1237">SUM(AE939,AE941)</f>
        <v>0</v>
      </c>
      <c r="AF943" s="81">
        <f t="shared" si="1237"/>
        <v>0</v>
      </c>
      <c r="AG943" s="81">
        <f t="shared" si="1237"/>
        <v>0</v>
      </c>
      <c r="AH943" s="81">
        <f t="shared" si="1237"/>
        <v>0</v>
      </c>
      <c r="AI943" s="81">
        <f t="shared" si="1237"/>
        <v>0</v>
      </c>
      <c r="AJ943" s="81">
        <f t="shared" si="1237"/>
        <v>0</v>
      </c>
      <c r="AK943" s="81">
        <f t="shared" si="1237"/>
        <v>0</v>
      </c>
      <c r="AL943" s="81">
        <f t="shared" si="1237"/>
        <v>0</v>
      </c>
      <c r="AM943" s="81">
        <f t="shared" si="1237"/>
        <v>0</v>
      </c>
      <c r="AN943" s="81">
        <f t="shared" si="1237"/>
        <v>0</v>
      </c>
      <c r="AO943" s="81">
        <f t="shared" si="1237"/>
        <v>0</v>
      </c>
      <c r="AP943" s="81">
        <f t="shared" si="1237"/>
        <v>0</v>
      </c>
      <c r="AQ943" s="99">
        <f t="shared" si="1224"/>
        <v>0</v>
      </c>
      <c r="AR943" s="80">
        <f t="shared" ref="AR943:BC943" si="1238">SUM(AR939,AR941)</f>
        <v>0</v>
      </c>
      <c r="AS943" s="81">
        <f t="shared" si="1238"/>
        <v>0</v>
      </c>
      <c r="AT943" s="81">
        <f t="shared" si="1238"/>
        <v>0</v>
      </c>
      <c r="AU943" s="81">
        <f t="shared" si="1238"/>
        <v>0</v>
      </c>
      <c r="AV943" s="81">
        <f t="shared" si="1238"/>
        <v>0</v>
      </c>
      <c r="AW943" s="81">
        <f t="shared" si="1238"/>
        <v>0</v>
      </c>
      <c r="AX943" s="81">
        <f t="shared" si="1238"/>
        <v>0</v>
      </c>
      <c r="AY943" s="81">
        <f t="shared" si="1238"/>
        <v>0</v>
      </c>
      <c r="AZ943" s="81">
        <f t="shared" si="1238"/>
        <v>0</v>
      </c>
      <c r="BA943" s="81">
        <f t="shared" si="1238"/>
        <v>0</v>
      </c>
      <c r="BB943" s="81">
        <f t="shared" si="1238"/>
        <v>0</v>
      </c>
      <c r="BC943" s="81">
        <f t="shared" si="1238"/>
        <v>0</v>
      </c>
      <c r="BD943" s="99">
        <f t="shared" si="1226"/>
        <v>0</v>
      </c>
      <c r="BE943" s="100">
        <f t="shared" si="1206"/>
        <v>0</v>
      </c>
      <c r="BG943" s="42"/>
    </row>
    <row r="944" spans="1:61" outlineLevel="1" collapsed="1" x14ac:dyDescent="0.2">
      <c r="A944" s="119"/>
      <c r="B944" s="103" t="s">
        <v>351</v>
      </c>
      <c r="C944" s="104"/>
      <c r="D944" s="106"/>
      <c r="E944" s="105"/>
      <c r="F944" s="105"/>
      <c r="G944" s="105"/>
      <c r="H944" s="105"/>
      <c r="I944" s="105"/>
      <c r="J944" s="105"/>
      <c r="K944" s="105"/>
      <c r="L944" s="105"/>
      <c r="M944" s="105"/>
      <c r="N944" s="105"/>
      <c r="O944" s="105"/>
      <c r="P944" s="105"/>
      <c r="Q944" s="106"/>
      <c r="R944" s="105"/>
      <c r="S944" s="105"/>
      <c r="T944" s="105"/>
      <c r="U944" s="105"/>
      <c r="V944" s="105"/>
      <c r="W944" s="105"/>
      <c r="X944" s="105"/>
      <c r="Y944" s="105"/>
      <c r="Z944" s="105"/>
      <c r="AA944" s="105"/>
      <c r="AB944" s="105"/>
      <c r="AC944" s="105"/>
      <c r="AD944" s="107"/>
      <c r="AE944" s="108"/>
      <c r="AF944" s="105"/>
      <c r="AG944" s="105"/>
      <c r="AH944" s="105"/>
      <c r="AI944" s="105"/>
      <c r="AJ944" s="105"/>
      <c r="AK944" s="105"/>
      <c r="AL944" s="105"/>
      <c r="AM944" s="105"/>
      <c r="AN944" s="105"/>
      <c r="AO944" s="105"/>
      <c r="AP944" s="109"/>
      <c r="AQ944" s="110"/>
      <c r="AR944" s="105"/>
      <c r="AS944" s="105"/>
      <c r="AT944" s="105"/>
      <c r="AU944" s="105"/>
      <c r="AV944" s="105"/>
      <c r="AW944" s="105"/>
      <c r="AX944" s="105"/>
      <c r="AY944" s="105"/>
      <c r="AZ944" s="105"/>
      <c r="BA944" s="105"/>
      <c r="BB944" s="105"/>
      <c r="BC944" s="105"/>
      <c r="BD944" s="106"/>
      <c r="BE944" s="197">
        <f t="shared" ref="BE944:BE970" si="1239">SUM(D944,BD944,AQ944,AD944,Q944)</f>
        <v>0</v>
      </c>
      <c r="BF944" s="122"/>
      <c r="BG944" s="42"/>
    </row>
    <row r="945" spans="1:61" hidden="1" outlineLevel="2" x14ac:dyDescent="0.2">
      <c r="A945" s="120"/>
      <c r="B945" s="111" t="s">
        <v>202</v>
      </c>
      <c r="C945" s="112"/>
      <c r="D945" s="114"/>
      <c r="E945" s="113"/>
      <c r="F945" s="113"/>
      <c r="G945" s="113"/>
      <c r="H945" s="113"/>
      <c r="I945" s="113"/>
      <c r="J945" s="113"/>
      <c r="K945" s="113"/>
      <c r="L945" s="113"/>
      <c r="M945" s="113"/>
      <c r="N945" s="113"/>
      <c r="O945" s="113"/>
      <c r="P945" s="113"/>
      <c r="Q945" s="114"/>
      <c r="R945" s="113"/>
      <c r="S945" s="113"/>
      <c r="T945" s="113"/>
      <c r="U945" s="113"/>
      <c r="V945" s="113"/>
      <c r="W945" s="113"/>
      <c r="X945" s="113"/>
      <c r="Y945" s="113"/>
      <c r="Z945" s="113"/>
      <c r="AA945" s="113"/>
      <c r="AB945" s="113"/>
      <c r="AC945" s="113"/>
      <c r="AD945" s="115"/>
      <c r="AE945" s="116"/>
      <c r="AF945" s="113"/>
      <c r="AG945" s="113"/>
      <c r="AH945" s="113"/>
      <c r="AI945" s="113"/>
      <c r="AJ945" s="113"/>
      <c r="AK945" s="113"/>
      <c r="AL945" s="113"/>
      <c r="AM945" s="113"/>
      <c r="AN945" s="113"/>
      <c r="AO945" s="113"/>
      <c r="AP945" s="117"/>
      <c r="AQ945" s="118"/>
      <c r="AR945" s="113"/>
      <c r="AS945" s="113"/>
      <c r="AT945" s="113"/>
      <c r="AU945" s="113"/>
      <c r="AV945" s="113"/>
      <c r="AW945" s="113"/>
      <c r="AX945" s="113"/>
      <c r="AY945" s="113"/>
      <c r="AZ945" s="113"/>
      <c r="BA945" s="113"/>
      <c r="BB945" s="113"/>
      <c r="BC945" s="113"/>
      <c r="BD945" s="114"/>
      <c r="BE945" s="198">
        <f t="shared" si="1239"/>
        <v>0</v>
      </c>
      <c r="BG945" s="42"/>
    </row>
    <row r="946" spans="1:61" ht="13.15" hidden="1" customHeight="1" outlineLevel="2" x14ac:dyDescent="0.2">
      <c r="A946" s="373">
        <v>1</v>
      </c>
      <c r="B946" s="371" t="s">
        <v>334</v>
      </c>
      <c r="C946" s="44" t="s">
        <v>159</v>
      </c>
      <c r="D946" s="101"/>
      <c r="E946" s="82"/>
      <c r="F946" s="83"/>
      <c r="G946" s="83"/>
      <c r="H946" s="83"/>
      <c r="I946" s="83"/>
      <c r="J946" s="83"/>
      <c r="K946" s="83"/>
      <c r="L946" s="83"/>
      <c r="M946" s="83"/>
      <c r="N946" s="83"/>
      <c r="O946" s="83"/>
      <c r="P946" s="83"/>
      <c r="Q946" s="101">
        <f t="shared" ref="Q946:Q963" si="1240">SUM(E946:P946)</f>
        <v>0</v>
      </c>
      <c r="R946" s="82"/>
      <c r="S946" s="83"/>
      <c r="T946" s="83"/>
      <c r="U946" s="83"/>
      <c r="V946" s="83"/>
      <c r="W946" s="83"/>
      <c r="X946" s="83"/>
      <c r="Y946" s="83"/>
      <c r="Z946" s="83"/>
      <c r="AA946" s="83"/>
      <c r="AB946" s="83"/>
      <c r="AC946" s="83"/>
      <c r="AD946" s="101">
        <f t="shared" ref="AD946:AD963" si="1241">SUM(R946:AC946)</f>
        <v>0</v>
      </c>
      <c r="AE946" s="82"/>
      <c r="AF946" s="83"/>
      <c r="AG946" s="83"/>
      <c r="AH946" s="83"/>
      <c r="AI946" s="83"/>
      <c r="AJ946" s="83"/>
      <c r="AK946" s="83"/>
      <c r="AL946" s="83"/>
      <c r="AM946" s="83"/>
      <c r="AN946" s="83"/>
      <c r="AO946" s="83"/>
      <c r="AP946" s="83"/>
      <c r="AQ946" s="101">
        <f t="shared" ref="AQ946:AQ963" si="1242">SUM(AE946:AP946)</f>
        <v>0</v>
      </c>
      <c r="AR946" s="82"/>
      <c r="AS946" s="83"/>
      <c r="AT946" s="83"/>
      <c r="AU946" s="83"/>
      <c r="AV946" s="83"/>
      <c r="AW946" s="83"/>
      <c r="AX946" s="83"/>
      <c r="AY946" s="83"/>
      <c r="AZ946" s="83"/>
      <c r="BA946" s="83"/>
      <c r="BB946" s="83"/>
      <c r="BC946" s="83"/>
      <c r="BD946" s="101">
        <f t="shared" ref="BD946:BD963" si="1243">SUM(AR946:BC946)</f>
        <v>0</v>
      </c>
      <c r="BE946" s="101">
        <f t="shared" si="1239"/>
        <v>0</v>
      </c>
      <c r="BG946" s="138"/>
      <c r="BH946" s="140"/>
      <c r="BI946" s="140"/>
    </row>
    <row r="947" spans="1:61" ht="13.15" hidden="1" customHeight="1" outlineLevel="2" x14ac:dyDescent="0.2">
      <c r="A947" s="374"/>
      <c r="B947" s="372"/>
      <c r="C947" s="46" t="s">
        <v>164</v>
      </c>
      <c r="D947" s="92"/>
      <c r="E947" s="56"/>
      <c r="F947" s="57"/>
      <c r="G947" s="57"/>
      <c r="H947" s="57"/>
      <c r="I947" s="57"/>
      <c r="J947" s="57"/>
      <c r="K947" s="57"/>
      <c r="L947" s="57"/>
      <c r="M947" s="57"/>
      <c r="N947" s="57"/>
      <c r="O947" s="57"/>
      <c r="P947" s="57"/>
      <c r="Q947" s="92">
        <f t="shared" si="1240"/>
        <v>0</v>
      </c>
      <c r="R947" s="56"/>
      <c r="S947" s="57"/>
      <c r="T947" s="57"/>
      <c r="U947" s="57"/>
      <c r="V947" s="57"/>
      <c r="W947" s="57"/>
      <c r="X947" s="57"/>
      <c r="Y947" s="57"/>
      <c r="Z947" s="57"/>
      <c r="AA947" s="57"/>
      <c r="AB947" s="57"/>
      <c r="AC947" s="57"/>
      <c r="AD947" s="92">
        <f t="shared" si="1241"/>
        <v>0</v>
      </c>
      <c r="AE947" s="56"/>
      <c r="AF947" s="57"/>
      <c r="AG947" s="57"/>
      <c r="AH947" s="57"/>
      <c r="AI947" s="57"/>
      <c r="AJ947" s="57"/>
      <c r="AK947" s="57"/>
      <c r="AL947" s="57"/>
      <c r="AM947" s="57"/>
      <c r="AN947" s="57"/>
      <c r="AO947" s="57"/>
      <c r="AP947" s="57"/>
      <c r="AQ947" s="92">
        <f t="shared" si="1242"/>
        <v>0</v>
      </c>
      <c r="AR947" s="56"/>
      <c r="AS947" s="57"/>
      <c r="AT947" s="57"/>
      <c r="AU947" s="57"/>
      <c r="AV947" s="57"/>
      <c r="AW947" s="57"/>
      <c r="AX947" s="57"/>
      <c r="AY947" s="57"/>
      <c r="AZ947" s="57"/>
      <c r="BA947" s="57"/>
      <c r="BB947" s="57"/>
      <c r="BC947" s="57"/>
      <c r="BD947" s="92">
        <f t="shared" si="1243"/>
        <v>0</v>
      </c>
      <c r="BE947" s="92">
        <f t="shared" si="1239"/>
        <v>0</v>
      </c>
      <c r="BG947" s="136"/>
      <c r="BH947" s="4"/>
      <c r="BI947" s="4"/>
    </row>
    <row r="948" spans="1:61" ht="13.15" hidden="1" customHeight="1" outlineLevel="2" x14ac:dyDescent="0.2">
      <c r="A948" s="373">
        <v>2</v>
      </c>
      <c r="B948" s="371" t="s">
        <v>217</v>
      </c>
      <c r="C948" s="44" t="s">
        <v>159</v>
      </c>
      <c r="D948" s="101"/>
      <c r="E948" s="82"/>
      <c r="F948" s="83"/>
      <c r="G948" s="83"/>
      <c r="H948" s="83"/>
      <c r="I948" s="83"/>
      <c r="J948" s="83"/>
      <c r="K948" s="83"/>
      <c r="L948" s="83"/>
      <c r="M948" s="83"/>
      <c r="N948" s="83"/>
      <c r="O948" s="83"/>
      <c r="P948" s="83"/>
      <c r="Q948" s="101">
        <f t="shared" si="1240"/>
        <v>0</v>
      </c>
      <c r="R948" s="82"/>
      <c r="S948" s="83"/>
      <c r="T948" s="83"/>
      <c r="U948" s="83"/>
      <c r="V948" s="83"/>
      <c r="W948" s="83"/>
      <c r="X948" s="83"/>
      <c r="Y948" s="83"/>
      <c r="Z948" s="83"/>
      <c r="AA948" s="83"/>
      <c r="AB948" s="83"/>
      <c r="AC948" s="83"/>
      <c r="AD948" s="101">
        <f t="shared" si="1241"/>
        <v>0</v>
      </c>
      <c r="AE948" s="82"/>
      <c r="AF948" s="83"/>
      <c r="AG948" s="83"/>
      <c r="AH948" s="83"/>
      <c r="AI948" s="83"/>
      <c r="AJ948" s="83"/>
      <c r="AK948" s="83"/>
      <c r="AL948" s="83"/>
      <c r="AM948" s="83"/>
      <c r="AN948" s="83"/>
      <c r="AO948" s="83"/>
      <c r="AP948" s="83"/>
      <c r="AQ948" s="101">
        <f t="shared" si="1242"/>
        <v>0</v>
      </c>
      <c r="AR948" s="82"/>
      <c r="AS948" s="83"/>
      <c r="AT948" s="83"/>
      <c r="AU948" s="83"/>
      <c r="AV948" s="83"/>
      <c r="AW948" s="83"/>
      <c r="AX948" s="83"/>
      <c r="AY948" s="83"/>
      <c r="AZ948" s="83"/>
      <c r="BA948" s="83"/>
      <c r="BB948" s="83"/>
      <c r="BC948" s="83"/>
      <c r="BD948" s="101">
        <f t="shared" si="1243"/>
        <v>0</v>
      </c>
      <c r="BE948" s="101">
        <f t="shared" si="1239"/>
        <v>0</v>
      </c>
      <c r="BG948" s="138" t="s">
        <v>211</v>
      </c>
      <c r="BH948" s="140" t="s">
        <v>212</v>
      </c>
      <c r="BI948" s="140" t="s">
        <v>213</v>
      </c>
    </row>
    <row r="949" spans="1:61" ht="13.15" hidden="1" customHeight="1" outlineLevel="2" x14ac:dyDescent="0.2">
      <c r="A949" s="374"/>
      <c r="B949" s="372"/>
      <c r="C949" s="46" t="s">
        <v>164</v>
      </c>
      <c r="D949" s="92"/>
      <c r="E949" s="56"/>
      <c r="F949" s="57"/>
      <c r="G949" s="57"/>
      <c r="H949" s="57"/>
      <c r="I949" s="57"/>
      <c r="J949" s="57"/>
      <c r="K949" s="57"/>
      <c r="L949" s="57"/>
      <c r="M949" s="57"/>
      <c r="N949" s="57"/>
      <c r="O949" s="57"/>
      <c r="P949" s="57"/>
      <c r="Q949" s="92">
        <f t="shared" si="1240"/>
        <v>0</v>
      </c>
      <c r="R949" s="56"/>
      <c r="S949" s="57"/>
      <c r="T949" s="57"/>
      <c r="U949" s="57"/>
      <c r="V949" s="57"/>
      <c r="W949" s="57"/>
      <c r="X949" s="57"/>
      <c r="Y949" s="57"/>
      <c r="Z949" s="57"/>
      <c r="AA949" s="57"/>
      <c r="AB949" s="57"/>
      <c r="AC949" s="57"/>
      <c r="AD949" s="92">
        <f t="shared" si="1241"/>
        <v>0</v>
      </c>
      <c r="AE949" s="56"/>
      <c r="AF949" s="57"/>
      <c r="AG949" s="57"/>
      <c r="AH949" s="57"/>
      <c r="AI949" s="57"/>
      <c r="AJ949" s="57"/>
      <c r="AK949" s="57"/>
      <c r="AL949" s="57"/>
      <c r="AM949" s="57"/>
      <c r="AN949" s="57"/>
      <c r="AO949" s="57"/>
      <c r="AP949" s="57"/>
      <c r="AQ949" s="92">
        <f t="shared" si="1242"/>
        <v>0</v>
      </c>
      <c r="AR949" s="56"/>
      <c r="AS949" s="57"/>
      <c r="AT949" s="57"/>
      <c r="AU949" s="57"/>
      <c r="AV949" s="57"/>
      <c r="AW949" s="57"/>
      <c r="AX949" s="57"/>
      <c r="AY949" s="57"/>
      <c r="AZ949" s="57"/>
      <c r="BA949" s="57"/>
      <c r="BB949" s="57"/>
      <c r="BC949" s="57"/>
      <c r="BD949" s="92">
        <f t="shared" si="1243"/>
        <v>0</v>
      </c>
      <c r="BE949" s="92">
        <f t="shared" si="1239"/>
        <v>0</v>
      </c>
      <c r="BG949" s="136" t="s">
        <v>199</v>
      </c>
      <c r="BH949" s="4"/>
      <c r="BI949" s="4"/>
    </row>
    <row r="950" spans="1:61" ht="13.15" hidden="1" customHeight="1" outlineLevel="2" x14ac:dyDescent="0.2">
      <c r="A950" s="366">
        <v>3</v>
      </c>
      <c r="B950" s="376" t="s">
        <v>345</v>
      </c>
      <c r="C950" s="47" t="s">
        <v>159</v>
      </c>
      <c r="D950" s="91"/>
      <c r="E950" s="52"/>
      <c r="F950" s="53"/>
      <c r="G950" s="53"/>
      <c r="H950" s="53"/>
      <c r="I950" s="53"/>
      <c r="J950" s="53"/>
      <c r="K950" s="53"/>
      <c r="L950" s="53"/>
      <c r="M950" s="53"/>
      <c r="N950" s="53"/>
      <c r="O950" s="53"/>
      <c r="P950" s="53"/>
      <c r="Q950" s="91">
        <f t="shared" si="1240"/>
        <v>0</v>
      </c>
      <c r="R950" s="52"/>
      <c r="S950" s="53"/>
      <c r="T950" s="53"/>
      <c r="U950" s="53"/>
      <c r="V950" s="53"/>
      <c r="W950" s="53"/>
      <c r="X950" s="53"/>
      <c r="Y950" s="53"/>
      <c r="Z950" s="53"/>
      <c r="AA950" s="53"/>
      <c r="AB950" s="53"/>
      <c r="AC950" s="53"/>
      <c r="AD950" s="91">
        <f t="shared" si="1241"/>
        <v>0</v>
      </c>
      <c r="AE950" s="52"/>
      <c r="AF950" s="53"/>
      <c r="AG950" s="53"/>
      <c r="AH950" s="53"/>
      <c r="AI950" s="53"/>
      <c r="AJ950" s="53"/>
      <c r="AK950" s="53"/>
      <c r="AL950" s="53"/>
      <c r="AM950" s="53"/>
      <c r="AN950" s="53"/>
      <c r="AO950" s="53"/>
      <c r="AP950" s="53"/>
      <c r="AQ950" s="91">
        <f t="shared" si="1242"/>
        <v>0</v>
      </c>
      <c r="AR950" s="52"/>
      <c r="AS950" s="53"/>
      <c r="AT950" s="53"/>
      <c r="AU950" s="53"/>
      <c r="AV950" s="53"/>
      <c r="AW950" s="53"/>
      <c r="AX950" s="53"/>
      <c r="AY950" s="53"/>
      <c r="AZ950" s="53"/>
      <c r="BA950" s="53"/>
      <c r="BB950" s="53"/>
      <c r="BC950" s="53"/>
      <c r="BD950" s="91">
        <f t="shared" si="1243"/>
        <v>0</v>
      </c>
      <c r="BE950" s="91">
        <f t="shared" si="1239"/>
        <v>0</v>
      </c>
      <c r="BG950" s="136" t="s">
        <v>218</v>
      </c>
      <c r="BH950" s="4"/>
      <c r="BI950" s="4"/>
    </row>
    <row r="951" spans="1:61" ht="13.15" hidden="1" customHeight="1" outlineLevel="2" x14ac:dyDescent="0.2">
      <c r="A951" s="367"/>
      <c r="B951" s="381"/>
      <c r="C951" s="48" t="s">
        <v>164</v>
      </c>
      <c r="D951" s="93"/>
      <c r="E951" s="62"/>
      <c r="F951" s="63"/>
      <c r="G951" s="63"/>
      <c r="H951" s="63"/>
      <c r="I951" s="63"/>
      <c r="J951" s="63"/>
      <c r="K951" s="63"/>
      <c r="L951" s="63"/>
      <c r="M951" s="63"/>
      <c r="N951" s="63"/>
      <c r="O951" s="63"/>
      <c r="P951" s="63"/>
      <c r="Q951" s="93">
        <f t="shared" si="1240"/>
        <v>0</v>
      </c>
      <c r="R951" s="62"/>
      <c r="S951" s="63"/>
      <c r="T951" s="63"/>
      <c r="U951" s="63"/>
      <c r="V951" s="63"/>
      <c r="W951" s="63"/>
      <c r="X951" s="63"/>
      <c r="Y951" s="63"/>
      <c r="Z951" s="63"/>
      <c r="AA951" s="63"/>
      <c r="AB951" s="63"/>
      <c r="AC951" s="63"/>
      <c r="AD951" s="93">
        <f t="shared" si="1241"/>
        <v>0</v>
      </c>
      <c r="AE951" s="62"/>
      <c r="AF951" s="63"/>
      <c r="AG951" s="63"/>
      <c r="AH951" s="63"/>
      <c r="AI951" s="63"/>
      <c r="AJ951" s="63"/>
      <c r="AK951" s="63"/>
      <c r="AL951" s="63"/>
      <c r="AM951" s="63"/>
      <c r="AN951" s="63"/>
      <c r="AO951" s="63"/>
      <c r="AP951" s="63"/>
      <c r="AQ951" s="93">
        <f t="shared" si="1242"/>
        <v>0</v>
      </c>
      <c r="AR951" s="62"/>
      <c r="AS951" s="63"/>
      <c r="AT951" s="63"/>
      <c r="AU951" s="63"/>
      <c r="AV951" s="63"/>
      <c r="AW951" s="63"/>
      <c r="AX951" s="63"/>
      <c r="AY951" s="63"/>
      <c r="AZ951" s="63"/>
      <c r="BA951" s="63"/>
      <c r="BB951" s="63"/>
      <c r="BC951" s="63"/>
      <c r="BD951" s="93">
        <f t="shared" si="1243"/>
        <v>0</v>
      </c>
      <c r="BE951" s="93">
        <f t="shared" si="1239"/>
        <v>0</v>
      </c>
      <c r="BG951" s="136" t="s">
        <v>222</v>
      </c>
      <c r="BH951" s="4"/>
      <c r="BI951" s="4"/>
    </row>
    <row r="952" spans="1:61" ht="13.15" hidden="1" customHeight="1" outlineLevel="2" x14ac:dyDescent="0.2">
      <c r="A952" s="380">
        <v>4</v>
      </c>
      <c r="B952" s="382" t="s">
        <v>204</v>
      </c>
      <c r="C952" s="49" t="s">
        <v>159</v>
      </c>
      <c r="D952" s="95"/>
      <c r="E952" s="68"/>
      <c r="F952" s="69"/>
      <c r="G952" s="69"/>
      <c r="H952" s="69"/>
      <c r="I952" s="69"/>
      <c r="J952" s="69"/>
      <c r="K952" s="69"/>
      <c r="L952" s="69"/>
      <c r="M952" s="69"/>
      <c r="N952" s="69"/>
      <c r="O952" s="69"/>
      <c r="P952" s="69"/>
      <c r="Q952" s="94">
        <f t="shared" si="1240"/>
        <v>0</v>
      </c>
      <c r="R952" s="68"/>
      <c r="S952" s="69"/>
      <c r="T952" s="69"/>
      <c r="U952" s="69"/>
      <c r="V952" s="69"/>
      <c r="W952" s="69"/>
      <c r="X952" s="69"/>
      <c r="Y952" s="69"/>
      <c r="Z952" s="69"/>
      <c r="AA952" s="69"/>
      <c r="AB952" s="69"/>
      <c r="AC952" s="69"/>
      <c r="AD952" s="94">
        <f t="shared" si="1241"/>
        <v>0</v>
      </c>
      <c r="AE952" s="68"/>
      <c r="AF952" s="69"/>
      <c r="AG952" s="69"/>
      <c r="AH952" s="69"/>
      <c r="AI952" s="69"/>
      <c r="AJ952" s="69"/>
      <c r="AK952" s="69"/>
      <c r="AL952" s="69"/>
      <c r="AM952" s="69"/>
      <c r="AN952" s="69"/>
      <c r="AO952" s="69"/>
      <c r="AP952" s="69"/>
      <c r="AQ952" s="94">
        <f t="shared" si="1242"/>
        <v>0</v>
      </c>
      <c r="AR952" s="68"/>
      <c r="AS952" s="69"/>
      <c r="AT952" s="69"/>
      <c r="AU952" s="69"/>
      <c r="AV952" s="69"/>
      <c r="AW952" s="69"/>
      <c r="AX952" s="69"/>
      <c r="AY952" s="69"/>
      <c r="AZ952" s="69"/>
      <c r="BA952" s="69"/>
      <c r="BB952" s="69"/>
      <c r="BC952" s="69"/>
      <c r="BD952" s="94">
        <f t="shared" si="1243"/>
        <v>0</v>
      </c>
      <c r="BE952" s="95">
        <f t="shared" si="1239"/>
        <v>0</v>
      </c>
      <c r="BG952" s="136" t="s">
        <v>214</v>
      </c>
      <c r="BH952" s="4"/>
      <c r="BI952" s="4"/>
    </row>
    <row r="953" spans="1:61" ht="13.15" hidden="1" customHeight="1" outlineLevel="2" x14ac:dyDescent="0.2">
      <c r="A953" s="384"/>
      <c r="B953" s="383"/>
      <c r="C953" s="45" t="s">
        <v>164</v>
      </c>
      <c r="D953" s="97"/>
      <c r="E953" s="74"/>
      <c r="F953" s="75"/>
      <c r="G953" s="75"/>
      <c r="H953" s="75"/>
      <c r="I953" s="75"/>
      <c r="J953" s="75"/>
      <c r="K953" s="75"/>
      <c r="L953" s="75"/>
      <c r="M953" s="75"/>
      <c r="N953" s="75"/>
      <c r="O953" s="75"/>
      <c r="P953" s="75"/>
      <c r="Q953" s="96">
        <f t="shared" si="1240"/>
        <v>0</v>
      </c>
      <c r="R953" s="74"/>
      <c r="S953" s="75"/>
      <c r="T953" s="75"/>
      <c r="U953" s="75"/>
      <c r="V953" s="75"/>
      <c r="W953" s="75"/>
      <c r="X953" s="75"/>
      <c r="Y953" s="75"/>
      <c r="Z953" s="75"/>
      <c r="AA953" s="75"/>
      <c r="AB953" s="75"/>
      <c r="AC953" s="75"/>
      <c r="AD953" s="96">
        <f t="shared" si="1241"/>
        <v>0</v>
      </c>
      <c r="AE953" s="74"/>
      <c r="AF953" s="75"/>
      <c r="AG953" s="75"/>
      <c r="AH953" s="75"/>
      <c r="AI953" s="75"/>
      <c r="AJ953" s="75"/>
      <c r="AK953" s="75"/>
      <c r="AL953" s="75"/>
      <c r="AM953" s="75"/>
      <c r="AN953" s="75"/>
      <c r="AO953" s="75"/>
      <c r="AP953" s="75"/>
      <c r="AQ953" s="96">
        <f t="shared" si="1242"/>
        <v>0</v>
      </c>
      <c r="AR953" s="74"/>
      <c r="AS953" s="75"/>
      <c r="AT953" s="75"/>
      <c r="AU953" s="75"/>
      <c r="AV953" s="75"/>
      <c r="AW953" s="75"/>
      <c r="AX953" s="75"/>
      <c r="AY953" s="75"/>
      <c r="AZ953" s="75"/>
      <c r="BA953" s="75"/>
      <c r="BB953" s="75"/>
      <c r="BC953" s="75"/>
      <c r="BD953" s="96">
        <f t="shared" si="1243"/>
        <v>0</v>
      </c>
      <c r="BE953" s="97">
        <f t="shared" si="1239"/>
        <v>0</v>
      </c>
      <c r="BG953" s="136" t="s">
        <v>223</v>
      </c>
      <c r="BH953" s="4"/>
      <c r="BI953" s="4"/>
    </row>
    <row r="954" spans="1:61" ht="13.15" hidden="1" customHeight="1" outlineLevel="2" x14ac:dyDescent="0.2">
      <c r="A954" s="380">
        <v>5</v>
      </c>
      <c r="B954" s="382" t="s">
        <v>221</v>
      </c>
      <c r="C954" s="49" t="s">
        <v>159</v>
      </c>
      <c r="D954" s="95"/>
      <c r="E954" s="68"/>
      <c r="F954" s="69"/>
      <c r="G954" s="69"/>
      <c r="H954" s="69"/>
      <c r="I954" s="69"/>
      <c r="J954" s="69"/>
      <c r="K954" s="69"/>
      <c r="L954" s="69"/>
      <c r="M954" s="69"/>
      <c r="N954" s="69"/>
      <c r="O954" s="69"/>
      <c r="P954" s="69">
        <v>20</v>
      </c>
      <c r="Q954" s="94">
        <f t="shared" si="1240"/>
        <v>20</v>
      </c>
      <c r="R954" s="68"/>
      <c r="S954" s="69"/>
      <c r="T954" s="69"/>
      <c r="U954" s="69"/>
      <c r="V954" s="69"/>
      <c r="W954" s="69"/>
      <c r="X954" s="69"/>
      <c r="Y954" s="69"/>
      <c r="Z954" s="69"/>
      <c r="AA954" s="69"/>
      <c r="AB954" s="69"/>
      <c r="AC954" s="69">
        <v>50</v>
      </c>
      <c r="AD954" s="94">
        <f t="shared" si="1241"/>
        <v>50</v>
      </c>
      <c r="AE954" s="68"/>
      <c r="AF954" s="69"/>
      <c r="AG954" s="69"/>
      <c r="AH954" s="69"/>
      <c r="AI954" s="69"/>
      <c r="AJ954" s="69"/>
      <c r="AK954" s="69"/>
      <c r="AL954" s="69"/>
      <c r="AM954" s="69"/>
      <c r="AN954" s="69"/>
      <c r="AO954" s="69"/>
      <c r="AP954" s="69">
        <v>50</v>
      </c>
      <c r="AQ954" s="94">
        <f t="shared" si="1242"/>
        <v>50</v>
      </c>
      <c r="AR954" s="68"/>
      <c r="AS954" s="69"/>
      <c r="AT954" s="69"/>
      <c r="AU954" s="69"/>
      <c r="AV954" s="69"/>
      <c r="AW954" s="69"/>
      <c r="AX954" s="69"/>
      <c r="AY954" s="69"/>
      <c r="AZ954" s="69"/>
      <c r="BA954" s="69"/>
      <c r="BB954" s="69"/>
      <c r="BC954" s="69">
        <v>50</v>
      </c>
      <c r="BD954" s="94">
        <f t="shared" si="1243"/>
        <v>50</v>
      </c>
      <c r="BE954" s="95">
        <f t="shared" si="1239"/>
        <v>170</v>
      </c>
      <c r="BG954" t="s">
        <v>224</v>
      </c>
      <c r="BH954" s="4"/>
      <c r="BI954" s="4"/>
    </row>
    <row r="955" spans="1:61" ht="13.15" hidden="1" customHeight="1" outlineLevel="2" x14ac:dyDescent="0.2">
      <c r="A955" s="384"/>
      <c r="B955" s="383"/>
      <c r="C955" s="45" t="s">
        <v>164</v>
      </c>
      <c r="D955" s="97"/>
      <c r="E955" s="74"/>
      <c r="F955" s="75"/>
      <c r="G955" s="75"/>
      <c r="H955" s="75"/>
      <c r="I955" s="75"/>
      <c r="J955" s="75"/>
      <c r="K955" s="75"/>
      <c r="L955" s="75"/>
      <c r="M955" s="75">
        <v>0</v>
      </c>
      <c r="N955" s="75"/>
      <c r="O955" s="75"/>
      <c r="P955" s="75"/>
      <c r="Q955" s="96">
        <f t="shared" si="1240"/>
        <v>0</v>
      </c>
      <c r="R955" s="74"/>
      <c r="S955" s="75"/>
      <c r="T955" s="75"/>
      <c r="U955" s="75"/>
      <c r="V955" s="75"/>
      <c r="W955" s="75"/>
      <c r="X955" s="75"/>
      <c r="Y955" s="75"/>
      <c r="Z955" s="75"/>
      <c r="AA955" s="75"/>
      <c r="AB955" s="75"/>
      <c r="AC955" s="75"/>
      <c r="AD955" s="96">
        <f t="shared" si="1241"/>
        <v>0</v>
      </c>
      <c r="AE955" s="74"/>
      <c r="AF955" s="75"/>
      <c r="AG955" s="75"/>
      <c r="AH955" s="75"/>
      <c r="AI955" s="75"/>
      <c r="AJ955" s="75"/>
      <c r="AK955" s="75"/>
      <c r="AL955" s="75"/>
      <c r="AM955" s="75"/>
      <c r="AN955" s="75"/>
      <c r="AO955" s="75"/>
      <c r="AP955" s="75"/>
      <c r="AQ955" s="96">
        <f t="shared" si="1242"/>
        <v>0</v>
      </c>
      <c r="AR955" s="74"/>
      <c r="AS955" s="75"/>
      <c r="AT955" s="75"/>
      <c r="AU955" s="75"/>
      <c r="AV955" s="75"/>
      <c r="AW955" s="75"/>
      <c r="AX955" s="75"/>
      <c r="AY955" s="75"/>
      <c r="AZ955" s="75"/>
      <c r="BA955" s="75"/>
      <c r="BB955" s="75"/>
      <c r="BC955" s="75"/>
      <c r="BD955" s="96">
        <f t="shared" si="1243"/>
        <v>0</v>
      </c>
      <c r="BE955" s="97">
        <f t="shared" si="1239"/>
        <v>0</v>
      </c>
      <c r="BG955" t="s">
        <v>210</v>
      </c>
      <c r="BH955" s="4"/>
      <c r="BI955" s="4"/>
    </row>
    <row r="956" spans="1:61" ht="13.15" hidden="1" customHeight="1" outlineLevel="2" x14ac:dyDescent="0.2">
      <c r="A956" s="373">
        <v>6</v>
      </c>
      <c r="B956" s="364" t="s">
        <v>209</v>
      </c>
      <c r="C956" s="49" t="s">
        <v>159</v>
      </c>
      <c r="D956" s="95"/>
      <c r="E956" s="68"/>
      <c r="F956" s="69"/>
      <c r="G956" s="69"/>
      <c r="H956" s="69"/>
      <c r="I956" s="69"/>
      <c r="J956" s="69"/>
      <c r="K956" s="69"/>
      <c r="L956" s="69"/>
      <c r="M956" s="69"/>
      <c r="N956" s="69"/>
      <c r="O956" s="69"/>
      <c r="P956" s="69"/>
      <c r="Q956" s="94">
        <f t="shared" si="1240"/>
        <v>0</v>
      </c>
      <c r="R956" s="68"/>
      <c r="S956" s="69"/>
      <c r="T956" s="69"/>
      <c r="U956" s="69"/>
      <c r="V956" s="69"/>
      <c r="W956" s="69"/>
      <c r="X956" s="69"/>
      <c r="Y956" s="69"/>
      <c r="Z956" s="69"/>
      <c r="AA956" s="69"/>
      <c r="AB956" s="69"/>
      <c r="AC956" s="69"/>
      <c r="AD956" s="94">
        <f t="shared" si="1241"/>
        <v>0</v>
      </c>
      <c r="AE956" s="68"/>
      <c r="AF956" s="69"/>
      <c r="AG956" s="69"/>
      <c r="AH956" s="69"/>
      <c r="AI956" s="69"/>
      <c r="AJ956" s="69"/>
      <c r="AK956" s="69"/>
      <c r="AL956" s="69"/>
      <c r="AM956" s="69"/>
      <c r="AN956" s="69"/>
      <c r="AO956" s="69"/>
      <c r="AP956" s="69"/>
      <c r="AQ956" s="94">
        <f t="shared" si="1242"/>
        <v>0</v>
      </c>
      <c r="AR956" s="68"/>
      <c r="AS956" s="69"/>
      <c r="AT956" s="69"/>
      <c r="AU956" s="69"/>
      <c r="AV956" s="69"/>
      <c r="AW956" s="69"/>
      <c r="AX956" s="69"/>
      <c r="AY956" s="69"/>
      <c r="AZ956" s="69"/>
      <c r="BA956" s="69"/>
      <c r="BB956" s="69"/>
      <c r="BC956" s="69"/>
      <c r="BD956" s="94">
        <f t="shared" si="1243"/>
        <v>0</v>
      </c>
      <c r="BE956" s="95">
        <f t="shared" si="1239"/>
        <v>0</v>
      </c>
      <c r="BG956" s="136" t="s">
        <v>215</v>
      </c>
      <c r="BH956" s="4"/>
      <c r="BI956" s="4"/>
    </row>
    <row r="957" spans="1:61" ht="13.15" hidden="1" customHeight="1" outlineLevel="2" x14ac:dyDescent="0.2">
      <c r="A957" s="374"/>
      <c r="B957" s="365"/>
      <c r="C957" s="48" t="s">
        <v>164</v>
      </c>
      <c r="D957" s="98"/>
      <c r="E957" s="62"/>
      <c r="F957" s="63"/>
      <c r="G957" s="63"/>
      <c r="H957" s="63"/>
      <c r="I957" s="63"/>
      <c r="J957" s="63"/>
      <c r="K957" s="63"/>
      <c r="L957" s="63"/>
      <c r="M957" s="63"/>
      <c r="N957" s="63"/>
      <c r="O957" s="63"/>
      <c r="P957" s="63"/>
      <c r="Q957" s="93">
        <f t="shared" si="1240"/>
        <v>0</v>
      </c>
      <c r="R957" s="62"/>
      <c r="S957" s="63"/>
      <c r="T957" s="63"/>
      <c r="U957" s="63"/>
      <c r="V957" s="63"/>
      <c r="W957" s="63"/>
      <c r="X957" s="63"/>
      <c r="Y957" s="63"/>
      <c r="Z957" s="63"/>
      <c r="AA957" s="63"/>
      <c r="AB957" s="63"/>
      <c r="AC957" s="63"/>
      <c r="AD957" s="93">
        <f t="shared" si="1241"/>
        <v>0</v>
      </c>
      <c r="AE957" s="62"/>
      <c r="AF957" s="63"/>
      <c r="AG957" s="63"/>
      <c r="AH957" s="63"/>
      <c r="AI957" s="63"/>
      <c r="AJ957" s="63"/>
      <c r="AK957" s="63"/>
      <c r="AL957" s="63"/>
      <c r="AM957" s="63"/>
      <c r="AN957" s="63"/>
      <c r="AO957" s="63"/>
      <c r="AP957" s="63"/>
      <c r="AQ957" s="93">
        <f t="shared" si="1242"/>
        <v>0</v>
      </c>
      <c r="AR957" s="62"/>
      <c r="AS957" s="63"/>
      <c r="AT957" s="63"/>
      <c r="AU957" s="63"/>
      <c r="AV957" s="63"/>
      <c r="AW957" s="63"/>
      <c r="AX957" s="63"/>
      <c r="AY957" s="63"/>
      <c r="AZ957" s="63"/>
      <c r="BA957" s="63"/>
      <c r="BB957" s="63"/>
      <c r="BC957" s="63"/>
      <c r="BD957" s="93">
        <f t="shared" si="1243"/>
        <v>0</v>
      </c>
      <c r="BE957" s="98">
        <f t="shared" si="1239"/>
        <v>0</v>
      </c>
      <c r="BF957" s="122"/>
      <c r="BG957" s="138" t="s">
        <v>216</v>
      </c>
      <c r="BH957" s="139">
        <f>SUM(BH949:BH956)</f>
        <v>0</v>
      </c>
      <c r="BI957" s="139">
        <f>SUM(BI949:BI956)</f>
        <v>0</v>
      </c>
    </row>
    <row r="958" spans="1:61" ht="13.15" hidden="1" customHeight="1" outlineLevel="2" x14ac:dyDescent="0.2">
      <c r="A958" s="366">
        <v>7</v>
      </c>
      <c r="B958" s="364" t="s">
        <v>6</v>
      </c>
      <c r="C958" s="49" t="s">
        <v>159</v>
      </c>
      <c r="D958" s="95"/>
      <c r="E958" s="68"/>
      <c r="F958" s="69"/>
      <c r="G958" s="69"/>
      <c r="H958" s="69"/>
      <c r="I958" s="69"/>
      <c r="J958" s="69"/>
      <c r="K958" s="69"/>
      <c r="L958" s="69"/>
      <c r="M958" s="69"/>
      <c r="N958" s="69"/>
      <c r="O958" s="69"/>
      <c r="P958" s="69"/>
      <c r="Q958" s="94">
        <f t="shared" si="1240"/>
        <v>0</v>
      </c>
      <c r="R958" s="68"/>
      <c r="S958" s="69"/>
      <c r="T958" s="69"/>
      <c r="U958" s="69"/>
      <c r="V958" s="69"/>
      <c r="W958" s="69"/>
      <c r="X958" s="69"/>
      <c r="Y958" s="69"/>
      <c r="Z958" s="69"/>
      <c r="AA958" s="69"/>
      <c r="AB958" s="69"/>
      <c r="AC958" s="69"/>
      <c r="AD958" s="94">
        <f t="shared" si="1241"/>
        <v>0</v>
      </c>
      <c r="AE958" s="68"/>
      <c r="AF958" s="69"/>
      <c r="AG958" s="69"/>
      <c r="AH958" s="69"/>
      <c r="AI958" s="69"/>
      <c r="AJ958" s="69"/>
      <c r="AK958" s="69"/>
      <c r="AL958" s="69"/>
      <c r="AM958" s="69"/>
      <c r="AN958" s="69"/>
      <c r="AO958" s="69"/>
      <c r="AP958" s="69"/>
      <c r="AQ958" s="94">
        <f t="shared" si="1242"/>
        <v>0</v>
      </c>
      <c r="AR958" s="68"/>
      <c r="AS958" s="69"/>
      <c r="AT958" s="69"/>
      <c r="AU958" s="69"/>
      <c r="AV958" s="69"/>
      <c r="AW958" s="69"/>
      <c r="AX958" s="69"/>
      <c r="AY958" s="69"/>
      <c r="AZ958" s="69"/>
      <c r="BA958" s="69"/>
      <c r="BB958" s="69"/>
      <c r="BC958" s="69"/>
      <c r="BD958" s="94">
        <f t="shared" si="1243"/>
        <v>0</v>
      </c>
      <c r="BE958" s="95">
        <f t="shared" si="1239"/>
        <v>0</v>
      </c>
      <c r="BH958" s="4"/>
      <c r="BI958" s="4"/>
    </row>
    <row r="959" spans="1:61" ht="13.15" hidden="1" customHeight="1" outlineLevel="2" x14ac:dyDescent="0.2">
      <c r="A959" s="367"/>
      <c r="B959" s="368"/>
      <c r="C959" s="48" t="s">
        <v>164</v>
      </c>
      <c r="D959" s="98"/>
      <c r="E959" s="66"/>
      <c r="F959" s="63"/>
      <c r="G959" s="63"/>
      <c r="H959" s="63"/>
      <c r="I959" s="63"/>
      <c r="J959" s="63"/>
      <c r="K959" s="63"/>
      <c r="L959" s="63"/>
      <c r="M959" s="63"/>
      <c r="N959" s="63"/>
      <c r="O959" s="63"/>
      <c r="P959" s="63"/>
      <c r="Q959" s="93">
        <f t="shared" si="1240"/>
        <v>0</v>
      </c>
      <c r="R959" s="66"/>
      <c r="S959" s="63"/>
      <c r="T959" s="63"/>
      <c r="U959" s="63"/>
      <c r="V959" s="63"/>
      <c r="W959" s="63"/>
      <c r="X959" s="63"/>
      <c r="Y959" s="63"/>
      <c r="Z959" s="63"/>
      <c r="AA959" s="63"/>
      <c r="AB959" s="63"/>
      <c r="AC959" s="63"/>
      <c r="AD959" s="93">
        <f t="shared" si="1241"/>
        <v>0</v>
      </c>
      <c r="AE959" s="66"/>
      <c r="AF959" s="63"/>
      <c r="AG959" s="63"/>
      <c r="AH959" s="63"/>
      <c r="AI959" s="63"/>
      <c r="AJ959" s="63"/>
      <c r="AK959" s="63"/>
      <c r="AL959" s="63"/>
      <c r="AM959" s="63"/>
      <c r="AN959" s="63"/>
      <c r="AO959" s="63"/>
      <c r="AP959" s="63"/>
      <c r="AQ959" s="93">
        <f t="shared" si="1242"/>
        <v>0</v>
      </c>
      <c r="AR959" s="66"/>
      <c r="AS959" s="63"/>
      <c r="AT959" s="63"/>
      <c r="AU959" s="63"/>
      <c r="AV959" s="63"/>
      <c r="AW959" s="63"/>
      <c r="AX959" s="63"/>
      <c r="AY959" s="63"/>
      <c r="AZ959" s="63"/>
      <c r="BA959" s="63"/>
      <c r="BB959" s="63"/>
      <c r="BC959" s="63"/>
      <c r="BD959" s="93">
        <f t="shared" si="1243"/>
        <v>0</v>
      </c>
      <c r="BE959" s="98">
        <f t="shared" si="1239"/>
        <v>0</v>
      </c>
      <c r="BG959" s="138"/>
      <c r="BH959" s="139"/>
      <c r="BI959" s="139"/>
    </row>
    <row r="960" spans="1:61" ht="13.15" hidden="1" customHeight="1" outlineLevel="2" x14ac:dyDescent="0.2">
      <c r="A960" s="380">
        <v>8</v>
      </c>
      <c r="B960" s="364" t="s">
        <v>335</v>
      </c>
      <c r="C960" s="49" t="s">
        <v>159</v>
      </c>
      <c r="D960" s="95"/>
      <c r="E960" s="68"/>
      <c r="F960" s="69"/>
      <c r="G960" s="69"/>
      <c r="H960" s="69"/>
      <c r="I960" s="69"/>
      <c r="J960" s="69"/>
      <c r="K960" s="69"/>
      <c r="L960" s="69"/>
      <c r="M960" s="69"/>
      <c r="N960" s="69"/>
      <c r="O960" s="69"/>
      <c r="P960" s="69"/>
      <c r="Q960" s="94">
        <f t="shared" si="1240"/>
        <v>0</v>
      </c>
      <c r="R960" s="68"/>
      <c r="S960" s="69"/>
      <c r="T960" s="69"/>
      <c r="U960" s="69"/>
      <c r="V960" s="69"/>
      <c r="W960" s="69"/>
      <c r="X960" s="69"/>
      <c r="Y960" s="69"/>
      <c r="Z960" s="69"/>
      <c r="AA960" s="69"/>
      <c r="AB960" s="69"/>
      <c r="AC960" s="69"/>
      <c r="AD960" s="94">
        <f t="shared" si="1241"/>
        <v>0</v>
      </c>
      <c r="AE960" s="68"/>
      <c r="AF960" s="69"/>
      <c r="AG960" s="69"/>
      <c r="AH960" s="69"/>
      <c r="AI960" s="69"/>
      <c r="AJ960" s="69"/>
      <c r="AK960" s="69"/>
      <c r="AL960" s="69"/>
      <c r="AM960" s="69"/>
      <c r="AN960" s="69"/>
      <c r="AO960" s="69"/>
      <c r="AP960" s="69"/>
      <c r="AQ960" s="94">
        <f t="shared" si="1242"/>
        <v>0</v>
      </c>
      <c r="AR960" s="68"/>
      <c r="AS960" s="69"/>
      <c r="AT960" s="69"/>
      <c r="AU960" s="69"/>
      <c r="AV960" s="69"/>
      <c r="AW960" s="69"/>
      <c r="AX960" s="69"/>
      <c r="AY960" s="69"/>
      <c r="AZ960" s="69"/>
      <c r="BA960" s="69"/>
      <c r="BB960" s="69"/>
      <c r="BC960" s="69"/>
      <c r="BD960" s="94">
        <f t="shared" si="1243"/>
        <v>0</v>
      </c>
      <c r="BE960" s="95">
        <f t="shared" si="1239"/>
        <v>0</v>
      </c>
      <c r="BH960" s="4"/>
      <c r="BI960" s="4"/>
    </row>
    <row r="961" spans="1:61" ht="13.15" hidden="1" customHeight="1" outlineLevel="2" thickBot="1" x14ac:dyDescent="0.25">
      <c r="A961" s="377"/>
      <c r="B961" s="379"/>
      <c r="C961" s="128" t="s">
        <v>164</v>
      </c>
      <c r="D961" s="133"/>
      <c r="E961" s="132"/>
      <c r="F961" s="130"/>
      <c r="G961" s="130"/>
      <c r="H961" s="130"/>
      <c r="I961" s="130"/>
      <c r="J961" s="130"/>
      <c r="K961" s="130"/>
      <c r="L961" s="130"/>
      <c r="M961" s="130"/>
      <c r="N961" s="130"/>
      <c r="O961" s="130"/>
      <c r="P961" s="130"/>
      <c r="Q961" s="131">
        <f t="shared" si="1240"/>
        <v>0</v>
      </c>
      <c r="R961" s="132"/>
      <c r="S961" s="130"/>
      <c r="T961" s="130"/>
      <c r="U961" s="130"/>
      <c r="V961" s="130"/>
      <c r="W961" s="130"/>
      <c r="X961" s="130"/>
      <c r="Y961" s="130"/>
      <c r="Z961" s="130"/>
      <c r="AA961" s="130"/>
      <c r="AB961" s="130"/>
      <c r="AC961" s="130"/>
      <c r="AD961" s="131">
        <f t="shared" si="1241"/>
        <v>0</v>
      </c>
      <c r="AE961" s="132"/>
      <c r="AF961" s="130"/>
      <c r="AG961" s="130"/>
      <c r="AH961" s="130"/>
      <c r="AI961" s="130"/>
      <c r="AJ961" s="130"/>
      <c r="AK961" s="130"/>
      <c r="AL961" s="130"/>
      <c r="AM961" s="130"/>
      <c r="AN961" s="130"/>
      <c r="AO961" s="130"/>
      <c r="AP961" s="130"/>
      <c r="AQ961" s="131">
        <f t="shared" si="1242"/>
        <v>0</v>
      </c>
      <c r="AR961" s="132"/>
      <c r="AS961" s="130"/>
      <c r="AT961" s="130"/>
      <c r="AU961" s="130"/>
      <c r="AV961" s="130"/>
      <c r="AW961" s="130"/>
      <c r="AX961" s="130"/>
      <c r="AY961" s="130"/>
      <c r="AZ961" s="130"/>
      <c r="BA961" s="130"/>
      <c r="BB961" s="130"/>
      <c r="BC961" s="130"/>
      <c r="BD961" s="131">
        <f t="shared" si="1243"/>
        <v>0</v>
      </c>
      <c r="BE961" s="133">
        <f t="shared" si="1239"/>
        <v>0</v>
      </c>
      <c r="BG961" s="138"/>
      <c r="BH961" s="139"/>
      <c r="BI961" s="139"/>
    </row>
    <row r="962" spans="1:61" outlineLevel="1" collapsed="1" x14ac:dyDescent="0.2">
      <c r="A962" s="369"/>
      <c r="B962" s="362" t="s">
        <v>198</v>
      </c>
      <c r="C962" s="50" t="s">
        <v>159</v>
      </c>
      <c r="D962" s="127">
        <f>SUM(D946,D948,D950,D952,D954,D956,D958,D960)</f>
        <v>0</v>
      </c>
      <c r="E962" s="124">
        <f t="shared" ref="E962:P962" si="1244">SUM(E946,E948,E950,E952,E954,E956,E958,E960)</f>
        <v>0</v>
      </c>
      <c r="F962" s="125">
        <f t="shared" si="1244"/>
        <v>0</v>
      </c>
      <c r="G962" s="125">
        <f t="shared" si="1244"/>
        <v>0</v>
      </c>
      <c r="H962" s="125">
        <f t="shared" si="1244"/>
        <v>0</v>
      </c>
      <c r="I962" s="125">
        <f t="shared" si="1244"/>
        <v>0</v>
      </c>
      <c r="J962" s="125">
        <f t="shared" si="1244"/>
        <v>0</v>
      </c>
      <c r="K962" s="125">
        <f t="shared" si="1244"/>
        <v>0</v>
      </c>
      <c r="L962" s="125">
        <f t="shared" si="1244"/>
        <v>0</v>
      </c>
      <c r="M962" s="125">
        <f t="shared" si="1244"/>
        <v>0</v>
      </c>
      <c r="N962" s="125">
        <f t="shared" si="1244"/>
        <v>0</v>
      </c>
      <c r="O962" s="125">
        <f t="shared" si="1244"/>
        <v>0</v>
      </c>
      <c r="P962" s="125">
        <f t="shared" si="1244"/>
        <v>20</v>
      </c>
      <c r="Q962" s="126">
        <f t="shared" si="1240"/>
        <v>20</v>
      </c>
      <c r="R962" s="124">
        <f t="shared" ref="R962:AC962" si="1245">SUM(R946,R948,R950,R952,R954,R956,R958,R960)</f>
        <v>0</v>
      </c>
      <c r="S962" s="125">
        <f t="shared" si="1245"/>
        <v>0</v>
      </c>
      <c r="T962" s="125">
        <f t="shared" si="1245"/>
        <v>0</v>
      </c>
      <c r="U962" s="125">
        <f t="shared" si="1245"/>
        <v>0</v>
      </c>
      <c r="V962" s="125">
        <f t="shared" si="1245"/>
        <v>0</v>
      </c>
      <c r="W962" s="125">
        <f t="shared" si="1245"/>
        <v>0</v>
      </c>
      <c r="X962" s="125">
        <f t="shared" si="1245"/>
        <v>0</v>
      </c>
      <c r="Y962" s="125">
        <f t="shared" si="1245"/>
        <v>0</v>
      </c>
      <c r="Z962" s="125">
        <f t="shared" si="1245"/>
        <v>0</v>
      </c>
      <c r="AA962" s="125">
        <f t="shared" si="1245"/>
        <v>0</v>
      </c>
      <c r="AB962" s="125">
        <f t="shared" si="1245"/>
        <v>0</v>
      </c>
      <c r="AC962" s="125">
        <f t="shared" si="1245"/>
        <v>50</v>
      </c>
      <c r="AD962" s="126">
        <f t="shared" si="1241"/>
        <v>50</v>
      </c>
      <c r="AE962" s="124">
        <f t="shared" ref="AE962:AP962" si="1246">SUM(AE946,AE948,AE950,AE952,AE954,AE956,AE958,AE960)</f>
        <v>0</v>
      </c>
      <c r="AF962" s="125">
        <f t="shared" si="1246"/>
        <v>0</v>
      </c>
      <c r="AG962" s="125">
        <f t="shared" si="1246"/>
        <v>0</v>
      </c>
      <c r="AH962" s="125">
        <f t="shared" si="1246"/>
        <v>0</v>
      </c>
      <c r="AI962" s="125">
        <f t="shared" si="1246"/>
        <v>0</v>
      </c>
      <c r="AJ962" s="125">
        <f t="shared" si="1246"/>
        <v>0</v>
      </c>
      <c r="AK962" s="125">
        <f t="shared" si="1246"/>
        <v>0</v>
      </c>
      <c r="AL962" s="125">
        <f t="shared" si="1246"/>
        <v>0</v>
      </c>
      <c r="AM962" s="125">
        <f t="shared" si="1246"/>
        <v>0</v>
      </c>
      <c r="AN962" s="125">
        <f t="shared" si="1246"/>
        <v>0</v>
      </c>
      <c r="AO962" s="125">
        <f t="shared" si="1246"/>
        <v>0</v>
      </c>
      <c r="AP962" s="125">
        <f t="shared" si="1246"/>
        <v>50</v>
      </c>
      <c r="AQ962" s="126">
        <f t="shared" si="1242"/>
        <v>50</v>
      </c>
      <c r="AR962" s="124">
        <f t="shared" ref="AR962:BC962" si="1247">SUM(AR946,AR948,AR950,AR952,AR954,AR956,AR958,AR960)</f>
        <v>0</v>
      </c>
      <c r="AS962" s="125">
        <f t="shared" si="1247"/>
        <v>0</v>
      </c>
      <c r="AT962" s="125">
        <f t="shared" si="1247"/>
        <v>0</v>
      </c>
      <c r="AU962" s="125">
        <f t="shared" si="1247"/>
        <v>0</v>
      </c>
      <c r="AV962" s="125">
        <f t="shared" si="1247"/>
        <v>0</v>
      </c>
      <c r="AW962" s="125">
        <f t="shared" si="1247"/>
        <v>0</v>
      </c>
      <c r="AX962" s="125">
        <f t="shared" si="1247"/>
        <v>0</v>
      </c>
      <c r="AY962" s="125">
        <f t="shared" si="1247"/>
        <v>0</v>
      </c>
      <c r="AZ962" s="125">
        <f t="shared" si="1247"/>
        <v>0</v>
      </c>
      <c r="BA962" s="125">
        <f t="shared" si="1247"/>
        <v>0</v>
      </c>
      <c r="BB962" s="125">
        <f t="shared" si="1247"/>
        <v>0</v>
      </c>
      <c r="BC962" s="125">
        <f t="shared" si="1247"/>
        <v>50</v>
      </c>
      <c r="BD962" s="126">
        <f t="shared" si="1243"/>
        <v>50</v>
      </c>
      <c r="BE962" s="127">
        <f t="shared" si="1239"/>
        <v>170</v>
      </c>
    </row>
    <row r="963" spans="1:61" outlineLevel="1" x14ac:dyDescent="0.2">
      <c r="A963" s="370"/>
      <c r="B963" s="363"/>
      <c r="C963" s="51" t="s">
        <v>164</v>
      </c>
      <c r="D963" s="100">
        <f t="shared" ref="D963:P963" si="1248">SUM(D947,D949,D951,D953,D955,D957,D959,D961)</f>
        <v>0</v>
      </c>
      <c r="E963" s="80">
        <f t="shared" si="1248"/>
        <v>0</v>
      </c>
      <c r="F963" s="81">
        <f t="shared" si="1248"/>
        <v>0</v>
      </c>
      <c r="G963" s="81">
        <f t="shared" si="1248"/>
        <v>0</v>
      </c>
      <c r="H963" s="81">
        <f t="shared" si="1248"/>
        <v>0</v>
      </c>
      <c r="I963" s="81">
        <f t="shared" si="1248"/>
        <v>0</v>
      </c>
      <c r="J963" s="81">
        <f t="shared" si="1248"/>
        <v>0</v>
      </c>
      <c r="K963" s="81">
        <f t="shared" si="1248"/>
        <v>0</v>
      </c>
      <c r="L963" s="81">
        <f t="shared" si="1248"/>
        <v>0</v>
      </c>
      <c r="M963" s="81">
        <f t="shared" si="1248"/>
        <v>0</v>
      </c>
      <c r="N963" s="81">
        <f t="shared" si="1248"/>
        <v>0</v>
      </c>
      <c r="O963" s="81">
        <f t="shared" si="1248"/>
        <v>0</v>
      </c>
      <c r="P963" s="81">
        <f t="shared" si="1248"/>
        <v>0</v>
      </c>
      <c r="Q963" s="99">
        <f t="shared" si="1240"/>
        <v>0</v>
      </c>
      <c r="R963" s="80">
        <f t="shared" ref="R963:AC963" si="1249">SUM(R947,R949,R951,R953,R955,R957,R959,R961)</f>
        <v>0</v>
      </c>
      <c r="S963" s="81">
        <f t="shared" si="1249"/>
        <v>0</v>
      </c>
      <c r="T963" s="81">
        <f t="shared" si="1249"/>
        <v>0</v>
      </c>
      <c r="U963" s="81">
        <f t="shared" si="1249"/>
        <v>0</v>
      </c>
      <c r="V963" s="81">
        <f t="shared" si="1249"/>
        <v>0</v>
      </c>
      <c r="W963" s="81">
        <f t="shared" si="1249"/>
        <v>0</v>
      </c>
      <c r="X963" s="81">
        <f t="shared" si="1249"/>
        <v>0</v>
      </c>
      <c r="Y963" s="81">
        <f t="shared" si="1249"/>
        <v>0</v>
      </c>
      <c r="Z963" s="81">
        <f t="shared" si="1249"/>
        <v>0</v>
      </c>
      <c r="AA963" s="81">
        <f t="shared" si="1249"/>
        <v>0</v>
      </c>
      <c r="AB963" s="81">
        <f t="shared" si="1249"/>
        <v>0</v>
      </c>
      <c r="AC963" s="81">
        <f t="shared" si="1249"/>
        <v>0</v>
      </c>
      <c r="AD963" s="99">
        <f t="shared" si="1241"/>
        <v>0</v>
      </c>
      <c r="AE963" s="80">
        <f t="shared" ref="AE963:AP963" si="1250">SUM(AE947,AE949,AE951,AE953,AE955,AE957,AE959,AE961)</f>
        <v>0</v>
      </c>
      <c r="AF963" s="81">
        <f t="shared" si="1250"/>
        <v>0</v>
      </c>
      <c r="AG963" s="81">
        <f t="shared" si="1250"/>
        <v>0</v>
      </c>
      <c r="AH963" s="81">
        <f t="shared" si="1250"/>
        <v>0</v>
      </c>
      <c r="AI963" s="81">
        <f t="shared" si="1250"/>
        <v>0</v>
      </c>
      <c r="AJ963" s="81">
        <f t="shared" si="1250"/>
        <v>0</v>
      </c>
      <c r="AK963" s="81">
        <f t="shared" si="1250"/>
        <v>0</v>
      </c>
      <c r="AL963" s="81">
        <f t="shared" si="1250"/>
        <v>0</v>
      </c>
      <c r="AM963" s="81">
        <f t="shared" si="1250"/>
        <v>0</v>
      </c>
      <c r="AN963" s="81">
        <f t="shared" si="1250"/>
        <v>0</v>
      </c>
      <c r="AO963" s="81">
        <f t="shared" si="1250"/>
        <v>0</v>
      </c>
      <c r="AP963" s="81">
        <f t="shared" si="1250"/>
        <v>0</v>
      </c>
      <c r="AQ963" s="99">
        <f t="shared" si="1242"/>
        <v>0</v>
      </c>
      <c r="AR963" s="80">
        <f t="shared" ref="AR963:BC963" si="1251">SUM(AR947,AR949,AR951,AR953,AR955,AR957,AR959,AR961)</f>
        <v>0</v>
      </c>
      <c r="AS963" s="81">
        <f t="shared" si="1251"/>
        <v>0</v>
      </c>
      <c r="AT963" s="81">
        <f t="shared" si="1251"/>
        <v>0</v>
      </c>
      <c r="AU963" s="81">
        <f t="shared" si="1251"/>
        <v>0</v>
      </c>
      <c r="AV963" s="81">
        <f t="shared" si="1251"/>
        <v>0</v>
      </c>
      <c r="AW963" s="81">
        <f t="shared" si="1251"/>
        <v>0</v>
      </c>
      <c r="AX963" s="81">
        <f t="shared" si="1251"/>
        <v>0</v>
      </c>
      <c r="AY963" s="81">
        <f t="shared" si="1251"/>
        <v>0</v>
      </c>
      <c r="AZ963" s="81">
        <f t="shared" si="1251"/>
        <v>0</v>
      </c>
      <c r="BA963" s="81">
        <f t="shared" si="1251"/>
        <v>0</v>
      </c>
      <c r="BB963" s="81">
        <f t="shared" si="1251"/>
        <v>0</v>
      </c>
      <c r="BC963" s="81">
        <f t="shared" si="1251"/>
        <v>0</v>
      </c>
      <c r="BD963" s="99">
        <f t="shared" si="1243"/>
        <v>0</v>
      </c>
      <c r="BE963" s="100">
        <f t="shared" si="1239"/>
        <v>0</v>
      </c>
    </row>
    <row r="964" spans="1:61" hidden="1" outlineLevel="2" x14ac:dyDescent="0.2">
      <c r="A964" s="120"/>
      <c r="B964" s="111" t="s">
        <v>203</v>
      </c>
      <c r="C964" s="112"/>
      <c r="D964" s="114"/>
      <c r="E964" s="113"/>
      <c r="F964" s="113"/>
      <c r="G964" s="113"/>
      <c r="H964" s="113"/>
      <c r="I964" s="113"/>
      <c r="J964" s="113"/>
      <c r="K964" s="113"/>
      <c r="L964" s="113"/>
      <c r="M964" s="113"/>
      <c r="N964" s="113"/>
      <c r="O964" s="113"/>
      <c r="P964" s="113"/>
      <c r="Q964" s="114"/>
      <c r="R964" s="113"/>
      <c r="S964" s="113"/>
      <c r="T964" s="113"/>
      <c r="U964" s="113"/>
      <c r="V964" s="113"/>
      <c r="W964" s="113"/>
      <c r="X964" s="113"/>
      <c r="Y964" s="113"/>
      <c r="Z964" s="113"/>
      <c r="AA964" s="113"/>
      <c r="AB964" s="113"/>
      <c r="AC964" s="113"/>
      <c r="AD964" s="114"/>
      <c r="AE964" s="113"/>
      <c r="AF964" s="113"/>
      <c r="AG964" s="113"/>
      <c r="AH964" s="113"/>
      <c r="AI964" s="113"/>
      <c r="AJ964" s="113"/>
      <c r="AK964" s="113"/>
      <c r="AL964" s="113"/>
      <c r="AM964" s="113"/>
      <c r="AN964" s="113"/>
      <c r="AO964" s="113"/>
      <c r="AP964" s="113"/>
      <c r="AQ964" s="114"/>
      <c r="AR964" s="113"/>
      <c r="AS964" s="113"/>
      <c r="AT964" s="113"/>
      <c r="AU964" s="113"/>
      <c r="AV964" s="113"/>
      <c r="AW964" s="113"/>
      <c r="AX964" s="113"/>
      <c r="AY964" s="113"/>
      <c r="AZ964" s="113"/>
      <c r="BA964" s="113"/>
      <c r="BB964" s="113"/>
      <c r="BC964" s="113"/>
      <c r="BD964" s="114"/>
      <c r="BE964" s="198">
        <f t="shared" si="1239"/>
        <v>0</v>
      </c>
      <c r="BG964" s="42"/>
    </row>
    <row r="965" spans="1:61" hidden="1" outlineLevel="2" x14ac:dyDescent="0.2">
      <c r="A965" s="375">
        <v>1</v>
      </c>
      <c r="B965" s="376" t="s">
        <v>208</v>
      </c>
      <c r="C965" s="47" t="s">
        <v>159</v>
      </c>
      <c r="D965" s="91">
        <f>D962-D967</f>
        <v>0</v>
      </c>
      <c r="E965" s="52">
        <f>E962-E967</f>
        <v>0</v>
      </c>
      <c r="F965" s="53">
        <f t="shared" ref="F965:P965" si="1252">F962-F967</f>
        <v>0</v>
      </c>
      <c r="G965" s="53">
        <f t="shared" si="1252"/>
        <v>0</v>
      </c>
      <c r="H965" s="53">
        <f t="shared" si="1252"/>
        <v>0</v>
      </c>
      <c r="I965" s="53">
        <f t="shared" si="1252"/>
        <v>0</v>
      </c>
      <c r="J965" s="53">
        <f t="shared" si="1252"/>
        <v>0</v>
      </c>
      <c r="K965" s="53">
        <f t="shared" si="1252"/>
        <v>0</v>
      </c>
      <c r="L965" s="53">
        <f t="shared" si="1252"/>
        <v>0</v>
      </c>
      <c r="M965" s="53">
        <f t="shared" si="1252"/>
        <v>0</v>
      </c>
      <c r="N965" s="53">
        <f t="shared" si="1252"/>
        <v>0</v>
      </c>
      <c r="O965" s="53">
        <f t="shared" si="1252"/>
        <v>0</v>
      </c>
      <c r="P965" s="53">
        <f t="shared" si="1252"/>
        <v>20</v>
      </c>
      <c r="Q965" s="91">
        <f t="shared" ref="Q965:Q970" si="1253">SUM(E965:P965)</f>
        <v>20</v>
      </c>
      <c r="R965" s="52">
        <f>R962-R967</f>
        <v>0</v>
      </c>
      <c r="S965" s="53">
        <f t="shared" ref="S965:AC965" si="1254">S962-S967</f>
        <v>0</v>
      </c>
      <c r="T965" s="53">
        <f t="shared" si="1254"/>
        <v>0</v>
      </c>
      <c r="U965" s="53">
        <f t="shared" si="1254"/>
        <v>0</v>
      </c>
      <c r="V965" s="53">
        <f t="shared" si="1254"/>
        <v>0</v>
      </c>
      <c r="W965" s="53">
        <f t="shared" si="1254"/>
        <v>0</v>
      </c>
      <c r="X965" s="53">
        <f t="shared" si="1254"/>
        <v>0</v>
      </c>
      <c r="Y965" s="53">
        <f t="shared" si="1254"/>
        <v>0</v>
      </c>
      <c r="Z965" s="53">
        <f t="shared" si="1254"/>
        <v>0</v>
      </c>
      <c r="AA965" s="53">
        <f t="shared" si="1254"/>
        <v>0</v>
      </c>
      <c r="AB965" s="53">
        <f t="shared" si="1254"/>
        <v>0</v>
      </c>
      <c r="AC965" s="53">
        <f t="shared" si="1254"/>
        <v>50</v>
      </c>
      <c r="AD965" s="91">
        <f t="shared" ref="AD965:AD970" si="1255">SUM(R965:AC965)</f>
        <v>50</v>
      </c>
      <c r="AE965" s="52">
        <f>AE962-AE967</f>
        <v>0</v>
      </c>
      <c r="AF965" s="53">
        <f t="shared" ref="AF965:AP965" si="1256">AF962-AF967</f>
        <v>0</v>
      </c>
      <c r="AG965" s="53">
        <f t="shared" si="1256"/>
        <v>0</v>
      </c>
      <c r="AH965" s="53">
        <f t="shared" si="1256"/>
        <v>0</v>
      </c>
      <c r="AI965" s="53">
        <f t="shared" si="1256"/>
        <v>0</v>
      </c>
      <c r="AJ965" s="53">
        <f t="shared" si="1256"/>
        <v>0</v>
      </c>
      <c r="AK965" s="53">
        <f t="shared" si="1256"/>
        <v>0</v>
      </c>
      <c r="AL965" s="53">
        <f t="shared" si="1256"/>
        <v>0</v>
      </c>
      <c r="AM965" s="53">
        <f t="shared" si="1256"/>
        <v>0</v>
      </c>
      <c r="AN965" s="53">
        <f t="shared" si="1256"/>
        <v>0</v>
      </c>
      <c r="AO965" s="53">
        <f t="shared" si="1256"/>
        <v>0</v>
      </c>
      <c r="AP965" s="53">
        <f t="shared" si="1256"/>
        <v>50</v>
      </c>
      <c r="AQ965" s="91">
        <f t="shared" ref="AQ965:AQ970" si="1257">SUM(AE965:AP965)</f>
        <v>50</v>
      </c>
      <c r="AR965" s="52">
        <f>AR962-AR967</f>
        <v>0</v>
      </c>
      <c r="AS965" s="53">
        <f t="shared" ref="AS965:BC965" si="1258">AS962-AS967</f>
        <v>0</v>
      </c>
      <c r="AT965" s="53">
        <f t="shared" si="1258"/>
        <v>0</v>
      </c>
      <c r="AU965" s="53">
        <f t="shared" si="1258"/>
        <v>0</v>
      </c>
      <c r="AV965" s="53">
        <f t="shared" si="1258"/>
        <v>0</v>
      </c>
      <c r="AW965" s="53">
        <f t="shared" si="1258"/>
        <v>0</v>
      </c>
      <c r="AX965" s="53">
        <f t="shared" si="1258"/>
        <v>0</v>
      </c>
      <c r="AY965" s="53">
        <f t="shared" si="1258"/>
        <v>0</v>
      </c>
      <c r="AZ965" s="53">
        <f t="shared" si="1258"/>
        <v>0</v>
      </c>
      <c r="BA965" s="53">
        <f t="shared" si="1258"/>
        <v>0</v>
      </c>
      <c r="BB965" s="53">
        <f t="shared" si="1258"/>
        <v>0</v>
      </c>
      <c r="BC965" s="53">
        <f t="shared" si="1258"/>
        <v>50</v>
      </c>
      <c r="BD965" s="91">
        <f t="shared" ref="BD965:BD970" si="1259">SUM(AR965:BC965)</f>
        <v>50</v>
      </c>
      <c r="BE965" s="91">
        <f t="shared" si="1239"/>
        <v>170</v>
      </c>
      <c r="BG965" s="42"/>
    </row>
    <row r="966" spans="1:61" hidden="1" outlineLevel="2" x14ac:dyDescent="0.2">
      <c r="A966" s="374"/>
      <c r="B966" s="372"/>
      <c r="C966" s="46" t="s">
        <v>164</v>
      </c>
      <c r="D966" s="92">
        <f t="shared" ref="D966:P966" si="1260">D963-D968</f>
        <v>0</v>
      </c>
      <c r="E966" s="56">
        <f t="shared" si="1260"/>
        <v>0</v>
      </c>
      <c r="F966" s="57">
        <f t="shared" si="1260"/>
        <v>0</v>
      </c>
      <c r="G966" s="57">
        <f t="shared" si="1260"/>
        <v>0</v>
      </c>
      <c r="H966" s="57">
        <f t="shared" si="1260"/>
        <v>0</v>
      </c>
      <c r="I966" s="57">
        <f t="shared" si="1260"/>
        <v>0</v>
      </c>
      <c r="J966" s="57">
        <f t="shared" si="1260"/>
        <v>0</v>
      </c>
      <c r="K966" s="57">
        <f t="shared" si="1260"/>
        <v>0</v>
      </c>
      <c r="L966" s="57">
        <f t="shared" si="1260"/>
        <v>0</v>
      </c>
      <c r="M966" s="57">
        <f t="shared" si="1260"/>
        <v>0</v>
      </c>
      <c r="N966" s="57">
        <f t="shared" si="1260"/>
        <v>0</v>
      </c>
      <c r="O966" s="57">
        <f t="shared" si="1260"/>
        <v>0</v>
      </c>
      <c r="P966" s="57">
        <f t="shared" si="1260"/>
        <v>0</v>
      </c>
      <c r="Q966" s="92">
        <f t="shared" si="1253"/>
        <v>0</v>
      </c>
      <c r="R966" s="56">
        <f t="shared" ref="R966:AC966" si="1261">R963-R968</f>
        <v>0</v>
      </c>
      <c r="S966" s="57">
        <f t="shared" si="1261"/>
        <v>0</v>
      </c>
      <c r="T966" s="57">
        <f t="shared" si="1261"/>
        <v>0</v>
      </c>
      <c r="U966" s="57">
        <f t="shared" si="1261"/>
        <v>0</v>
      </c>
      <c r="V966" s="57">
        <f t="shared" si="1261"/>
        <v>0</v>
      </c>
      <c r="W966" s="57">
        <f t="shared" si="1261"/>
        <v>0</v>
      </c>
      <c r="X966" s="57">
        <f t="shared" si="1261"/>
        <v>0</v>
      </c>
      <c r="Y966" s="57">
        <f t="shared" si="1261"/>
        <v>0</v>
      </c>
      <c r="Z966" s="57">
        <f t="shared" si="1261"/>
        <v>0</v>
      </c>
      <c r="AA966" s="57">
        <f t="shared" si="1261"/>
        <v>0</v>
      </c>
      <c r="AB966" s="57">
        <f t="shared" si="1261"/>
        <v>0</v>
      </c>
      <c r="AC966" s="57">
        <f t="shared" si="1261"/>
        <v>0</v>
      </c>
      <c r="AD966" s="92">
        <f t="shared" si="1255"/>
        <v>0</v>
      </c>
      <c r="AE966" s="56">
        <f t="shared" ref="AE966:AP966" si="1262">AE963-AE968</f>
        <v>0</v>
      </c>
      <c r="AF966" s="57">
        <f t="shared" si="1262"/>
        <v>0</v>
      </c>
      <c r="AG966" s="57">
        <f t="shared" si="1262"/>
        <v>0</v>
      </c>
      <c r="AH966" s="57">
        <f t="shared" si="1262"/>
        <v>0</v>
      </c>
      <c r="AI966" s="57">
        <f t="shared" si="1262"/>
        <v>0</v>
      </c>
      <c r="AJ966" s="57">
        <f t="shared" si="1262"/>
        <v>0</v>
      </c>
      <c r="AK966" s="57">
        <f t="shared" si="1262"/>
        <v>0</v>
      </c>
      <c r="AL966" s="57">
        <f t="shared" si="1262"/>
        <v>0</v>
      </c>
      <c r="AM966" s="57">
        <f t="shared" si="1262"/>
        <v>0</v>
      </c>
      <c r="AN966" s="57">
        <f t="shared" si="1262"/>
        <v>0</v>
      </c>
      <c r="AO966" s="57">
        <f t="shared" si="1262"/>
        <v>0</v>
      </c>
      <c r="AP966" s="57">
        <f t="shared" si="1262"/>
        <v>0</v>
      </c>
      <c r="AQ966" s="92">
        <f t="shared" si="1257"/>
        <v>0</v>
      </c>
      <c r="AR966" s="56">
        <f t="shared" ref="AR966:BC966" si="1263">AR963-AR968</f>
        <v>0</v>
      </c>
      <c r="AS966" s="57">
        <f t="shared" si="1263"/>
        <v>0</v>
      </c>
      <c r="AT966" s="57">
        <f t="shared" si="1263"/>
        <v>0</v>
      </c>
      <c r="AU966" s="57">
        <f t="shared" si="1263"/>
        <v>0</v>
      </c>
      <c r="AV966" s="57">
        <f t="shared" si="1263"/>
        <v>0</v>
      </c>
      <c r="AW966" s="57">
        <f t="shared" si="1263"/>
        <v>0</v>
      </c>
      <c r="AX966" s="57">
        <f t="shared" si="1263"/>
        <v>0</v>
      </c>
      <c r="AY966" s="57">
        <f t="shared" si="1263"/>
        <v>0</v>
      </c>
      <c r="AZ966" s="57">
        <f t="shared" si="1263"/>
        <v>0</v>
      </c>
      <c r="BA966" s="57">
        <f t="shared" si="1263"/>
        <v>0</v>
      </c>
      <c r="BB966" s="57">
        <f t="shared" si="1263"/>
        <v>0</v>
      </c>
      <c r="BC966" s="57">
        <f t="shared" si="1263"/>
        <v>0</v>
      </c>
      <c r="BD966" s="92">
        <f t="shared" si="1259"/>
        <v>0</v>
      </c>
      <c r="BE966" s="92">
        <f t="shared" si="1239"/>
        <v>0</v>
      </c>
      <c r="BF966" s="122"/>
      <c r="BG966" s="42"/>
    </row>
    <row r="967" spans="1:61" hidden="1" outlineLevel="2" x14ac:dyDescent="0.2">
      <c r="A967" s="373">
        <v>2</v>
      </c>
      <c r="B967" s="371" t="s">
        <v>307</v>
      </c>
      <c r="C967" s="44" t="s">
        <v>159</v>
      </c>
      <c r="D967" s="101"/>
      <c r="E967" s="82"/>
      <c r="F967" s="83"/>
      <c r="G967" s="83"/>
      <c r="H967" s="83"/>
      <c r="I967" s="83"/>
      <c r="J967" s="83"/>
      <c r="K967" s="83"/>
      <c r="L967" s="83"/>
      <c r="M967" s="83"/>
      <c r="N967" s="83"/>
      <c r="O967" s="83"/>
      <c r="P967" s="84"/>
      <c r="Q967" s="101">
        <f t="shared" si="1253"/>
        <v>0</v>
      </c>
      <c r="R967" s="82"/>
      <c r="S967" s="83"/>
      <c r="T967" s="83"/>
      <c r="U967" s="83"/>
      <c r="V967" s="83"/>
      <c r="W967" s="83"/>
      <c r="X967" s="83"/>
      <c r="Y967" s="83"/>
      <c r="Z967" s="83"/>
      <c r="AA967" s="83"/>
      <c r="AB967" s="83"/>
      <c r="AC967" s="84"/>
      <c r="AD967" s="101">
        <f t="shared" si="1255"/>
        <v>0</v>
      </c>
      <c r="AE967" s="82"/>
      <c r="AF967" s="83"/>
      <c r="AG967" s="83"/>
      <c r="AH967" s="83"/>
      <c r="AI967" s="83"/>
      <c r="AJ967" s="83"/>
      <c r="AK967" s="83"/>
      <c r="AL967" s="83"/>
      <c r="AM967" s="83"/>
      <c r="AN967" s="83"/>
      <c r="AO967" s="83"/>
      <c r="AP967" s="84"/>
      <c r="AQ967" s="101">
        <f t="shared" si="1257"/>
        <v>0</v>
      </c>
      <c r="AR967" s="82"/>
      <c r="AS967" s="83"/>
      <c r="AT967" s="83"/>
      <c r="AU967" s="83"/>
      <c r="AV967" s="83"/>
      <c r="AW967" s="83"/>
      <c r="AX967" s="83"/>
      <c r="AY967" s="83"/>
      <c r="AZ967" s="83"/>
      <c r="BA967" s="83"/>
      <c r="BB967" s="83"/>
      <c r="BC967" s="84"/>
      <c r="BD967" s="101">
        <f t="shared" si="1259"/>
        <v>0</v>
      </c>
      <c r="BE967" s="101">
        <f t="shared" si="1239"/>
        <v>0</v>
      </c>
      <c r="BG967" s="42"/>
    </row>
    <row r="968" spans="1:61" ht="13.5" hidden="1" outlineLevel="2" thickBot="1" x14ac:dyDescent="0.25">
      <c r="A968" s="377"/>
      <c r="B968" s="378"/>
      <c r="C968" s="128" t="s">
        <v>164</v>
      </c>
      <c r="D968" s="131"/>
      <c r="E968" s="129"/>
      <c r="F968" s="130"/>
      <c r="G968" s="130"/>
      <c r="H968" s="130"/>
      <c r="I968" s="130"/>
      <c r="J968" s="130"/>
      <c r="K968" s="130"/>
      <c r="L968" s="130"/>
      <c r="M968" s="130"/>
      <c r="N968" s="130"/>
      <c r="O968" s="130"/>
      <c r="P968" s="130"/>
      <c r="Q968" s="131">
        <f t="shared" si="1253"/>
        <v>0</v>
      </c>
      <c r="R968" s="129"/>
      <c r="S968" s="130"/>
      <c r="T968" s="130"/>
      <c r="U968" s="130"/>
      <c r="V968" s="130"/>
      <c r="W968" s="130"/>
      <c r="X968" s="130"/>
      <c r="Y968" s="130"/>
      <c r="Z968" s="130"/>
      <c r="AA968" s="130"/>
      <c r="AB968" s="130"/>
      <c r="AC968" s="130"/>
      <c r="AD968" s="131">
        <f t="shared" si="1255"/>
        <v>0</v>
      </c>
      <c r="AE968" s="129"/>
      <c r="AF968" s="130"/>
      <c r="AG968" s="130"/>
      <c r="AH968" s="130"/>
      <c r="AI968" s="130"/>
      <c r="AJ968" s="130"/>
      <c r="AK968" s="130"/>
      <c r="AL968" s="130"/>
      <c r="AM968" s="130"/>
      <c r="AN968" s="130"/>
      <c r="AO968" s="130"/>
      <c r="AP968" s="130"/>
      <c r="AQ968" s="131">
        <f t="shared" si="1257"/>
        <v>0</v>
      </c>
      <c r="AR968" s="129"/>
      <c r="AS968" s="130"/>
      <c r="AT968" s="130"/>
      <c r="AU968" s="130"/>
      <c r="AV968" s="130"/>
      <c r="AW968" s="130"/>
      <c r="AX968" s="130"/>
      <c r="AY968" s="130"/>
      <c r="AZ968" s="130"/>
      <c r="BA968" s="130"/>
      <c r="BB968" s="130"/>
      <c r="BC968" s="130"/>
      <c r="BD968" s="131">
        <f t="shared" si="1259"/>
        <v>0</v>
      </c>
      <c r="BE968" s="131">
        <f t="shared" si="1239"/>
        <v>0</v>
      </c>
      <c r="BG968" s="42"/>
    </row>
    <row r="969" spans="1:61" hidden="1" outlineLevel="2" x14ac:dyDescent="0.2">
      <c r="A969" s="369"/>
      <c r="B969" s="362" t="s">
        <v>198</v>
      </c>
      <c r="C969" s="50" t="s">
        <v>159</v>
      </c>
      <c r="D969" s="127">
        <f>SUM(D965,D967)</f>
        <v>0</v>
      </c>
      <c r="E969" s="124">
        <f>SUM(E965,E967)</f>
        <v>0</v>
      </c>
      <c r="F969" s="125">
        <f t="shared" ref="F969:P969" si="1264">SUM(F965,F967)</f>
        <v>0</v>
      </c>
      <c r="G969" s="125">
        <f t="shared" si="1264"/>
        <v>0</v>
      </c>
      <c r="H969" s="125">
        <f t="shared" si="1264"/>
        <v>0</v>
      </c>
      <c r="I969" s="125">
        <f t="shared" si="1264"/>
        <v>0</v>
      </c>
      <c r="J969" s="125">
        <f t="shared" si="1264"/>
        <v>0</v>
      </c>
      <c r="K969" s="125">
        <f t="shared" si="1264"/>
        <v>0</v>
      </c>
      <c r="L969" s="125">
        <f t="shared" si="1264"/>
        <v>0</v>
      </c>
      <c r="M969" s="125">
        <f t="shared" si="1264"/>
        <v>0</v>
      </c>
      <c r="N969" s="125">
        <f t="shared" si="1264"/>
        <v>0</v>
      </c>
      <c r="O969" s="125">
        <f t="shared" si="1264"/>
        <v>0</v>
      </c>
      <c r="P969" s="125">
        <f t="shared" si="1264"/>
        <v>20</v>
      </c>
      <c r="Q969" s="126">
        <f t="shared" si="1253"/>
        <v>20</v>
      </c>
      <c r="R969" s="124">
        <f>SUM(R965,R967)</f>
        <v>0</v>
      </c>
      <c r="S969" s="125">
        <f t="shared" ref="S969:AC969" si="1265">SUM(S965,S967)</f>
        <v>0</v>
      </c>
      <c r="T969" s="125">
        <f t="shared" si="1265"/>
        <v>0</v>
      </c>
      <c r="U969" s="125">
        <f t="shared" si="1265"/>
        <v>0</v>
      </c>
      <c r="V969" s="125">
        <f t="shared" si="1265"/>
        <v>0</v>
      </c>
      <c r="W969" s="125">
        <f t="shared" si="1265"/>
        <v>0</v>
      </c>
      <c r="X969" s="125">
        <f t="shared" si="1265"/>
        <v>0</v>
      </c>
      <c r="Y969" s="125">
        <f t="shared" si="1265"/>
        <v>0</v>
      </c>
      <c r="Z969" s="125">
        <f t="shared" si="1265"/>
        <v>0</v>
      </c>
      <c r="AA969" s="125">
        <f t="shared" si="1265"/>
        <v>0</v>
      </c>
      <c r="AB969" s="125">
        <f t="shared" si="1265"/>
        <v>0</v>
      </c>
      <c r="AC969" s="125">
        <f t="shared" si="1265"/>
        <v>50</v>
      </c>
      <c r="AD969" s="126">
        <f t="shared" si="1255"/>
        <v>50</v>
      </c>
      <c r="AE969" s="124">
        <f>SUM(AE965,AE967)</f>
        <v>0</v>
      </c>
      <c r="AF969" s="125">
        <f t="shared" ref="AF969:AP969" si="1266">SUM(AF965,AF967)</f>
        <v>0</v>
      </c>
      <c r="AG969" s="125">
        <f t="shared" si="1266"/>
        <v>0</v>
      </c>
      <c r="AH969" s="125">
        <f t="shared" si="1266"/>
        <v>0</v>
      </c>
      <c r="AI969" s="125">
        <f t="shared" si="1266"/>
        <v>0</v>
      </c>
      <c r="AJ969" s="125">
        <f t="shared" si="1266"/>
        <v>0</v>
      </c>
      <c r="AK969" s="125">
        <f t="shared" si="1266"/>
        <v>0</v>
      </c>
      <c r="AL969" s="125">
        <f t="shared" si="1266"/>
        <v>0</v>
      </c>
      <c r="AM969" s="125">
        <f t="shared" si="1266"/>
        <v>0</v>
      </c>
      <c r="AN969" s="125">
        <f t="shared" si="1266"/>
        <v>0</v>
      </c>
      <c r="AO969" s="125">
        <f t="shared" si="1266"/>
        <v>0</v>
      </c>
      <c r="AP969" s="125">
        <f t="shared" si="1266"/>
        <v>50</v>
      </c>
      <c r="AQ969" s="126">
        <f t="shared" si="1257"/>
        <v>50</v>
      </c>
      <c r="AR969" s="124">
        <f>SUM(AR965,AR967)</f>
        <v>0</v>
      </c>
      <c r="AS969" s="125">
        <f t="shared" ref="AS969:BC969" si="1267">SUM(AS965,AS967)</f>
        <v>0</v>
      </c>
      <c r="AT969" s="125">
        <f t="shared" si="1267"/>
        <v>0</v>
      </c>
      <c r="AU969" s="125">
        <f t="shared" si="1267"/>
        <v>0</v>
      </c>
      <c r="AV969" s="125">
        <f t="shared" si="1267"/>
        <v>0</v>
      </c>
      <c r="AW969" s="125">
        <f t="shared" si="1267"/>
        <v>0</v>
      </c>
      <c r="AX969" s="125">
        <f t="shared" si="1267"/>
        <v>0</v>
      </c>
      <c r="AY969" s="125">
        <f t="shared" si="1267"/>
        <v>0</v>
      </c>
      <c r="AZ969" s="125">
        <f t="shared" si="1267"/>
        <v>0</v>
      </c>
      <c r="BA969" s="125">
        <f t="shared" si="1267"/>
        <v>0</v>
      </c>
      <c r="BB969" s="125">
        <f t="shared" si="1267"/>
        <v>0</v>
      </c>
      <c r="BC969" s="125">
        <f t="shared" si="1267"/>
        <v>50</v>
      </c>
      <c r="BD969" s="126">
        <f t="shared" si="1259"/>
        <v>50</v>
      </c>
      <c r="BE969" s="127">
        <f t="shared" si="1239"/>
        <v>170</v>
      </c>
      <c r="BG969" s="42"/>
    </row>
    <row r="970" spans="1:61" hidden="1" outlineLevel="2" x14ac:dyDescent="0.2">
      <c r="A970" s="370"/>
      <c r="B970" s="363"/>
      <c r="C970" s="51" t="s">
        <v>164</v>
      </c>
      <c r="D970" s="100">
        <f t="shared" ref="D970:P970" si="1268">SUM(D966,D968)</f>
        <v>0</v>
      </c>
      <c r="E970" s="80">
        <f t="shared" si="1268"/>
        <v>0</v>
      </c>
      <c r="F970" s="81">
        <f t="shared" si="1268"/>
        <v>0</v>
      </c>
      <c r="G970" s="81">
        <f t="shared" si="1268"/>
        <v>0</v>
      </c>
      <c r="H970" s="81">
        <f t="shared" si="1268"/>
        <v>0</v>
      </c>
      <c r="I970" s="81">
        <f t="shared" si="1268"/>
        <v>0</v>
      </c>
      <c r="J970" s="81">
        <f t="shared" si="1268"/>
        <v>0</v>
      </c>
      <c r="K970" s="81">
        <f t="shared" si="1268"/>
        <v>0</v>
      </c>
      <c r="L970" s="81">
        <f t="shared" si="1268"/>
        <v>0</v>
      </c>
      <c r="M970" s="81">
        <f t="shared" si="1268"/>
        <v>0</v>
      </c>
      <c r="N970" s="81">
        <f t="shared" si="1268"/>
        <v>0</v>
      </c>
      <c r="O970" s="81">
        <f t="shared" si="1268"/>
        <v>0</v>
      </c>
      <c r="P970" s="81">
        <f t="shared" si="1268"/>
        <v>0</v>
      </c>
      <c r="Q970" s="99">
        <f t="shared" si="1253"/>
        <v>0</v>
      </c>
      <c r="R970" s="80">
        <f t="shared" ref="R970:AC970" si="1269">SUM(R966,R968)</f>
        <v>0</v>
      </c>
      <c r="S970" s="81">
        <f t="shared" si="1269"/>
        <v>0</v>
      </c>
      <c r="T970" s="81">
        <f t="shared" si="1269"/>
        <v>0</v>
      </c>
      <c r="U970" s="81">
        <f t="shared" si="1269"/>
        <v>0</v>
      </c>
      <c r="V970" s="81">
        <f t="shared" si="1269"/>
        <v>0</v>
      </c>
      <c r="W970" s="81">
        <f t="shared" si="1269"/>
        <v>0</v>
      </c>
      <c r="X970" s="81">
        <f t="shared" si="1269"/>
        <v>0</v>
      </c>
      <c r="Y970" s="81">
        <f t="shared" si="1269"/>
        <v>0</v>
      </c>
      <c r="Z970" s="81">
        <f t="shared" si="1269"/>
        <v>0</v>
      </c>
      <c r="AA970" s="81">
        <f t="shared" si="1269"/>
        <v>0</v>
      </c>
      <c r="AB970" s="81">
        <f t="shared" si="1269"/>
        <v>0</v>
      </c>
      <c r="AC970" s="81">
        <f t="shared" si="1269"/>
        <v>0</v>
      </c>
      <c r="AD970" s="99">
        <f t="shared" si="1255"/>
        <v>0</v>
      </c>
      <c r="AE970" s="80">
        <f t="shared" ref="AE970:AP970" si="1270">SUM(AE966,AE968)</f>
        <v>0</v>
      </c>
      <c r="AF970" s="81">
        <f t="shared" si="1270"/>
        <v>0</v>
      </c>
      <c r="AG970" s="81">
        <f t="shared" si="1270"/>
        <v>0</v>
      </c>
      <c r="AH970" s="81">
        <f t="shared" si="1270"/>
        <v>0</v>
      </c>
      <c r="AI970" s="81">
        <f t="shared" si="1270"/>
        <v>0</v>
      </c>
      <c r="AJ970" s="81">
        <f t="shared" si="1270"/>
        <v>0</v>
      </c>
      <c r="AK970" s="81">
        <f t="shared" si="1270"/>
        <v>0</v>
      </c>
      <c r="AL970" s="81">
        <f t="shared" si="1270"/>
        <v>0</v>
      </c>
      <c r="AM970" s="81">
        <f t="shared" si="1270"/>
        <v>0</v>
      </c>
      <c r="AN970" s="81">
        <f t="shared" si="1270"/>
        <v>0</v>
      </c>
      <c r="AO970" s="81">
        <f t="shared" si="1270"/>
        <v>0</v>
      </c>
      <c r="AP970" s="81">
        <f t="shared" si="1270"/>
        <v>0</v>
      </c>
      <c r="AQ970" s="99">
        <f t="shared" si="1257"/>
        <v>0</v>
      </c>
      <c r="AR970" s="80">
        <f t="shared" ref="AR970:BC970" si="1271">SUM(AR966,AR968)</f>
        <v>0</v>
      </c>
      <c r="AS970" s="81">
        <f t="shared" si="1271"/>
        <v>0</v>
      </c>
      <c r="AT970" s="81">
        <f t="shared" si="1271"/>
        <v>0</v>
      </c>
      <c r="AU970" s="81">
        <f t="shared" si="1271"/>
        <v>0</v>
      </c>
      <c r="AV970" s="81">
        <f t="shared" si="1271"/>
        <v>0</v>
      </c>
      <c r="AW970" s="81">
        <f t="shared" si="1271"/>
        <v>0</v>
      </c>
      <c r="AX970" s="81">
        <f t="shared" si="1271"/>
        <v>0</v>
      </c>
      <c r="AY970" s="81">
        <f t="shared" si="1271"/>
        <v>0</v>
      </c>
      <c r="AZ970" s="81">
        <f t="shared" si="1271"/>
        <v>0</v>
      </c>
      <c r="BA970" s="81">
        <f t="shared" si="1271"/>
        <v>0</v>
      </c>
      <c r="BB970" s="81">
        <f t="shared" si="1271"/>
        <v>0</v>
      </c>
      <c r="BC970" s="81">
        <f t="shared" si="1271"/>
        <v>0</v>
      </c>
      <c r="BD970" s="99">
        <f t="shared" si="1259"/>
        <v>0</v>
      </c>
      <c r="BE970" s="100">
        <f t="shared" si="1239"/>
        <v>0</v>
      </c>
      <c r="BG970" s="42"/>
    </row>
    <row r="971" spans="1:61" outlineLevel="1" collapsed="1" x14ac:dyDescent="0.2">
      <c r="A971" s="119"/>
      <c r="B971" s="103" t="s">
        <v>263</v>
      </c>
      <c r="C971" s="104"/>
      <c r="D971" s="106"/>
      <c r="E971" s="105"/>
      <c r="F971" s="105"/>
      <c r="G971" s="105"/>
      <c r="H971" s="105"/>
      <c r="I971" s="105"/>
      <c r="J971" s="105"/>
      <c r="K971" s="105"/>
      <c r="L971" s="105"/>
      <c r="M971" s="105"/>
      <c r="N971" s="105"/>
      <c r="O971" s="105"/>
      <c r="P971" s="105"/>
      <c r="Q971" s="106"/>
      <c r="R971" s="105"/>
      <c r="S971" s="105"/>
      <c r="T971" s="105"/>
      <c r="U971" s="105"/>
      <c r="V971" s="105"/>
      <c r="W971" s="105"/>
      <c r="X971" s="105"/>
      <c r="Y971" s="105"/>
      <c r="Z971" s="105"/>
      <c r="AA971" s="105"/>
      <c r="AB971" s="105"/>
      <c r="AC971" s="105"/>
      <c r="AD971" s="107"/>
      <c r="AE971" s="108"/>
      <c r="AF971" s="105"/>
      <c r="AG971" s="105"/>
      <c r="AH971" s="105"/>
      <c r="AI971" s="105"/>
      <c r="AJ971" s="105"/>
      <c r="AK971" s="105"/>
      <c r="AL971" s="105"/>
      <c r="AM971" s="105"/>
      <c r="AN971" s="105"/>
      <c r="AO971" s="105"/>
      <c r="AP971" s="109"/>
      <c r="AQ971" s="110"/>
      <c r="AR971" s="105"/>
      <c r="AS971" s="105"/>
      <c r="AT971" s="105"/>
      <c r="AU971" s="105"/>
      <c r="AV971" s="105"/>
      <c r="AW971" s="105"/>
      <c r="AX971" s="105"/>
      <c r="AY971" s="105"/>
      <c r="AZ971" s="105"/>
      <c r="BA971" s="105"/>
      <c r="BB971" s="105"/>
      <c r="BC971" s="105"/>
      <c r="BD971" s="106"/>
      <c r="BE971" s="197">
        <f t="shared" si="1206"/>
        <v>0</v>
      </c>
      <c r="BF971" s="122"/>
      <c r="BG971" s="42"/>
    </row>
    <row r="972" spans="1:61" hidden="1" outlineLevel="2" x14ac:dyDescent="0.2">
      <c r="A972" s="120"/>
      <c r="B972" s="111" t="s">
        <v>202</v>
      </c>
      <c r="C972" s="112"/>
      <c r="D972" s="114"/>
      <c r="E972" s="113"/>
      <c r="F972" s="113"/>
      <c r="G972" s="113"/>
      <c r="H972" s="113"/>
      <c r="I972" s="113"/>
      <c r="J972" s="113"/>
      <c r="K972" s="113"/>
      <c r="L972" s="113"/>
      <c r="M972" s="113"/>
      <c r="N972" s="113"/>
      <c r="O972" s="113"/>
      <c r="P972" s="113"/>
      <c r="Q972" s="114"/>
      <c r="R972" s="113"/>
      <c r="S972" s="113"/>
      <c r="T972" s="113"/>
      <c r="U972" s="113"/>
      <c r="V972" s="113"/>
      <c r="W972" s="113"/>
      <c r="X972" s="113"/>
      <c r="Y972" s="113"/>
      <c r="Z972" s="113"/>
      <c r="AA972" s="113"/>
      <c r="AB972" s="113"/>
      <c r="AC972" s="113"/>
      <c r="AD972" s="115"/>
      <c r="AE972" s="116"/>
      <c r="AF972" s="113"/>
      <c r="AG972" s="113"/>
      <c r="AH972" s="113"/>
      <c r="AI972" s="113"/>
      <c r="AJ972" s="113"/>
      <c r="AK972" s="113"/>
      <c r="AL972" s="113"/>
      <c r="AM972" s="113"/>
      <c r="AN972" s="113"/>
      <c r="AO972" s="113"/>
      <c r="AP972" s="117"/>
      <c r="AQ972" s="118"/>
      <c r="AR972" s="113"/>
      <c r="AS972" s="113"/>
      <c r="AT972" s="113"/>
      <c r="AU972" s="113"/>
      <c r="AV972" s="113"/>
      <c r="AW972" s="113"/>
      <c r="AX972" s="113"/>
      <c r="AY972" s="113"/>
      <c r="AZ972" s="113"/>
      <c r="BA972" s="113"/>
      <c r="BB972" s="113"/>
      <c r="BC972" s="113"/>
      <c r="BD972" s="114"/>
      <c r="BE972" s="198">
        <f t="shared" si="1206"/>
        <v>0</v>
      </c>
      <c r="BG972" s="42"/>
    </row>
    <row r="973" spans="1:61" ht="13.15" hidden="1" customHeight="1" outlineLevel="2" x14ac:dyDescent="0.2">
      <c r="A973" s="373">
        <v>1</v>
      </c>
      <c r="B973" s="371" t="s">
        <v>334</v>
      </c>
      <c r="C973" s="44" t="s">
        <v>159</v>
      </c>
      <c r="D973" s="101"/>
      <c r="E973" s="82"/>
      <c r="F973" s="83"/>
      <c r="G973" s="83"/>
      <c r="H973" s="83"/>
      <c r="I973" s="83"/>
      <c r="J973" s="83"/>
      <c r="K973" s="83"/>
      <c r="L973" s="83"/>
      <c r="M973" s="83"/>
      <c r="N973" s="83"/>
      <c r="O973" s="83"/>
      <c r="P973" s="83"/>
      <c r="Q973" s="101">
        <f>SUM(E973:P973)</f>
        <v>0</v>
      </c>
      <c r="R973" s="82"/>
      <c r="S973" s="83"/>
      <c r="T973" s="83"/>
      <c r="U973" s="83"/>
      <c r="V973" s="83"/>
      <c r="W973" s="83"/>
      <c r="X973" s="83"/>
      <c r="Y973" s="83"/>
      <c r="Z973" s="83"/>
      <c r="AA973" s="83"/>
      <c r="AB973" s="83"/>
      <c r="AC973" s="83"/>
      <c r="AD973" s="101">
        <f>SUM(R973:AC973)</f>
        <v>0</v>
      </c>
      <c r="AE973" s="82"/>
      <c r="AF973" s="83"/>
      <c r="AG973" s="83"/>
      <c r="AH973" s="83"/>
      <c r="AI973" s="83"/>
      <c r="AJ973" s="83"/>
      <c r="AK973" s="83"/>
      <c r="AL973" s="83"/>
      <c r="AM973" s="83"/>
      <c r="AN973" s="83"/>
      <c r="AO973" s="83"/>
      <c r="AP973" s="83"/>
      <c r="AQ973" s="101">
        <f>SUM(AE973:AP973)</f>
        <v>0</v>
      </c>
      <c r="AR973" s="82"/>
      <c r="AS973" s="83"/>
      <c r="AT973" s="83"/>
      <c r="AU973" s="83"/>
      <c r="AV973" s="83"/>
      <c r="AW973" s="83"/>
      <c r="AX973" s="83"/>
      <c r="AY973" s="83"/>
      <c r="AZ973" s="83"/>
      <c r="BA973" s="83"/>
      <c r="BB973" s="83"/>
      <c r="BC973" s="83"/>
      <c r="BD973" s="101">
        <f>SUM(AR973:BC973)</f>
        <v>0</v>
      </c>
      <c r="BE973" s="101">
        <f>SUM(D973,BD973,AQ973,AD973,Q973)</f>
        <v>0</v>
      </c>
      <c r="BG973" s="138"/>
      <c r="BH973" s="140"/>
      <c r="BI973" s="140"/>
    </row>
    <row r="974" spans="1:61" ht="13.15" hidden="1" customHeight="1" outlineLevel="2" x14ac:dyDescent="0.2">
      <c r="A974" s="374"/>
      <c r="B974" s="372"/>
      <c r="C974" s="46" t="s">
        <v>164</v>
      </c>
      <c r="D974" s="92"/>
      <c r="E974" s="56"/>
      <c r="F974" s="57"/>
      <c r="G974" s="57"/>
      <c r="H974" s="57"/>
      <c r="I974" s="57"/>
      <c r="J974" s="57"/>
      <c r="K974" s="57"/>
      <c r="L974" s="57"/>
      <c r="M974" s="57"/>
      <c r="N974" s="57"/>
      <c r="O974" s="57"/>
      <c r="P974" s="57"/>
      <c r="Q974" s="92">
        <f>SUM(E974:P974)</f>
        <v>0</v>
      </c>
      <c r="R974" s="56"/>
      <c r="S974" s="57"/>
      <c r="T974" s="57"/>
      <c r="U974" s="57"/>
      <c r="V974" s="57"/>
      <c r="W974" s="57"/>
      <c r="X974" s="57"/>
      <c r="Y974" s="57"/>
      <c r="Z974" s="57"/>
      <c r="AA974" s="57"/>
      <c r="AB974" s="57"/>
      <c r="AC974" s="57"/>
      <c r="AD974" s="92">
        <f>SUM(R974:AC974)</f>
        <v>0</v>
      </c>
      <c r="AE974" s="56"/>
      <c r="AF974" s="57"/>
      <c r="AG974" s="57"/>
      <c r="AH974" s="57"/>
      <c r="AI974" s="57"/>
      <c r="AJ974" s="57"/>
      <c r="AK974" s="57"/>
      <c r="AL974" s="57"/>
      <c r="AM974" s="57"/>
      <c r="AN974" s="57"/>
      <c r="AO974" s="57"/>
      <c r="AP974" s="57"/>
      <c r="AQ974" s="92">
        <f>SUM(AE974:AP974)</f>
        <v>0</v>
      </c>
      <c r="AR974" s="56"/>
      <c r="AS974" s="57"/>
      <c r="AT974" s="57"/>
      <c r="AU974" s="57"/>
      <c r="AV974" s="57"/>
      <c r="AW974" s="57"/>
      <c r="AX974" s="57"/>
      <c r="AY974" s="57"/>
      <c r="AZ974" s="57"/>
      <c r="BA974" s="57"/>
      <c r="BB974" s="57"/>
      <c r="BC974" s="57"/>
      <c r="BD974" s="92">
        <f>SUM(AR974:BC974)</f>
        <v>0</v>
      </c>
      <c r="BE974" s="92">
        <f>SUM(D974,BD974,AQ974,AD974,Q974)</f>
        <v>0</v>
      </c>
      <c r="BG974" s="136"/>
      <c r="BH974" s="4"/>
      <c r="BI974" s="4"/>
    </row>
    <row r="975" spans="1:61" ht="13.15" hidden="1" customHeight="1" outlineLevel="2" x14ac:dyDescent="0.2">
      <c r="A975" s="373">
        <v>2</v>
      </c>
      <c r="B975" s="371" t="s">
        <v>217</v>
      </c>
      <c r="C975" s="44" t="s">
        <v>159</v>
      </c>
      <c r="D975" s="101"/>
      <c r="E975" s="82"/>
      <c r="F975" s="83"/>
      <c r="G975" s="83"/>
      <c r="H975" s="83"/>
      <c r="I975" s="83"/>
      <c r="J975" s="83"/>
      <c r="K975" s="83"/>
      <c r="L975" s="83"/>
      <c r="M975" s="83"/>
      <c r="N975" s="83"/>
      <c r="O975" s="83"/>
      <c r="P975" s="83"/>
      <c r="Q975" s="101">
        <f t="shared" ref="Q975:Q986" si="1272">SUM(E975:P975)</f>
        <v>0</v>
      </c>
      <c r="R975" s="82"/>
      <c r="S975" s="83"/>
      <c r="T975" s="83"/>
      <c r="U975" s="83"/>
      <c r="V975" s="83"/>
      <c r="W975" s="83"/>
      <c r="X975" s="83"/>
      <c r="Y975" s="83"/>
      <c r="Z975" s="83"/>
      <c r="AA975" s="83"/>
      <c r="AB975" s="83"/>
      <c r="AC975" s="83"/>
      <c r="AD975" s="101">
        <f t="shared" ref="AD975:AD990" si="1273">SUM(R975:AC975)</f>
        <v>0</v>
      </c>
      <c r="AE975" s="82"/>
      <c r="AF975" s="83"/>
      <c r="AG975" s="83"/>
      <c r="AH975" s="83"/>
      <c r="AI975" s="83"/>
      <c r="AJ975" s="83"/>
      <c r="AK975" s="83"/>
      <c r="AL975" s="83"/>
      <c r="AM975" s="83"/>
      <c r="AN975" s="83"/>
      <c r="AO975" s="83"/>
      <c r="AP975" s="83"/>
      <c r="AQ975" s="101">
        <f t="shared" ref="AQ975:AQ990" si="1274">SUM(AE975:AP975)</f>
        <v>0</v>
      </c>
      <c r="AR975" s="82"/>
      <c r="AS975" s="83"/>
      <c r="AT975" s="83"/>
      <c r="AU975" s="83"/>
      <c r="AV975" s="83"/>
      <c r="AW975" s="83"/>
      <c r="AX975" s="83"/>
      <c r="AY975" s="83"/>
      <c r="AZ975" s="83"/>
      <c r="BA975" s="83"/>
      <c r="BB975" s="83"/>
      <c r="BC975" s="83"/>
      <c r="BD975" s="101">
        <f t="shared" ref="BD975:BD990" si="1275">SUM(AR975:BC975)</f>
        <v>0</v>
      </c>
      <c r="BE975" s="101">
        <f t="shared" si="1206"/>
        <v>0</v>
      </c>
      <c r="BG975" s="138" t="s">
        <v>211</v>
      </c>
      <c r="BH975" s="140" t="s">
        <v>212</v>
      </c>
      <c r="BI975" s="140" t="s">
        <v>213</v>
      </c>
    </row>
    <row r="976" spans="1:61" ht="13.15" hidden="1" customHeight="1" outlineLevel="2" x14ac:dyDescent="0.2">
      <c r="A976" s="374"/>
      <c r="B976" s="372"/>
      <c r="C976" s="46" t="s">
        <v>164</v>
      </c>
      <c r="D976" s="92"/>
      <c r="E976" s="56"/>
      <c r="F976" s="57"/>
      <c r="G976" s="57"/>
      <c r="H976" s="57"/>
      <c r="I976" s="57"/>
      <c r="J976" s="57"/>
      <c r="K976" s="57"/>
      <c r="L976" s="57"/>
      <c r="M976" s="57"/>
      <c r="N976" s="57"/>
      <c r="O976" s="57"/>
      <c r="P976" s="57"/>
      <c r="Q976" s="92">
        <f t="shared" si="1272"/>
        <v>0</v>
      </c>
      <c r="R976" s="56"/>
      <c r="S976" s="57"/>
      <c r="T976" s="57"/>
      <c r="U976" s="57"/>
      <c r="V976" s="57"/>
      <c r="W976" s="57"/>
      <c r="X976" s="57"/>
      <c r="Y976" s="57"/>
      <c r="Z976" s="57"/>
      <c r="AA976" s="57"/>
      <c r="AB976" s="57"/>
      <c r="AC976" s="57"/>
      <c r="AD976" s="92">
        <f t="shared" si="1273"/>
        <v>0</v>
      </c>
      <c r="AE976" s="56"/>
      <c r="AF976" s="57"/>
      <c r="AG976" s="57"/>
      <c r="AH976" s="57"/>
      <c r="AI976" s="57"/>
      <c r="AJ976" s="57"/>
      <c r="AK976" s="57"/>
      <c r="AL976" s="57"/>
      <c r="AM976" s="57"/>
      <c r="AN976" s="57"/>
      <c r="AO976" s="57"/>
      <c r="AP976" s="57"/>
      <c r="AQ976" s="92">
        <f t="shared" si="1274"/>
        <v>0</v>
      </c>
      <c r="AR976" s="56"/>
      <c r="AS976" s="57"/>
      <c r="AT976" s="57"/>
      <c r="AU976" s="57"/>
      <c r="AV976" s="57"/>
      <c r="AW976" s="57"/>
      <c r="AX976" s="57"/>
      <c r="AY976" s="57"/>
      <c r="AZ976" s="57"/>
      <c r="BA976" s="57"/>
      <c r="BB976" s="57"/>
      <c r="BC976" s="57"/>
      <c r="BD976" s="92">
        <f t="shared" si="1275"/>
        <v>0</v>
      </c>
      <c r="BE976" s="92">
        <f t="shared" si="1206"/>
        <v>0</v>
      </c>
      <c r="BG976" s="136" t="s">
        <v>199</v>
      </c>
      <c r="BH976" s="4"/>
      <c r="BI976" s="4"/>
    </row>
    <row r="977" spans="1:61" ht="13.15" hidden="1" customHeight="1" outlineLevel="2" x14ac:dyDescent="0.2">
      <c r="A977" s="366">
        <v>3</v>
      </c>
      <c r="B977" s="376" t="s">
        <v>345</v>
      </c>
      <c r="C977" s="47" t="s">
        <v>159</v>
      </c>
      <c r="D977" s="91"/>
      <c r="E977" s="52"/>
      <c r="F977" s="53"/>
      <c r="G977" s="53"/>
      <c r="H977" s="53"/>
      <c r="I977" s="53"/>
      <c r="J977" s="53"/>
      <c r="K977" s="53"/>
      <c r="L977" s="53"/>
      <c r="M977" s="53"/>
      <c r="N977" s="53"/>
      <c r="O977" s="53"/>
      <c r="P977" s="53"/>
      <c r="Q977" s="91">
        <f t="shared" si="1272"/>
        <v>0</v>
      </c>
      <c r="R977" s="52"/>
      <c r="S977" s="53"/>
      <c r="T977" s="53"/>
      <c r="U977" s="53"/>
      <c r="V977" s="53"/>
      <c r="W977" s="53"/>
      <c r="X977" s="53"/>
      <c r="Y977" s="53"/>
      <c r="Z977" s="53"/>
      <c r="AA977" s="53"/>
      <c r="AB977" s="53"/>
      <c r="AC977" s="53"/>
      <c r="AD977" s="91">
        <f t="shared" si="1273"/>
        <v>0</v>
      </c>
      <c r="AE977" s="52"/>
      <c r="AF977" s="53"/>
      <c r="AG977" s="53"/>
      <c r="AH977" s="53"/>
      <c r="AI977" s="53"/>
      <c r="AJ977" s="53"/>
      <c r="AK977" s="53"/>
      <c r="AL977" s="53"/>
      <c r="AM977" s="53"/>
      <c r="AN977" s="53"/>
      <c r="AO977" s="53"/>
      <c r="AP977" s="53"/>
      <c r="AQ977" s="91">
        <f t="shared" si="1274"/>
        <v>0</v>
      </c>
      <c r="AR977" s="52"/>
      <c r="AS977" s="53"/>
      <c r="AT977" s="53"/>
      <c r="AU977" s="53"/>
      <c r="AV977" s="53"/>
      <c r="AW977" s="53"/>
      <c r="AX977" s="53"/>
      <c r="AY977" s="53"/>
      <c r="AZ977" s="53"/>
      <c r="BA977" s="53"/>
      <c r="BB977" s="53"/>
      <c r="BC977" s="53"/>
      <c r="BD977" s="91">
        <f t="shared" si="1275"/>
        <v>0</v>
      </c>
      <c r="BE977" s="91">
        <f t="shared" si="1206"/>
        <v>0</v>
      </c>
      <c r="BG977" s="136" t="s">
        <v>218</v>
      </c>
      <c r="BH977" s="4"/>
      <c r="BI977" s="4"/>
    </row>
    <row r="978" spans="1:61" ht="13.15" hidden="1" customHeight="1" outlineLevel="2" x14ac:dyDescent="0.2">
      <c r="A978" s="367"/>
      <c r="B978" s="381"/>
      <c r="C978" s="48" t="s">
        <v>164</v>
      </c>
      <c r="D978" s="93"/>
      <c r="E978" s="62"/>
      <c r="F978" s="63"/>
      <c r="G978" s="63"/>
      <c r="H978" s="63"/>
      <c r="I978" s="63"/>
      <c r="J978" s="63"/>
      <c r="K978" s="63"/>
      <c r="L978" s="63"/>
      <c r="M978" s="63"/>
      <c r="N978" s="63"/>
      <c r="O978" s="63"/>
      <c r="P978" s="63"/>
      <c r="Q978" s="93">
        <f t="shared" si="1272"/>
        <v>0</v>
      </c>
      <c r="R978" s="62"/>
      <c r="S978" s="63"/>
      <c r="T978" s="63"/>
      <c r="U978" s="63"/>
      <c r="V978" s="63"/>
      <c r="W978" s="63"/>
      <c r="X978" s="63"/>
      <c r="Y978" s="63"/>
      <c r="Z978" s="63"/>
      <c r="AA978" s="63"/>
      <c r="AB978" s="63"/>
      <c r="AC978" s="63"/>
      <c r="AD978" s="93">
        <f t="shared" si="1273"/>
        <v>0</v>
      </c>
      <c r="AE978" s="62"/>
      <c r="AF978" s="63"/>
      <c r="AG978" s="63"/>
      <c r="AH978" s="63"/>
      <c r="AI978" s="63"/>
      <c r="AJ978" s="63"/>
      <c r="AK978" s="63"/>
      <c r="AL978" s="63"/>
      <c r="AM978" s="63"/>
      <c r="AN978" s="63"/>
      <c r="AO978" s="63"/>
      <c r="AP978" s="63"/>
      <c r="AQ978" s="93">
        <f t="shared" si="1274"/>
        <v>0</v>
      </c>
      <c r="AR978" s="62"/>
      <c r="AS978" s="63"/>
      <c r="AT978" s="63"/>
      <c r="AU978" s="63"/>
      <c r="AV978" s="63"/>
      <c r="AW978" s="63"/>
      <c r="AX978" s="63"/>
      <c r="AY978" s="63"/>
      <c r="AZ978" s="63"/>
      <c r="BA978" s="63"/>
      <c r="BB978" s="63"/>
      <c r="BC978" s="63"/>
      <c r="BD978" s="93">
        <f t="shared" si="1275"/>
        <v>0</v>
      </c>
      <c r="BE978" s="93">
        <f t="shared" si="1206"/>
        <v>0</v>
      </c>
      <c r="BG978" s="136" t="s">
        <v>222</v>
      </c>
      <c r="BH978" s="4"/>
      <c r="BI978" s="4"/>
    </row>
    <row r="979" spans="1:61" ht="13.15" hidden="1" customHeight="1" outlineLevel="2" x14ac:dyDescent="0.2">
      <c r="A979" s="380">
        <v>4</v>
      </c>
      <c r="B979" s="382" t="s">
        <v>204</v>
      </c>
      <c r="C979" s="49" t="s">
        <v>159</v>
      </c>
      <c r="D979" s="95"/>
      <c r="E979" s="68"/>
      <c r="F979" s="69"/>
      <c r="G979" s="69"/>
      <c r="H979" s="69"/>
      <c r="I979" s="69"/>
      <c r="J979" s="69"/>
      <c r="K979" s="69"/>
      <c r="L979" s="69"/>
      <c r="M979" s="69"/>
      <c r="N979" s="69"/>
      <c r="O979" s="69"/>
      <c r="P979" s="69"/>
      <c r="Q979" s="94">
        <f t="shared" si="1272"/>
        <v>0</v>
      </c>
      <c r="R979" s="68"/>
      <c r="S979" s="69"/>
      <c r="T979" s="69"/>
      <c r="U979" s="69"/>
      <c r="V979" s="69"/>
      <c r="W979" s="69"/>
      <c r="X979" s="69"/>
      <c r="Y979" s="69"/>
      <c r="Z979" s="69"/>
      <c r="AA979" s="69"/>
      <c r="AB979" s="69"/>
      <c r="AC979" s="69"/>
      <c r="AD979" s="94">
        <f t="shared" si="1273"/>
        <v>0</v>
      </c>
      <c r="AE979" s="68"/>
      <c r="AF979" s="69"/>
      <c r="AG979" s="69"/>
      <c r="AH979" s="69"/>
      <c r="AI979" s="69"/>
      <c r="AJ979" s="69"/>
      <c r="AK979" s="69"/>
      <c r="AL979" s="69"/>
      <c r="AM979" s="69"/>
      <c r="AN979" s="69"/>
      <c r="AO979" s="69"/>
      <c r="AP979" s="69"/>
      <c r="AQ979" s="94">
        <f t="shared" si="1274"/>
        <v>0</v>
      </c>
      <c r="AR979" s="68"/>
      <c r="AS979" s="69"/>
      <c r="AT979" s="69"/>
      <c r="AU979" s="69"/>
      <c r="AV979" s="69"/>
      <c r="AW979" s="69"/>
      <c r="AX979" s="69"/>
      <c r="AY979" s="69"/>
      <c r="AZ979" s="69"/>
      <c r="BA979" s="69"/>
      <c r="BB979" s="69"/>
      <c r="BC979" s="69"/>
      <c r="BD979" s="94">
        <f t="shared" si="1275"/>
        <v>0</v>
      </c>
      <c r="BE979" s="95">
        <f t="shared" si="1206"/>
        <v>0</v>
      </c>
      <c r="BG979" s="136" t="s">
        <v>214</v>
      </c>
      <c r="BH979" s="4"/>
      <c r="BI979" s="4"/>
    </row>
    <row r="980" spans="1:61" ht="13.15" hidden="1" customHeight="1" outlineLevel="2" x14ac:dyDescent="0.2">
      <c r="A980" s="384"/>
      <c r="B980" s="383"/>
      <c r="C980" s="45" t="s">
        <v>164</v>
      </c>
      <c r="D980" s="97"/>
      <c r="E980" s="74"/>
      <c r="F980" s="75"/>
      <c r="G980" s="75"/>
      <c r="H980" s="75"/>
      <c r="I980" s="75"/>
      <c r="J980" s="75"/>
      <c r="K980" s="75"/>
      <c r="L980" s="75"/>
      <c r="M980" s="75"/>
      <c r="N980" s="75"/>
      <c r="O980" s="75"/>
      <c r="P980" s="75"/>
      <c r="Q980" s="96">
        <f t="shared" si="1272"/>
        <v>0</v>
      </c>
      <c r="R980" s="74"/>
      <c r="S980" s="75"/>
      <c r="T980" s="75"/>
      <c r="U980" s="75"/>
      <c r="V980" s="75"/>
      <c r="W980" s="75"/>
      <c r="X980" s="75"/>
      <c r="Y980" s="75"/>
      <c r="Z980" s="75"/>
      <c r="AA980" s="75"/>
      <c r="AB980" s="75"/>
      <c r="AC980" s="75"/>
      <c r="AD980" s="96">
        <f t="shared" si="1273"/>
        <v>0</v>
      </c>
      <c r="AE980" s="74"/>
      <c r="AF980" s="75"/>
      <c r="AG980" s="75"/>
      <c r="AH980" s="75"/>
      <c r="AI980" s="75"/>
      <c r="AJ980" s="75"/>
      <c r="AK980" s="75"/>
      <c r="AL980" s="75"/>
      <c r="AM980" s="75"/>
      <c r="AN980" s="75"/>
      <c r="AO980" s="75"/>
      <c r="AP980" s="75"/>
      <c r="AQ980" s="96">
        <f t="shared" si="1274"/>
        <v>0</v>
      </c>
      <c r="AR980" s="74"/>
      <c r="AS980" s="75"/>
      <c r="AT980" s="75"/>
      <c r="AU980" s="75"/>
      <c r="AV980" s="75"/>
      <c r="AW980" s="75"/>
      <c r="AX980" s="75"/>
      <c r="AY980" s="75"/>
      <c r="AZ980" s="75"/>
      <c r="BA980" s="75"/>
      <c r="BB980" s="75"/>
      <c r="BC980" s="75"/>
      <c r="BD980" s="96">
        <f t="shared" si="1275"/>
        <v>0</v>
      </c>
      <c r="BE980" s="97">
        <f t="shared" si="1206"/>
        <v>0</v>
      </c>
      <c r="BG980" s="136" t="s">
        <v>223</v>
      </c>
      <c r="BH980" s="4"/>
      <c r="BI980" s="4"/>
    </row>
    <row r="981" spans="1:61" ht="13.15" hidden="1" customHeight="1" outlineLevel="2" x14ac:dyDescent="0.2">
      <c r="A981" s="380">
        <v>5</v>
      </c>
      <c r="B981" s="382" t="s">
        <v>221</v>
      </c>
      <c r="C981" s="49" t="s">
        <v>159</v>
      </c>
      <c r="D981" s="95"/>
      <c r="E981" s="68"/>
      <c r="F981" s="69"/>
      <c r="G981" s="69"/>
      <c r="H981" s="69"/>
      <c r="I981" s="69"/>
      <c r="J981" s="69"/>
      <c r="K981" s="69"/>
      <c r="L981" s="69"/>
      <c r="M981" s="69"/>
      <c r="N981" s="69"/>
      <c r="O981" s="69"/>
      <c r="P981" s="69">
        <v>115</v>
      </c>
      <c r="Q981" s="94">
        <f t="shared" si="1272"/>
        <v>115</v>
      </c>
      <c r="R981" s="68"/>
      <c r="S981" s="69"/>
      <c r="T981" s="69"/>
      <c r="U981" s="69"/>
      <c r="V981" s="69"/>
      <c r="W981" s="69"/>
      <c r="X981" s="69"/>
      <c r="Y981" s="69"/>
      <c r="Z981" s="69"/>
      <c r="AA981" s="69"/>
      <c r="AB981" s="69"/>
      <c r="AC981" s="69">
        <v>70</v>
      </c>
      <c r="AD981" s="94">
        <f t="shared" si="1273"/>
        <v>70</v>
      </c>
      <c r="AE981" s="68"/>
      <c r="AF981" s="69"/>
      <c r="AG981" s="69"/>
      <c r="AH981" s="69"/>
      <c r="AI981" s="69"/>
      <c r="AJ981" s="69"/>
      <c r="AK981" s="69"/>
      <c r="AL981" s="69"/>
      <c r="AM981" s="69"/>
      <c r="AN981" s="69"/>
      <c r="AO981" s="69"/>
      <c r="AP981" s="69">
        <v>70</v>
      </c>
      <c r="AQ981" s="94">
        <f t="shared" si="1274"/>
        <v>70</v>
      </c>
      <c r="AR981" s="68"/>
      <c r="AS981" s="69"/>
      <c r="AT981" s="69"/>
      <c r="AU981" s="69"/>
      <c r="AV981" s="69"/>
      <c r="AW981" s="69"/>
      <c r="AX981" s="69"/>
      <c r="AY981" s="69"/>
      <c r="AZ981" s="69"/>
      <c r="BA981" s="69"/>
      <c r="BB981" s="69"/>
      <c r="BC981" s="69">
        <v>70</v>
      </c>
      <c r="BD981" s="94">
        <f t="shared" si="1275"/>
        <v>70</v>
      </c>
      <c r="BE981" s="95">
        <f t="shared" si="1206"/>
        <v>325</v>
      </c>
      <c r="BG981" t="s">
        <v>224</v>
      </c>
      <c r="BH981" s="4"/>
      <c r="BI981" s="4"/>
    </row>
    <row r="982" spans="1:61" ht="13.15" hidden="1" customHeight="1" outlineLevel="2" x14ac:dyDescent="0.2">
      <c r="A982" s="384"/>
      <c r="B982" s="383"/>
      <c r="C982" s="45" t="s">
        <v>164</v>
      </c>
      <c r="D982" s="97"/>
      <c r="E982" s="74"/>
      <c r="F982" s="75"/>
      <c r="G982" s="75"/>
      <c r="H982" s="75"/>
      <c r="I982" s="75"/>
      <c r="J982" s="75">
        <v>22</v>
      </c>
      <c r="K982" s="75">
        <v>4</v>
      </c>
      <c r="L982" s="75"/>
      <c r="M982" s="75">
        <v>12</v>
      </c>
      <c r="N982" s="75">
        <v>52</v>
      </c>
      <c r="O982" s="75"/>
      <c r="P982" s="75"/>
      <c r="Q982" s="96">
        <f t="shared" si="1272"/>
        <v>90</v>
      </c>
      <c r="R982" s="74"/>
      <c r="S982" s="75"/>
      <c r="T982" s="75"/>
      <c r="U982" s="75"/>
      <c r="V982" s="75"/>
      <c r="W982" s="75"/>
      <c r="X982" s="75"/>
      <c r="Y982" s="75"/>
      <c r="Z982" s="75"/>
      <c r="AA982" s="75"/>
      <c r="AB982" s="75"/>
      <c r="AC982" s="75"/>
      <c r="AD982" s="96">
        <f t="shared" si="1273"/>
        <v>0</v>
      </c>
      <c r="AE982" s="74"/>
      <c r="AF982" s="75"/>
      <c r="AG982" s="75"/>
      <c r="AH982" s="75"/>
      <c r="AI982" s="75"/>
      <c r="AJ982" s="75"/>
      <c r="AK982" s="75"/>
      <c r="AL982" s="75"/>
      <c r="AM982" s="75"/>
      <c r="AN982" s="75"/>
      <c r="AO982" s="75"/>
      <c r="AP982" s="75"/>
      <c r="AQ982" s="96">
        <f t="shared" si="1274"/>
        <v>0</v>
      </c>
      <c r="AR982" s="74"/>
      <c r="AS982" s="75"/>
      <c r="AT982" s="75"/>
      <c r="AU982" s="75"/>
      <c r="AV982" s="75"/>
      <c r="AW982" s="75"/>
      <c r="AX982" s="75"/>
      <c r="AY982" s="75"/>
      <c r="AZ982" s="75"/>
      <c r="BA982" s="75"/>
      <c r="BB982" s="75"/>
      <c r="BC982" s="75"/>
      <c r="BD982" s="96">
        <f t="shared" si="1275"/>
        <v>0</v>
      </c>
      <c r="BE982" s="97">
        <f t="shared" si="1206"/>
        <v>90</v>
      </c>
      <c r="BG982" t="s">
        <v>210</v>
      </c>
      <c r="BH982" s="4"/>
      <c r="BI982" s="4"/>
    </row>
    <row r="983" spans="1:61" ht="13.15" hidden="1" customHeight="1" outlineLevel="2" x14ac:dyDescent="0.2">
      <c r="A983" s="373">
        <v>6</v>
      </c>
      <c r="B983" s="364" t="s">
        <v>209</v>
      </c>
      <c r="C983" s="49" t="s">
        <v>159</v>
      </c>
      <c r="D983" s="95"/>
      <c r="E983" s="68"/>
      <c r="F983" s="69"/>
      <c r="G983" s="69"/>
      <c r="H983" s="69"/>
      <c r="I983" s="69"/>
      <c r="J983" s="69"/>
      <c r="K983" s="69"/>
      <c r="L983" s="69"/>
      <c r="M983" s="69"/>
      <c r="N983" s="69"/>
      <c r="O983" s="69"/>
      <c r="P983" s="69"/>
      <c r="Q983" s="94">
        <f t="shared" si="1272"/>
        <v>0</v>
      </c>
      <c r="R983" s="68"/>
      <c r="S983" s="69"/>
      <c r="T983" s="69"/>
      <c r="U983" s="69"/>
      <c r="V983" s="69"/>
      <c r="W983" s="69"/>
      <c r="X983" s="69"/>
      <c r="Y983" s="69"/>
      <c r="Z983" s="69"/>
      <c r="AA983" s="69"/>
      <c r="AB983" s="69"/>
      <c r="AC983" s="69"/>
      <c r="AD983" s="94">
        <f t="shared" si="1273"/>
        <v>0</v>
      </c>
      <c r="AE983" s="68"/>
      <c r="AF983" s="69"/>
      <c r="AG983" s="69"/>
      <c r="AH983" s="69"/>
      <c r="AI983" s="69"/>
      <c r="AJ983" s="69"/>
      <c r="AK983" s="69"/>
      <c r="AL983" s="69"/>
      <c r="AM983" s="69"/>
      <c r="AN983" s="69"/>
      <c r="AO983" s="69"/>
      <c r="AP983" s="69"/>
      <c r="AQ983" s="94">
        <f t="shared" si="1274"/>
        <v>0</v>
      </c>
      <c r="AR983" s="68"/>
      <c r="AS983" s="69"/>
      <c r="AT983" s="69"/>
      <c r="AU983" s="69"/>
      <c r="AV983" s="69"/>
      <c r="AW983" s="69"/>
      <c r="AX983" s="69"/>
      <c r="AY983" s="69"/>
      <c r="AZ983" s="69"/>
      <c r="BA983" s="69"/>
      <c r="BB983" s="69"/>
      <c r="BC983" s="69"/>
      <c r="BD983" s="94">
        <f t="shared" si="1275"/>
        <v>0</v>
      </c>
      <c r="BE983" s="95">
        <f t="shared" si="1206"/>
        <v>0</v>
      </c>
      <c r="BG983" s="136" t="s">
        <v>215</v>
      </c>
      <c r="BH983" s="4"/>
      <c r="BI983" s="4"/>
    </row>
    <row r="984" spans="1:61" ht="13.15" hidden="1" customHeight="1" outlineLevel="2" x14ac:dyDescent="0.2">
      <c r="A984" s="374"/>
      <c r="B984" s="365"/>
      <c r="C984" s="48" t="s">
        <v>164</v>
      </c>
      <c r="D984" s="98"/>
      <c r="E984" s="62"/>
      <c r="F984" s="63"/>
      <c r="G984" s="63"/>
      <c r="H984" s="63"/>
      <c r="I984" s="63"/>
      <c r="J984" s="63"/>
      <c r="K984" s="63"/>
      <c r="L984" s="63"/>
      <c r="M984" s="63"/>
      <c r="N984" s="63"/>
      <c r="O984" s="63"/>
      <c r="P984" s="63"/>
      <c r="Q984" s="93">
        <f t="shared" si="1272"/>
        <v>0</v>
      </c>
      <c r="R984" s="62"/>
      <c r="S984" s="63"/>
      <c r="T984" s="63"/>
      <c r="U984" s="63"/>
      <c r="V984" s="63"/>
      <c r="W984" s="63"/>
      <c r="X984" s="63"/>
      <c r="Y984" s="63"/>
      <c r="Z984" s="63"/>
      <c r="AA984" s="63"/>
      <c r="AB984" s="63"/>
      <c r="AC984" s="63"/>
      <c r="AD984" s="93">
        <f t="shared" si="1273"/>
        <v>0</v>
      </c>
      <c r="AE984" s="62"/>
      <c r="AF984" s="63"/>
      <c r="AG984" s="63"/>
      <c r="AH984" s="63"/>
      <c r="AI984" s="63"/>
      <c r="AJ984" s="63"/>
      <c r="AK984" s="63"/>
      <c r="AL984" s="63"/>
      <c r="AM984" s="63"/>
      <c r="AN984" s="63"/>
      <c r="AO984" s="63"/>
      <c r="AP984" s="63"/>
      <c r="AQ984" s="93">
        <f t="shared" si="1274"/>
        <v>0</v>
      </c>
      <c r="AR984" s="62"/>
      <c r="AS984" s="63"/>
      <c r="AT984" s="63"/>
      <c r="AU984" s="63"/>
      <c r="AV984" s="63"/>
      <c r="AW984" s="63"/>
      <c r="AX984" s="63"/>
      <c r="AY984" s="63"/>
      <c r="AZ984" s="63"/>
      <c r="BA984" s="63"/>
      <c r="BB984" s="63"/>
      <c r="BC984" s="63"/>
      <c r="BD984" s="93">
        <f t="shared" si="1275"/>
        <v>0</v>
      </c>
      <c r="BE984" s="98">
        <f t="shared" si="1206"/>
        <v>0</v>
      </c>
      <c r="BF984" s="122"/>
      <c r="BG984" s="138" t="s">
        <v>216</v>
      </c>
      <c r="BH984" s="139">
        <f>SUM(BH976:BH983)</f>
        <v>0</v>
      </c>
      <c r="BI984" s="139">
        <f>SUM(BI976:BI983)</f>
        <v>0</v>
      </c>
    </row>
    <row r="985" spans="1:61" ht="13.15" hidden="1" customHeight="1" outlineLevel="2" x14ac:dyDescent="0.2">
      <c r="A985" s="366">
        <v>7</v>
      </c>
      <c r="B985" s="364" t="s">
        <v>6</v>
      </c>
      <c r="C985" s="49" t="s">
        <v>159</v>
      </c>
      <c r="D985" s="95"/>
      <c r="E985" s="68"/>
      <c r="F985" s="69"/>
      <c r="G985" s="69"/>
      <c r="H985" s="69"/>
      <c r="I985" s="69"/>
      <c r="J985" s="69"/>
      <c r="K985" s="69"/>
      <c r="L985" s="69"/>
      <c r="M985" s="69"/>
      <c r="N985" s="69"/>
      <c r="O985" s="69"/>
      <c r="P985" s="69"/>
      <c r="Q985" s="94">
        <f t="shared" si="1272"/>
        <v>0</v>
      </c>
      <c r="R985" s="68"/>
      <c r="S985" s="69"/>
      <c r="T985" s="69"/>
      <c r="U985" s="69"/>
      <c r="V985" s="69"/>
      <c r="W985" s="69"/>
      <c r="X985" s="69"/>
      <c r="Y985" s="69"/>
      <c r="Z985" s="69"/>
      <c r="AA985" s="69"/>
      <c r="AB985" s="69"/>
      <c r="AC985" s="69"/>
      <c r="AD985" s="94">
        <f t="shared" si="1273"/>
        <v>0</v>
      </c>
      <c r="AE985" s="68"/>
      <c r="AF985" s="69"/>
      <c r="AG985" s="69"/>
      <c r="AH985" s="69"/>
      <c r="AI985" s="69"/>
      <c r="AJ985" s="69"/>
      <c r="AK985" s="69"/>
      <c r="AL985" s="69"/>
      <c r="AM985" s="69"/>
      <c r="AN985" s="69"/>
      <c r="AO985" s="69"/>
      <c r="AP985" s="69"/>
      <c r="AQ985" s="94">
        <f t="shared" si="1274"/>
        <v>0</v>
      </c>
      <c r="AR985" s="68"/>
      <c r="AS985" s="69"/>
      <c r="AT985" s="69"/>
      <c r="AU985" s="69"/>
      <c r="AV985" s="69"/>
      <c r="AW985" s="69"/>
      <c r="AX985" s="69"/>
      <c r="AY985" s="69"/>
      <c r="AZ985" s="69"/>
      <c r="BA985" s="69"/>
      <c r="BB985" s="69"/>
      <c r="BC985" s="69"/>
      <c r="BD985" s="94">
        <f t="shared" si="1275"/>
        <v>0</v>
      </c>
      <c r="BE985" s="95">
        <f t="shared" si="1206"/>
        <v>0</v>
      </c>
      <c r="BH985" s="4"/>
      <c r="BI985" s="4"/>
    </row>
    <row r="986" spans="1:61" ht="13.15" hidden="1" customHeight="1" outlineLevel="2" x14ac:dyDescent="0.2">
      <c r="A986" s="367"/>
      <c r="B986" s="368"/>
      <c r="C986" s="48" t="s">
        <v>164</v>
      </c>
      <c r="D986" s="98"/>
      <c r="E986" s="66"/>
      <c r="F986" s="63"/>
      <c r="G986" s="63"/>
      <c r="H986" s="63"/>
      <c r="I986" s="63"/>
      <c r="J986" s="63"/>
      <c r="K986" s="63"/>
      <c r="L986" s="63"/>
      <c r="M986" s="63"/>
      <c r="N986" s="63"/>
      <c r="O986" s="63"/>
      <c r="P986" s="63"/>
      <c r="Q986" s="93">
        <f t="shared" si="1272"/>
        <v>0</v>
      </c>
      <c r="R986" s="66"/>
      <c r="S986" s="63"/>
      <c r="T986" s="63"/>
      <c r="U986" s="63"/>
      <c r="V986" s="63"/>
      <c r="W986" s="63"/>
      <c r="X986" s="63"/>
      <c r="Y986" s="63"/>
      <c r="Z986" s="63"/>
      <c r="AA986" s="63"/>
      <c r="AB986" s="63"/>
      <c r="AC986" s="63"/>
      <c r="AD986" s="93">
        <f t="shared" si="1273"/>
        <v>0</v>
      </c>
      <c r="AE986" s="66"/>
      <c r="AF986" s="63"/>
      <c r="AG986" s="63"/>
      <c r="AH986" s="63"/>
      <c r="AI986" s="63"/>
      <c r="AJ986" s="63"/>
      <c r="AK986" s="63"/>
      <c r="AL986" s="63"/>
      <c r="AM986" s="63"/>
      <c r="AN986" s="63"/>
      <c r="AO986" s="63"/>
      <c r="AP986" s="63"/>
      <c r="AQ986" s="93">
        <f t="shared" si="1274"/>
        <v>0</v>
      </c>
      <c r="AR986" s="66"/>
      <c r="AS986" s="63"/>
      <c r="AT986" s="63"/>
      <c r="AU986" s="63"/>
      <c r="AV986" s="63"/>
      <c r="AW986" s="63"/>
      <c r="AX986" s="63"/>
      <c r="AY986" s="63"/>
      <c r="AZ986" s="63"/>
      <c r="BA986" s="63"/>
      <c r="BB986" s="63"/>
      <c r="BC986" s="63"/>
      <c r="BD986" s="93">
        <f t="shared" si="1275"/>
        <v>0</v>
      </c>
      <c r="BE986" s="98">
        <f t="shared" si="1206"/>
        <v>0</v>
      </c>
      <c r="BG986" s="138"/>
      <c r="BH986" s="139"/>
      <c r="BI986" s="139"/>
    </row>
    <row r="987" spans="1:61" ht="13.15" hidden="1" customHeight="1" outlineLevel="2" x14ac:dyDescent="0.2">
      <c r="A987" s="380">
        <v>8</v>
      </c>
      <c r="B987" s="364" t="s">
        <v>335</v>
      </c>
      <c r="C987" s="49" t="s">
        <v>159</v>
      </c>
      <c r="D987" s="95"/>
      <c r="E987" s="68"/>
      <c r="F987" s="69"/>
      <c r="G987" s="69"/>
      <c r="H987" s="69"/>
      <c r="I987" s="69"/>
      <c r="J987" s="69"/>
      <c r="K987" s="69"/>
      <c r="L987" s="69"/>
      <c r="M987" s="69"/>
      <c r="N987" s="69"/>
      <c r="O987" s="69"/>
      <c r="P987" s="69"/>
      <c r="Q987" s="94">
        <f>SUM(E987:P987)</f>
        <v>0</v>
      </c>
      <c r="R987" s="68"/>
      <c r="S987" s="69"/>
      <c r="T987" s="69"/>
      <c r="U987" s="69"/>
      <c r="V987" s="69"/>
      <c r="W987" s="69"/>
      <c r="X987" s="69"/>
      <c r="Y987" s="69"/>
      <c r="Z987" s="69"/>
      <c r="AA987" s="69"/>
      <c r="AB987" s="69"/>
      <c r="AC987" s="69"/>
      <c r="AD987" s="94">
        <f t="shared" si="1273"/>
        <v>0</v>
      </c>
      <c r="AE987" s="68"/>
      <c r="AF987" s="69"/>
      <c r="AG987" s="69"/>
      <c r="AH987" s="69"/>
      <c r="AI987" s="69"/>
      <c r="AJ987" s="69"/>
      <c r="AK987" s="69"/>
      <c r="AL987" s="69"/>
      <c r="AM987" s="69"/>
      <c r="AN987" s="69"/>
      <c r="AO987" s="69"/>
      <c r="AP987" s="69"/>
      <c r="AQ987" s="94">
        <f t="shared" si="1274"/>
        <v>0</v>
      </c>
      <c r="AR987" s="68"/>
      <c r="AS987" s="69"/>
      <c r="AT987" s="69"/>
      <c r="AU987" s="69"/>
      <c r="AV987" s="69"/>
      <c r="AW987" s="69"/>
      <c r="AX987" s="69"/>
      <c r="AY987" s="69"/>
      <c r="AZ987" s="69"/>
      <c r="BA987" s="69"/>
      <c r="BB987" s="69"/>
      <c r="BC987" s="69"/>
      <c r="BD987" s="94">
        <f t="shared" si="1275"/>
        <v>0</v>
      </c>
      <c r="BE987" s="95">
        <f t="shared" ref="BE987:BE997" si="1276">SUM(D987,BD987,AQ987,AD987,Q987)</f>
        <v>0</v>
      </c>
      <c r="BH987" s="4"/>
      <c r="BI987" s="4"/>
    </row>
    <row r="988" spans="1:61" ht="13.15" hidden="1" customHeight="1" outlineLevel="2" thickBot="1" x14ac:dyDescent="0.25">
      <c r="A988" s="377"/>
      <c r="B988" s="379"/>
      <c r="C988" s="128" t="s">
        <v>164</v>
      </c>
      <c r="D988" s="133"/>
      <c r="E988" s="132"/>
      <c r="F988" s="130"/>
      <c r="G988" s="130"/>
      <c r="H988" s="130"/>
      <c r="I988" s="130"/>
      <c r="J988" s="130"/>
      <c r="K988" s="130"/>
      <c r="L988" s="130"/>
      <c r="M988" s="130"/>
      <c r="N988" s="130"/>
      <c r="O988" s="130"/>
      <c r="P988" s="130"/>
      <c r="Q988" s="131">
        <f>SUM(E988:P988)</f>
        <v>0</v>
      </c>
      <c r="R988" s="132"/>
      <c r="S988" s="130"/>
      <c r="T988" s="130"/>
      <c r="U988" s="130"/>
      <c r="V988" s="130"/>
      <c r="W988" s="130"/>
      <c r="X988" s="130"/>
      <c r="Y988" s="130"/>
      <c r="Z988" s="130"/>
      <c r="AA988" s="130"/>
      <c r="AB988" s="130"/>
      <c r="AC988" s="130"/>
      <c r="AD988" s="131">
        <f t="shared" si="1273"/>
        <v>0</v>
      </c>
      <c r="AE988" s="132"/>
      <c r="AF988" s="130"/>
      <c r="AG988" s="130"/>
      <c r="AH988" s="130"/>
      <c r="AI988" s="130"/>
      <c r="AJ988" s="130"/>
      <c r="AK988" s="130"/>
      <c r="AL988" s="130"/>
      <c r="AM988" s="130"/>
      <c r="AN988" s="130"/>
      <c r="AO988" s="130"/>
      <c r="AP988" s="130"/>
      <c r="AQ988" s="131">
        <f t="shared" si="1274"/>
        <v>0</v>
      </c>
      <c r="AR988" s="132"/>
      <c r="AS988" s="130"/>
      <c r="AT988" s="130"/>
      <c r="AU988" s="130"/>
      <c r="AV988" s="130"/>
      <c r="AW988" s="130"/>
      <c r="AX988" s="130"/>
      <c r="AY988" s="130"/>
      <c r="AZ988" s="130"/>
      <c r="BA988" s="130"/>
      <c r="BB988" s="130"/>
      <c r="BC988" s="130"/>
      <c r="BD988" s="131">
        <f t="shared" si="1275"/>
        <v>0</v>
      </c>
      <c r="BE988" s="133">
        <f t="shared" si="1276"/>
        <v>0</v>
      </c>
      <c r="BG988" s="138"/>
      <c r="BH988" s="139"/>
      <c r="BI988" s="139"/>
    </row>
    <row r="989" spans="1:61" outlineLevel="1" collapsed="1" x14ac:dyDescent="0.2">
      <c r="A989" s="369"/>
      <c r="B989" s="362" t="s">
        <v>198</v>
      </c>
      <c r="C989" s="50" t="s">
        <v>159</v>
      </c>
      <c r="D989" s="127">
        <f>SUM(D973,D975,D977,D979,D981,D983,D985,D987)</f>
        <v>0</v>
      </c>
      <c r="E989" s="124">
        <f t="shared" ref="E989:P989" si="1277">SUM(E973,E975,E977,E979,E981,E983,E985,E987)</f>
        <v>0</v>
      </c>
      <c r="F989" s="125">
        <f t="shared" si="1277"/>
        <v>0</v>
      </c>
      <c r="G989" s="125">
        <f t="shared" si="1277"/>
        <v>0</v>
      </c>
      <c r="H989" s="125">
        <f t="shared" si="1277"/>
        <v>0</v>
      </c>
      <c r="I989" s="125">
        <f t="shared" si="1277"/>
        <v>0</v>
      </c>
      <c r="J989" s="125">
        <f t="shared" si="1277"/>
        <v>0</v>
      </c>
      <c r="K989" s="125">
        <f t="shared" si="1277"/>
        <v>0</v>
      </c>
      <c r="L989" s="125">
        <f t="shared" si="1277"/>
        <v>0</v>
      </c>
      <c r="M989" s="125">
        <f t="shared" si="1277"/>
        <v>0</v>
      </c>
      <c r="N989" s="125">
        <f t="shared" si="1277"/>
        <v>0</v>
      </c>
      <c r="O989" s="125">
        <f t="shared" si="1277"/>
        <v>0</v>
      </c>
      <c r="P989" s="125">
        <f t="shared" si="1277"/>
        <v>115</v>
      </c>
      <c r="Q989" s="126">
        <f>SUM(E989:P989)</f>
        <v>115</v>
      </c>
      <c r="R989" s="124">
        <f t="shared" ref="R989:AC989" si="1278">SUM(R973,R975,R977,R979,R981,R983,R985,R987)</f>
        <v>0</v>
      </c>
      <c r="S989" s="125">
        <f t="shared" si="1278"/>
        <v>0</v>
      </c>
      <c r="T989" s="125">
        <f t="shared" si="1278"/>
        <v>0</v>
      </c>
      <c r="U989" s="125">
        <f t="shared" si="1278"/>
        <v>0</v>
      </c>
      <c r="V989" s="125">
        <f t="shared" si="1278"/>
        <v>0</v>
      </c>
      <c r="W989" s="125">
        <f t="shared" si="1278"/>
        <v>0</v>
      </c>
      <c r="X989" s="125">
        <f t="shared" si="1278"/>
        <v>0</v>
      </c>
      <c r="Y989" s="125">
        <f t="shared" si="1278"/>
        <v>0</v>
      </c>
      <c r="Z989" s="125">
        <f t="shared" si="1278"/>
        <v>0</v>
      </c>
      <c r="AA989" s="125">
        <f t="shared" si="1278"/>
        <v>0</v>
      </c>
      <c r="AB989" s="125">
        <f t="shared" si="1278"/>
        <v>0</v>
      </c>
      <c r="AC989" s="125">
        <f t="shared" si="1278"/>
        <v>70</v>
      </c>
      <c r="AD989" s="126">
        <f t="shared" si="1273"/>
        <v>70</v>
      </c>
      <c r="AE989" s="124">
        <f t="shared" ref="AE989:AP989" si="1279">SUM(AE973,AE975,AE977,AE979,AE981,AE983,AE985,AE987)</f>
        <v>0</v>
      </c>
      <c r="AF989" s="125">
        <f t="shared" si="1279"/>
        <v>0</v>
      </c>
      <c r="AG989" s="125">
        <f t="shared" si="1279"/>
        <v>0</v>
      </c>
      <c r="AH989" s="125">
        <f t="shared" si="1279"/>
        <v>0</v>
      </c>
      <c r="AI989" s="125">
        <f t="shared" si="1279"/>
        <v>0</v>
      </c>
      <c r="AJ989" s="125">
        <f t="shared" si="1279"/>
        <v>0</v>
      </c>
      <c r="AK989" s="125">
        <f t="shared" si="1279"/>
        <v>0</v>
      </c>
      <c r="AL989" s="125">
        <f t="shared" si="1279"/>
        <v>0</v>
      </c>
      <c r="AM989" s="125">
        <f t="shared" si="1279"/>
        <v>0</v>
      </c>
      <c r="AN989" s="125">
        <f t="shared" si="1279"/>
        <v>0</v>
      </c>
      <c r="AO989" s="125">
        <f t="shared" si="1279"/>
        <v>0</v>
      </c>
      <c r="AP989" s="125">
        <f t="shared" si="1279"/>
        <v>70</v>
      </c>
      <c r="AQ989" s="126">
        <f t="shared" si="1274"/>
        <v>70</v>
      </c>
      <c r="AR989" s="124">
        <f t="shared" ref="AR989:BC989" si="1280">SUM(AR973,AR975,AR977,AR979,AR981,AR983,AR985,AR987)</f>
        <v>0</v>
      </c>
      <c r="AS989" s="125">
        <f t="shared" si="1280"/>
        <v>0</v>
      </c>
      <c r="AT989" s="125">
        <f t="shared" si="1280"/>
        <v>0</v>
      </c>
      <c r="AU989" s="125">
        <f t="shared" si="1280"/>
        <v>0</v>
      </c>
      <c r="AV989" s="125">
        <f t="shared" si="1280"/>
        <v>0</v>
      </c>
      <c r="AW989" s="125">
        <f t="shared" si="1280"/>
        <v>0</v>
      </c>
      <c r="AX989" s="125">
        <f t="shared" si="1280"/>
        <v>0</v>
      </c>
      <c r="AY989" s="125">
        <f t="shared" si="1280"/>
        <v>0</v>
      </c>
      <c r="AZ989" s="125">
        <f t="shared" si="1280"/>
        <v>0</v>
      </c>
      <c r="BA989" s="125">
        <f t="shared" si="1280"/>
        <v>0</v>
      </c>
      <c r="BB989" s="125">
        <f t="shared" si="1280"/>
        <v>0</v>
      </c>
      <c r="BC989" s="125">
        <f t="shared" si="1280"/>
        <v>70</v>
      </c>
      <c r="BD989" s="126">
        <f t="shared" si="1275"/>
        <v>70</v>
      </c>
      <c r="BE989" s="127">
        <f t="shared" si="1276"/>
        <v>325</v>
      </c>
    </row>
    <row r="990" spans="1:61" outlineLevel="1" x14ac:dyDescent="0.2">
      <c r="A990" s="370"/>
      <c r="B990" s="363"/>
      <c r="C990" s="51" t="s">
        <v>164</v>
      </c>
      <c r="D990" s="100">
        <f t="shared" ref="D990:P990" si="1281">SUM(D974,D976,D978,D980,D982,D984,D986,D988)</f>
        <v>0</v>
      </c>
      <c r="E990" s="80">
        <f t="shared" si="1281"/>
        <v>0</v>
      </c>
      <c r="F990" s="81">
        <f t="shared" si="1281"/>
        <v>0</v>
      </c>
      <c r="G990" s="81">
        <f t="shared" si="1281"/>
        <v>0</v>
      </c>
      <c r="H990" s="81">
        <f t="shared" si="1281"/>
        <v>0</v>
      </c>
      <c r="I990" s="81">
        <f t="shared" si="1281"/>
        <v>0</v>
      </c>
      <c r="J990" s="81">
        <f t="shared" si="1281"/>
        <v>22</v>
      </c>
      <c r="K990" s="81">
        <f t="shared" si="1281"/>
        <v>4</v>
      </c>
      <c r="L990" s="81">
        <f t="shared" si="1281"/>
        <v>0</v>
      </c>
      <c r="M990" s="81">
        <f t="shared" si="1281"/>
        <v>12</v>
      </c>
      <c r="N990" s="81">
        <f t="shared" si="1281"/>
        <v>52</v>
      </c>
      <c r="O990" s="81">
        <f t="shared" si="1281"/>
        <v>0</v>
      </c>
      <c r="P990" s="81">
        <f t="shared" si="1281"/>
        <v>0</v>
      </c>
      <c r="Q990" s="99">
        <f>SUM(E990:P990)</f>
        <v>90</v>
      </c>
      <c r="R990" s="80">
        <f t="shared" ref="R990:AC990" si="1282">SUM(R974,R976,R978,R980,R982,R984,R986,R988)</f>
        <v>0</v>
      </c>
      <c r="S990" s="81">
        <f t="shared" si="1282"/>
        <v>0</v>
      </c>
      <c r="T990" s="81">
        <f t="shared" si="1282"/>
        <v>0</v>
      </c>
      <c r="U990" s="81">
        <f t="shared" si="1282"/>
        <v>0</v>
      </c>
      <c r="V990" s="81">
        <f t="shared" si="1282"/>
        <v>0</v>
      </c>
      <c r="W990" s="81">
        <f t="shared" si="1282"/>
        <v>0</v>
      </c>
      <c r="X990" s="81">
        <f t="shared" si="1282"/>
        <v>0</v>
      </c>
      <c r="Y990" s="81">
        <f t="shared" si="1282"/>
        <v>0</v>
      </c>
      <c r="Z990" s="81">
        <f t="shared" si="1282"/>
        <v>0</v>
      </c>
      <c r="AA990" s="81">
        <f t="shared" si="1282"/>
        <v>0</v>
      </c>
      <c r="AB990" s="81">
        <f t="shared" si="1282"/>
        <v>0</v>
      </c>
      <c r="AC990" s="81">
        <f t="shared" si="1282"/>
        <v>0</v>
      </c>
      <c r="AD990" s="99">
        <f t="shared" si="1273"/>
        <v>0</v>
      </c>
      <c r="AE990" s="80">
        <f t="shared" ref="AE990:AP990" si="1283">SUM(AE974,AE976,AE978,AE980,AE982,AE984,AE986,AE988)</f>
        <v>0</v>
      </c>
      <c r="AF990" s="81">
        <f t="shared" si="1283"/>
        <v>0</v>
      </c>
      <c r="AG990" s="81">
        <f t="shared" si="1283"/>
        <v>0</v>
      </c>
      <c r="AH990" s="81">
        <f t="shared" si="1283"/>
        <v>0</v>
      </c>
      <c r="AI990" s="81">
        <f t="shared" si="1283"/>
        <v>0</v>
      </c>
      <c r="AJ990" s="81">
        <f t="shared" si="1283"/>
        <v>0</v>
      </c>
      <c r="AK990" s="81">
        <f t="shared" si="1283"/>
        <v>0</v>
      </c>
      <c r="AL990" s="81">
        <f t="shared" si="1283"/>
        <v>0</v>
      </c>
      <c r="AM990" s="81">
        <f t="shared" si="1283"/>
        <v>0</v>
      </c>
      <c r="AN990" s="81">
        <f t="shared" si="1283"/>
        <v>0</v>
      </c>
      <c r="AO990" s="81">
        <f t="shared" si="1283"/>
        <v>0</v>
      </c>
      <c r="AP990" s="81">
        <f t="shared" si="1283"/>
        <v>0</v>
      </c>
      <c r="AQ990" s="99">
        <f t="shared" si="1274"/>
        <v>0</v>
      </c>
      <c r="AR990" s="80">
        <f t="shared" ref="AR990:BC990" si="1284">SUM(AR974,AR976,AR978,AR980,AR982,AR984,AR986,AR988)</f>
        <v>0</v>
      </c>
      <c r="AS990" s="81">
        <f t="shared" si="1284"/>
        <v>0</v>
      </c>
      <c r="AT990" s="81">
        <f t="shared" si="1284"/>
        <v>0</v>
      </c>
      <c r="AU990" s="81">
        <f t="shared" si="1284"/>
        <v>0</v>
      </c>
      <c r="AV990" s="81">
        <f t="shared" si="1284"/>
        <v>0</v>
      </c>
      <c r="AW990" s="81">
        <f t="shared" si="1284"/>
        <v>0</v>
      </c>
      <c r="AX990" s="81">
        <f t="shared" si="1284"/>
        <v>0</v>
      </c>
      <c r="AY990" s="81">
        <f t="shared" si="1284"/>
        <v>0</v>
      </c>
      <c r="AZ990" s="81">
        <f t="shared" si="1284"/>
        <v>0</v>
      </c>
      <c r="BA990" s="81">
        <f t="shared" si="1284"/>
        <v>0</v>
      </c>
      <c r="BB990" s="81">
        <f t="shared" si="1284"/>
        <v>0</v>
      </c>
      <c r="BC990" s="81">
        <f t="shared" si="1284"/>
        <v>0</v>
      </c>
      <c r="BD990" s="99">
        <f t="shared" si="1275"/>
        <v>0</v>
      </c>
      <c r="BE990" s="100">
        <f t="shared" si="1276"/>
        <v>90</v>
      </c>
    </row>
    <row r="991" spans="1:61" hidden="1" outlineLevel="2" x14ac:dyDescent="0.2">
      <c r="A991" s="120"/>
      <c r="B991" s="111" t="s">
        <v>203</v>
      </c>
      <c r="C991" s="112"/>
      <c r="D991" s="114"/>
      <c r="E991" s="113"/>
      <c r="F991" s="113"/>
      <c r="G991" s="113"/>
      <c r="H991" s="113"/>
      <c r="I991" s="113"/>
      <c r="J991" s="113"/>
      <c r="K991" s="113"/>
      <c r="L991" s="113"/>
      <c r="M991" s="113"/>
      <c r="N991" s="113"/>
      <c r="O991" s="113"/>
      <c r="P991" s="113"/>
      <c r="Q991" s="114"/>
      <c r="R991" s="113"/>
      <c r="S991" s="113"/>
      <c r="T991" s="113"/>
      <c r="U991" s="113"/>
      <c r="V991" s="113"/>
      <c r="W991" s="113"/>
      <c r="X991" s="113"/>
      <c r="Y991" s="113"/>
      <c r="Z991" s="113"/>
      <c r="AA991" s="113"/>
      <c r="AB991" s="113"/>
      <c r="AC991" s="113"/>
      <c r="AD991" s="114"/>
      <c r="AE991" s="113"/>
      <c r="AF991" s="113"/>
      <c r="AG991" s="113"/>
      <c r="AH991" s="113"/>
      <c r="AI991" s="113"/>
      <c r="AJ991" s="113"/>
      <c r="AK991" s="113"/>
      <c r="AL991" s="113"/>
      <c r="AM991" s="113"/>
      <c r="AN991" s="113"/>
      <c r="AO991" s="113"/>
      <c r="AP991" s="113"/>
      <c r="AQ991" s="114"/>
      <c r="AR991" s="113"/>
      <c r="AS991" s="113"/>
      <c r="AT991" s="113"/>
      <c r="AU991" s="113"/>
      <c r="AV991" s="113"/>
      <c r="AW991" s="113"/>
      <c r="AX991" s="113"/>
      <c r="AY991" s="113"/>
      <c r="AZ991" s="113"/>
      <c r="BA991" s="113"/>
      <c r="BB991" s="113"/>
      <c r="BC991" s="113"/>
      <c r="BD991" s="114"/>
      <c r="BE991" s="198">
        <f t="shared" si="1276"/>
        <v>0</v>
      </c>
      <c r="BG991" s="42"/>
    </row>
    <row r="992" spans="1:61" hidden="1" outlineLevel="2" x14ac:dyDescent="0.2">
      <c r="A992" s="375">
        <v>1</v>
      </c>
      <c r="B992" s="376" t="s">
        <v>208</v>
      </c>
      <c r="C992" s="47" t="s">
        <v>159</v>
      </c>
      <c r="D992" s="91">
        <f>D989-D994</f>
        <v>0</v>
      </c>
      <c r="E992" s="52">
        <f>E989-E994</f>
        <v>0</v>
      </c>
      <c r="F992" s="53">
        <f t="shared" ref="F992:P992" si="1285">F989-F994</f>
        <v>0</v>
      </c>
      <c r="G992" s="53">
        <f t="shared" si="1285"/>
        <v>0</v>
      </c>
      <c r="H992" s="53">
        <f t="shared" si="1285"/>
        <v>0</v>
      </c>
      <c r="I992" s="53">
        <f t="shared" si="1285"/>
        <v>0</v>
      </c>
      <c r="J992" s="53">
        <f t="shared" si="1285"/>
        <v>0</v>
      </c>
      <c r="K992" s="53">
        <f t="shared" si="1285"/>
        <v>0</v>
      </c>
      <c r="L992" s="53">
        <f t="shared" si="1285"/>
        <v>0</v>
      </c>
      <c r="M992" s="53">
        <f t="shared" si="1285"/>
        <v>0</v>
      </c>
      <c r="N992" s="53">
        <f t="shared" si="1285"/>
        <v>0</v>
      </c>
      <c r="O992" s="53">
        <f t="shared" si="1285"/>
        <v>0</v>
      </c>
      <c r="P992" s="53">
        <f t="shared" si="1285"/>
        <v>115</v>
      </c>
      <c r="Q992" s="91">
        <f t="shared" ref="Q992:Q997" si="1286">SUM(E992:P992)</f>
        <v>115</v>
      </c>
      <c r="R992" s="52">
        <f>R989-R994</f>
        <v>0</v>
      </c>
      <c r="S992" s="53">
        <f t="shared" ref="S992:AC992" si="1287">S989-S994</f>
        <v>0</v>
      </c>
      <c r="T992" s="53">
        <f t="shared" si="1287"/>
        <v>0</v>
      </c>
      <c r="U992" s="53">
        <f t="shared" si="1287"/>
        <v>0</v>
      </c>
      <c r="V992" s="53">
        <f t="shared" si="1287"/>
        <v>0</v>
      </c>
      <c r="W992" s="53">
        <f t="shared" si="1287"/>
        <v>0</v>
      </c>
      <c r="X992" s="53">
        <f t="shared" si="1287"/>
        <v>0</v>
      </c>
      <c r="Y992" s="53">
        <f t="shared" si="1287"/>
        <v>0</v>
      </c>
      <c r="Z992" s="53">
        <f t="shared" si="1287"/>
        <v>0</v>
      </c>
      <c r="AA992" s="53">
        <f t="shared" si="1287"/>
        <v>0</v>
      </c>
      <c r="AB992" s="53">
        <f t="shared" si="1287"/>
        <v>0</v>
      </c>
      <c r="AC992" s="53">
        <f t="shared" si="1287"/>
        <v>70</v>
      </c>
      <c r="AD992" s="91">
        <f t="shared" ref="AD992:AD997" si="1288">SUM(R992:AC992)</f>
        <v>70</v>
      </c>
      <c r="AE992" s="52">
        <f>AE989-AE994</f>
        <v>0</v>
      </c>
      <c r="AF992" s="53">
        <f t="shared" ref="AF992:AP992" si="1289">AF989-AF994</f>
        <v>0</v>
      </c>
      <c r="AG992" s="53">
        <f t="shared" si="1289"/>
        <v>0</v>
      </c>
      <c r="AH992" s="53">
        <f t="shared" si="1289"/>
        <v>0</v>
      </c>
      <c r="AI992" s="53">
        <f t="shared" si="1289"/>
        <v>0</v>
      </c>
      <c r="AJ992" s="53">
        <f t="shared" si="1289"/>
        <v>0</v>
      </c>
      <c r="AK992" s="53">
        <f t="shared" si="1289"/>
        <v>0</v>
      </c>
      <c r="AL992" s="53">
        <f t="shared" si="1289"/>
        <v>0</v>
      </c>
      <c r="AM992" s="53">
        <f t="shared" si="1289"/>
        <v>0</v>
      </c>
      <c r="AN992" s="53">
        <f t="shared" si="1289"/>
        <v>0</v>
      </c>
      <c r="AO992" s="53">
        <f t="shared" si="1289"/>
        <v>0</v>
      </c>
      <c r="AP992" s="53">
        <f t="shared" si="1289"/>
        <v>70</v>
      </c>
      <c r="AQ992" s="91">
        <f t="shared" ref="AQ992:AQ997" si="1290">SUM(AE992:AP992)</f>
        <v>70</v>
      </c>
      <c r="AR992" s="52">
        <f>AR989-AR994</f>
        <v>0</v>
      </c>
      <c r="AS992" s="53">
        <f t="shared" ref="AS992:BC992" si="1291">AS989-AS994</f>
        <v>0</v>
      </c>
      <c r="AT992" s="53">
        <f t="shared" si="1291"/>
        <v>0</v>
      </c>
      <c r="AU992" s="53">
        <f t="shared" si="1291"/>
        <v>0</v>
      </c>
      <c r="AV992" s="53">
        <f t="shared" si="1291"/>
        <v>0</v>
      </c>
      <c r="AW992" s="53">
        <f t="shared" si="1291"/>
        <v>0</v>
      </c>
      <c r="AX992" s="53">
        <f t="shared" si="1291"/>
        <v>0</v>
      </c>
      <c r="AY992" s="53">
        <f t="shared" si="1291"/>
        <v>0</v>
      </c>
      <c r="AZ992" s="53">
        <f t="shared" si="1291"/>
        <v>0</v>
      </c>
      <c r="BA992" s="53">
        <f t="shared" si="1291"/>
        <v>0</v>
      </c>
      <c r="BB992" s="53">
        <f t="shared" si="1291"/>
        <v>0</v>
      </c>
      <c r="BC992" s="53">
        <f t="shared" si="1291"/>
        <v>70</v>
      </c>
      <c r="BD992" s="91">
        <f t="shared" ref="BD992:BD997" si="1292">SUM(AR992:BC992)</f>
        <v>70</v>
      </c>
      <c r="BE992" s="91">
        <f t="shared" si="1276"/>
        <v>325</v>
      </c>
      <c r="BG992" s="42"/>
    </row>
    <row r="993" spans="1:61" hidden="1" outlineLevel="2" x14ac:dyDescent="0.2">
      <c r="A993" s="374"/>
      <c r="B993" s="372"/>
      <c r="C993" s="46" t="s">
        <v>164</v>
      </c>
      <c r="D993" s="92">
        <f t="shared" ref="D993:P993" si="1293">D990-D995</f>
        <v>0</v>
      </c>
      <c r="E993" s="56">
        <f t="shared" si="1293"/>
        <v>0</v>
      </c>
      <c r="F993" s="57">
        <f t="shared" si="1293"/>
        <v>0</v>
      </c>
      <c r="G993" s="57">
        <f t="shared" si="1293"/>
        <v>0</v>
      </c>
      <c r="H993" s="57">
        <f t="shared" si="1293"/>
        <v>0</v>
      </c>
      <c r="I993" s="57">
        <f t="shared" si="1293"/>
        <v>0</v>
      </c>
      <c r="J993" s="57">
        <f t="shared" si="1293"/>
        <v>22</v>
      </c>
      <c r="K993" s="57">
        <f t="shared" si="1293"/>
        <v>4</v>
      </c>
      <c r="L993" s="57">
        <f t="shared" si="1293"/>
        <v>0</v>
      </c>
      <c r="M993" s="57">
        <f t="shared" si="1293"/>
        <v>12</v>
      </c>
      <c r="N993" s="57">
        <f t="shared" si="1293"/>
        <v>52</v>
      </c>
      <c r="O993" s="57">
        <f t="shared" si="1293"/>
        <v>0</v>
      </c>
      <c r="P993" s="57">
        <f t="shared" si="1293"/>
        <v>0</v>
      </c>
      <c r="Q993" s="92">
        <f t="shared" si="1286"/>
        <v>90</v>
      </c>
      <c r="R993" s="56">
        <f t="shared" ref="R993:AC993" si="1294">R990-R995</f>
        <v>0</v>
      </c>
      <c r="S993" s="57">
        <f t="shared" si="1294"/>
        <v>0</v>
      </c>
      <c r="T993" s="57">
        <f t="shared" si="1294"/>
        <v>0</v>
      </c>
      <c r="U993" s="57">
        <f t="shared" si="1294"/>
        <v>0</v>
      </c>
      <c r="V993" s="57">
        <f t="shared" si="1294"/>
        <v>0</v>
      </c>
      <c r="W993" s="57">
        <f t="shared" si="1294"/>
        <v>0</v>
      </c>
      <c r="X993" s="57">
        <f t="shared" si="1294"/>
        <v>0</v>
      </c>
      <c r="Y993" s="57">
        <f t="shared" si="1294"/>
        <v>0</v>
      </c>
      <c r="Z993" s="57">
        <f t="shared" si="1294"/>
        <v>0</v>
      </c>
      <c r="AA993" s="57">
        <f t="shared" si="1294"/>
        <v>0</v>
      </c>
      <c r="AB993" s="57">
        <f t="shared" si="1294"/>
        <v>0</v>
      </c>
      <c r="AC993" s="57">
        <f t="shared" si="1294"/>
        <v>0</v>
      </c>
      <c r="AD993" s="92">
        <f t="shared" si="1288"/>
        <v>0</v>
      </c>
      <c r="AE993" s="56">
        <f t="shared" ref="AE993:AP993" si="1295">AE990-AE995</f>
        <v>0</v>
      </c>
      <c r="AF993" s="57">
        <f t="shared" si="1295"/>
        <v>0</v>
      </c>
      <c r="AG993" s="57">
        <f t="shared" si="1295"/>
        <v>0</v>
      </c>
      <c r="AH993" s="57">
        <f t="shared" si="1295"/>
        <v>0</v>
      </c>
      <c r="AI993" s="57">
        <f t="shared" si="1295"/>
        <v>0</v>
      </c>
      <c r="AJ993" s="57">
        <f t="shared" si="1295"/>
        <v>0</v>
      </c>
      <c r="AK993" s="57">
        <f t="shared" si="1295"/>
        <v>0</v>
      </c>
      <c r="AL993" s="57">
        <f t="shared" si="1295"/>
        <v>0</v>
      </c>
      <c r="AM993" s="57">
        <f t="shared" si="1295"/>
        <v>0</v>
      </c>
      <c r="AN993" s="57">
        <f t="shared" si="1295"/>
        <v>0</v>
      </c>
      <c r="AO993" s="57">
        <f t="shared" si="1295"/>
        <v>0</v>
      </c>
      <c r="AP993" s="57">
        <f t="shared" si="1295"/>
        <v>0</v>
      </c>
      <c r="AQ993" s="92">
        <f t="shared" si="1290"/>
        <v>0</v>
      </c>
      <c r="AR993" s="56">
        <f t="shared" ref="AR993:BC993" si="1296">AR990-AR995</f>
        <v>0</v>
      </c>
      <c r="AS993" s="57">
        <f t="shared" si="1296"/>
        <v>0</v>
      </c>
      <c r="AT993" s="57">
        <f t="shared" si="1296"/>
        <v>0</v>
      </c>
      <c r="AU993" s="57">
        <f t="shared" si="1296"/>
        <v>0</v>
      </c>
      <c r="AV993" s="57">
        <f t="shared" si="1296"/>
        <v>0</v>
      </c>
      <c r="AW993" s="57">
        <f t="shared" si="1296"/>
        <v>0</v>
      </c>
      <c r="AX993" s="57">
        <f t="shared" si="1296"/>
        <v>0</v>
      </c>
      <c r="AY993" s="57">
        <f t="shared" si="1296"/>
        <v>0</v>
      </c>
      <c r="AZ993" s="57">
        <f t="shared" si="1296"/>
        <v>0</v>
      </c>
      <c r="BA993" s="57">
        <f t="shared" si="1296"/>
        <v>0</v>
      </c>
      <c r="BB993" s="57">
        <f t="shared" si="1296"/>
        <v>0</v>
      </c>
      <c r="BC993" s="57">
        <f t="shared" si="1296"/>
        <v>0</v>
      </c>
      <c r="BD993" s="92">
        <f t="shared" si="1292"/>
        <v>0</v>
      </c>
      <c r="BE993" s="92">
        <f t="shared" si="1276"/>
        <v>90</v>
      </c>
      <c r="BF993" s="122"/>
      <c r="BG993" s="42"/>
    </row>
    <row r="994" spans="1:61" hidden="1" outlineLevel="2" x14ac:dyDescent="0.2">
      <c r="A994" s="373">
        <v>2</v>
      </c>
      <c r="B994" s="371" t="s">
        <v>307</v>
      </c>
      <c r="C994" s="44" t="s">
        <v>159</v>
      </c>
      <c r="D994" s="101"/>
      <c r="E994" s="82"/>
      <c r="F994" s="83"/>
      <c r="G994" s="83"/>
      <c r="H994" s="83"/>
      <c r="I994" s="83"/>
      <c r="J994" s="83"/>
      <c r="K994" s="83"/>
      <c r="L994" s="83"/>
      <c r="M994" s="83"/>
      <c r="N994" s="83"/>
      <c r="O994" s="83"/>
      <c r="P994" s="84"/>
      <c r="Q994" s="101">
        <f t="shared" si="1286"/>
        <v>0</v>
      </c>
      <c r="R994" s="82"/>
      <c r="S994" s="83"/>
      <c r="T994" s="83"/>
      <c r="U994" s="83"/>
      <c r="V994" s="83"/>
      <c r="W994" s="83"/>
      <c r="X994" s="83"/>
      <c r="Y994" s="83"/>
      <c r="Z994" s="83"/>
      <c r="AA994" s="83"/>
      <c r="AB994" s="83"/>
      <c r="AC994" s="84"/>
      <c r="AD994" s="101">
        <f t="shared" si="1288"/>
        <v>0</v>
      </c>
      <c r="AE994" s="82"/>
      <c r="AF994" s="83"/>
      <c r="AG994" s="83"/>
      <c r="AH994" s="83"/>
      <c r="AI994" s="83"/>
      <c r="AJ994" s="83"/>
      <c r="AK994" s="83"/>
      <c r="AL994" s="83"/>
      <c r="AM994" s="83"/>
      <c r="AN994" s="83"/>
      <c r="AO994" s="83"/>
      <c r="AP994" s="84"/>
      <c r="AQ994" s="101">
        <f t="shared" si="1290"/>
        <v>0</v>
      </c>
      <c r="AR994" s="82"/>
      <c r="AS994" s="83"/>
      <c r="AT994" s="83"/>
      <c r="AU994" s="83"/>
      <c r="AV994" s="83"/>
      <c r="AW994" s="83"/>
      <c r="AX994" s="83"/>
      <c r="AY994" s="83"/>
      <c r="AZ994" s="83"/>
      <c r="BA994" s="83"/>
      <c r="BB994" s="83"/>
      <c r="BC994" s="84"/>
      <c r="BD994" s="101">
        <f t="shared" si="1292"/>
        <v>0</v>
      </c>
      <c r="BE994" s="101">
        <f t="shared" si="1276"/>
        <v>0</v>
      </c>
      <c r="BG994" s="42"/>
    </row>
    <row r="995" spans="1:61" ht="13.5" hidden="1" outlineLevel="2" thickBot="1" x14ac:dyDescent="0.25">
      <c r="A995" s="377"/>
      <c r="B995" s="378"/>
      <c r="C995" s="128" t="s">
        <v>164</v>
      </c>
      <c r="D995" s="131"/>
      <c r="E995" s="129"/>
      <c r="F995" s="130"/>
      <c r="G995" s="130"/>
      <c r="H995" s="130"/>
      <c r="I995" s="130"/>
      <c r="J995" s="130"/>
      <c r="K995" s="130"/>
      <c r="L995" s="130"/>
      <c r="M995" s="130"/>
      <c r="N995" s="130"/>
      <c r="O995" s="130"/>
      <c r="P995" s="130"/>
      <c r="Q995" s="131">
        <f t="shared" si="1286"/>
        <v>0</v>
      </c>
      <c r="R995" s="129"/>
      <c r="S995" s="130"/>
      <c r="T995" s="130"/>
      <c r="U995" s="130"/>
      <c r="V995" s="130"/>
      <c r="W995" s="130"/>
      <c r="X995" s="130"/>
      <c r="Y995" s="130"/>
      <c r="Z995" s="130"/>
      <c r="AA995" s="130"/>
      <c r="AB995" s="130"/>
      <c r="AC995" s="130"/>
      <c r="AD995" s="131">
        <f t="shared" si="1288"/>
        <v>0</v>
      </c>
      <c r="AE995" s="129"/>
      <c r="AF995" s="130"/>
      <c r="AG995" s="130"/>
      <c r="AH995" s="130"/>
      <c r="AI995" s="130"/>
      <c r="AJ995" s="130"/>
      <c r="AK995" s="130"/>
      <c r="AL995" s="130"/>
      <c r="AM995" s="130"/>
      <c r="AN995" s="130"/>
      <c r="AO995" s="130"/>
      <c r="AP995" s="130"/>
      <c r="AQ995" s="131">
        <f t="shared" si="1290"/>
        <v>0</v>
      </c>
      <c r="AR995" s="129"/>
      <c r="AS995" s="130"/>
      <c r="AT995" s="130"/>
      <c r="AU995" s="130"/>
      <c r="AV995" s="130"/>
      <c r="AW995" s="130"/>
      <c r="AX995" s="130"/>
      <c r="AY995" s="130"/>
      <c r="AZ995" s="130"/>
      <c r="BA995" s="130"/>
      <c r="BB995" s="130"/>
      <c r="BC995" s="130"/>
      <c r="BD995" s="131">
        <f t="shared" si="1292"/>
        <v>0</v>
      </c>
      <c r="BE995" s="131">
        <f t="shared" si="1276"/>
        <v>0</v>
      </c>
      <c r="BG995" s="42"/>
    </row>
    <row r="996" spans="1:61" hidden="1" outlineLevel="2" x14ac:dyDescent="0.2">
      <c r="A996" s="369"/>
      <c r="B996" s="362" t="s">
        <v>198</v>
      </c>
      <c r="C996" s="50" t="s">
        <v>159</v>
      </c>
      <c r="D996" s="127">
        <f>SUM(D992,D994)</f>
        <v>0</v>
      </c>
      <c r="E996" s="124">
        <f>SUM(E992,E994)</f>
        <v>0</v>
      </c>
      <c r="F996" s="125">
        <f t="shared" ref="F996:P996" si="1297">SUM(F992,F994)</f>
        <v>0</v>
      </c>
      <c r="G996" s="125">
        <f t="shared" si="1297"/>
        <v>0</v>
      </c>
      <c r="H996" s="125">
        <f t="shared" si="1297"/>
        <v>0</v>
      </c>
      <c r="I996" s="125">
        <f t="shared" si="1297"/>
        <v>0</v>
      </c>
      <c r="J996" s="125">
        <f t="shared" si="1297"/>
        <v>0</v>
      </c>
      <c r="K996" s="125">
        <f t="shared" si="1297"/>
        <v>0</v>
      </c>
      <c r="L996" s="125">
        <f t="shared" si="1297"/>
        <v>0</v>
      </c>
      <c r="M996" s="125">
        <f t="shared" si="1297"/>
        <v>0</v>
      </c>
      <c r="N996" s="125">
        <f t="shared" si="1297"/>
        <v>0</v>
      </c>
      <c r="O996" s="125">
        <f t="shared" si="1297"/>
        <v>0</v>
      </c>
      <c r="P996" s="125">
        <f t="shared" si="1297"/>
        <v>115</v>
      </c>
      <c r="Q996" s="126">
        <f t="shared" si="1286"/>
        <v>115</v>
      </c>
      <c r="R996" s="124">
        <f>SUM(R992,R994)</f>
        <v>0</v>
      </c>
      <c r="S996" s="125">
        <f t="shared" ref="S996:AC996" si="1298">SUM(S992,S994)</f>
        <v>0</v>
      </c>
      <c r="T996" s="125">
        <f t="shared" si="1298"/>
        <v>0</v>
      </c>
      <c r="U996" s="125">
        <f t="shared" si="1298"/>
        <v>0</v>
      </c>
      <c r="V996" s="125">
        <f t="shared" si="1298"/>
        <v>0</v>
      </c>
      <c r="W996" s="125">
        <f t="shared" si="1298"/>
        <v>0</v>
      </c>
      <c r="X996" s="125">
        <f t="shared" si="1298"/>
        <v>0</v>
      </c>
      <c r="Y996" s="125">
        <f t="shared" si="1298"/>
        <v>0</v>
      </c>
      <c r="Z996" s="125">
        <f t="shared" si="1298"/>
        <v>0</v>
      </c>
      <c r="AA996" s="125">
        <f t="shared" si="1298"/>
        <v>0</v>
      </c>
      <c r="AB996" s="125">
        <f t="shared" si="1298"/>
        <v>0</v>
      </c>
      <c r="AC996" s="125">
        <f t="shared" si="1298"/>
        <v>70</v>
      </c>
      <c r="AD996" s="126">
        <f t="shared" si="1288"/>
        <v>70</v>
      </c>
      <c r="AE996" s="124">
        <f>SUM(AE992,AE994)</f>
        <v>0</v>
      </c>
      <c r="AF996" s="125">
        <f t="shared" ref="AF996:AP996" si="1299">SUM(AF992,AF994)</f>
        <v>0</v>
      </c>
      <c r="AG996" s="125">
        <f t="shared" si="1299"/>
        <v>0</v>
      </c>
      <c r="AH996" s="125">
        <f t="shared" si="1299"/>
        <v>0</v>
      </c>
      <c r="AI996" s="125">
        <f t="shared" si="1299"/>
        <v>0</v>
      </c>
      <c r="AJ996" s="125">
        <f t="shared" si="1299"/>
        <v>0</v>
      </c>
      <c r="AK996" s="125">
        <f t="shared" si="1299"/>
        <v>0</v>
      </c>
      <c r="AL996" s="125">
        <f t="shared" si="1299"/>
        <v>0</v>
      </c>
      <c r="AM996" s="125">
        <f t="shared" si="1299"/>
        <v>0</v>
      </c>
      <c r="AN996" s="125">
        <f t="shared" si="1299"/>
        <v>0</v>
      </c>
      <c r="AO996" s="125">
        <f t="shared" si="1299"/>
        <v>0</v>
      </c>
      <c r="AP996" s="125">
        <f t="shared" si="1299"/>
        <v>70</v>
      </c>
      <c r="AQ996" s="126">
        <f t="shared" si="1290"/>
        <v>70</v>
      </c>
      <c r="AR996" s="124">
        <f>SUM(AR992,AR994)</f>
        <v>0</v>
      </c>
      <c r="AS996" s="125">
        <f t="shared" ref="AS996:BC996" si="1300">SUM(AS992,AS994)</f>
        <v>0</v>
      </c>
      <c r="AT996" s="125">
        <f t="shared" si="1300"/>
        <v>0</v>
      </c>
      <c r="AU996" s="125">
        <f t="shared" si="1300"/>
        <v>0</v>
      </c>
      <c r="AV996" s="125">
        <f t="shared" si="1300"/>
        <v>0</v>
      </c>
      <c r="AW996" s="125">
        <f t="shared" si="1300"/>
        <v>0</v>
      </c>
      <c r="AX996" s="125">
        <f t="shared" si="1300"/>
        <v>0</v>
      </c>
      <c r="AY996" s="125">
        <f t="shared" si="1300"/>
        <v>0</v>
      </c>
      <c r="AZ996" s="125">
        <f t="shared" si="1300"/>
        <v>0</v>
      </c>
      <c r="BA996" s="125">
        <f t="shared" si="1300"/>
        <v>0</v>
      </c>
      <c r="BB996" s="125">
        <f t="shared" si="1300"/>
        <v>0</v>
      </c>
      <c r="BC996" s="125">
        <f t="shared" si="1300"/>
        <v>70</v>
      </c>
      <c r="BD996" s="126">
        <f t="shared" si="1292"/>
        <v>70</v>
      </c>
      <c r="BE996" s="127">
        <f t="shared" si="1276"/>
        <v>325</v>
      </c>
      <c r="BG996" s="42"/>
    </row>
    <row r="997" spans="1:61" hidden="1" outlineLevel="2" x14ac:dyDescent="0.2">
      <c r="A997" s="370"/>
      <c r="B997" s="363"/>
      <c r="C997" s="51" t="s">
        <v>164</v>
      </c>
      <c r="D997" s="100">
        <f t="shared" ref="D997:P997" si="1301">SUM(D993,D995)</f>
        <v>0</v>
      </c>
      <c r="E997" s="80">
        <f t="shared" si="1301"/>
        <v>0</v>
      </c>
      <c r="F997" s="81">
        <f t="shared" si="1301"/>
        <v>0</v>
      </c>
      <c r="G997" s="81">
        <f t="shared" si="1301"/>
        <v>0</v>
      </c>
      <c r="H997" s="81">
        <f t="shared" si="1301"/>
        <v>0</v>
      </c>
      <c r="I997" s="81">
        <f t="shared" si="1301"/>
        <v>0</v>
      </c>
      <c r="J997" s="81">
        <f t="shared" si="1301"/>
        <v>22</v>
      </c>
      <c r="K997" s="81">
        <f t="shared" si="1301"/>
        <v>4</v>
      </c>
      <c r="L997" s="81">
        <f t="shared" si="1301"/>
        <v>0</v>
      </c>
      <c r="M997" s="81">
        <f t="shared" si="1301"/>
        <v>12</v>
      </c>
      <c r="N997" s="81">
        <f t="shared" si="1301"/>
        <v>52</v>
      </c>
      <c r="O997" s="81">
        <f t="shared" si="1301"/>
        <v>0</v>
      </c>
      <c r="P997" s="81">
        <f t="shared" si="1301"/>
        <v>0</v>
      </c>
      <c r="Q997" s="99">
        <f t="shared" si="1286"/>
        <v>90</v>
      </c>
      <c r="R997" s="80">
        <f t="shared" ref="R997:AC997" si="1302">SUM(R993,R995)</f>
        <v>0</v>
      </c>
      <c r="S997" s="81">
        <f t="shared" si="1302"/>
        <v>0</v>
      </c>
      <c r="T997" s="81">
        <f t="shared" si="1302"/>
        <v>0</v>
      </c>
      <c r="U997" s="81">
        <f t="shared" si="1302"/>
        <v>0</v>
      </c>
      <c r="V997" s="81">
        <f t="shared" si="1302"/>
        <v>0</v>
      </c>
      <c r="W997" s="81">
        <f t="shared" si="1302"/>
        <v>0</v>
      </c>
      <c r="X997" s="81">
        <f t="shared" si="1302"/>
        <v>0</v>
      </c>
      <c r="Y997" s="81">
        <f t="shared" si="1302"/>
        <v>0</v>
      </c>
      <c r="Z997" s="81">
        <f t="shared" si="1302"/>
        <v>0</v>
      </c>
      <c r="AA997" s="81">
        <f t="shared" si="1302"/>
        <v>0</v>
      </c>
      <c r="AB997" s="81">
        <f t="shared" si="1302"/>
        <v>0</v>
      </c>
      <c r="AC997" s="81">
        <f t="shared" si="1302"/>
        <v>0</v>
      </c>
      <c r="AD997" s="99">
        <f t="shared" si="1288"/>
        <v>0</v>
      </c>
      <c r="AE997" s="80">
        <f t="shared" ref="AE997:AP997" si="1303">SUM(AE993,AE995)</f>
        <v>0</v>
      </c>
      <c r="AF997" s="81">
        <f t="shared" si="1303"/>
        <v>0</v>
      </c>
      <c r="AG997" s="81">
        <f t="shared" si="1303"/>
        <v>0</v>
      </c>
      <c r="AH997" s="81">
        <f t="shared" si="1303"/>
        <v>0</v>
      </c>
      <c r="AI997" s="81">
        <f t="shared" si="1303"/>
        <v>0</v>
      </c>
      <c r="AJ997" s="81">
        <f t="shared" si="1303"/>
        <v>0</v>
      </c>
      <c r="AK997" s="81">
        <f t="shared" si="1303"/>
        <v>0</v>
      </c>
      <c r="AL997" s="81">
        <f t="shared" si="1303"/>
        <v>0</v>
      </c>
      <c r="AM997" s="81">
        <f t="shared" si="1303"/>
        <v>0</v>
      </c>
      <c r="AN997" s="81">
        <f t="shared" si="1303"/>
        <v>0</v>
      </c>
      <c r="AO997" s="81">
        <f t="shared" si="1303"/>
        <v>0</v>
      </c>
      <c r="AP997" s="81">
        <f t="shared" si="1303"/>
        <v>0</v>
      </c>
      <c r="AQ997" s="99">
        <f t="shared" si="1290"/>
        <v>0</v>
      </c>
      <c r="AR997" s="80">
        <f t="shared" ref="AR997:BC997" si="1304">SUM(AR993,AR995)</f>
        <v>0</v>
      </c>
      <c r="AS997" s="81">
        <f t="shared" si="1304"/>
        <v>0</v>
      </c>
      <c r="AT997" s="81">
        <f t="shared" si="1304"/>
        <v>0</v>
      </c>
      <c r="AU997" s="81">
        <f t="shared" si="1304"/>
        <v>0</v>
      </c>
      <c r="AV997" s="81">
        <f t="shared" si="1304"/>
        <v>0</v>
      </c>
      <c r="AW997" s="81">
        <f t="shared" si="1304"/>
        <v>0</v>
      </c>
      <c r="AX997" s="81">
        <f t="shared" si="1304"/>
        <v>0</v>
      </c>
      <c r="AY997" s="81">
        <f t="shared" si="1304"/>
        <v>0</v>
      </c>
      <c r="AZ997" s="81">
        <f t="shared" si="1304"/>
        <v>0</v>
      </c>
      <c r="BA997" s="81">
        <f t="shared" si="1304"/>
        <v>0</v>
      </c>
      <c r="BB997" s="81">
        <f t="shared" si="1304"/>
        <v>0</v>
      </c>
      <c r="BC997" s="81">
        <f t="shared" si="1304"/>
        <v>0</v>
      </c>
      <c r="BD997" s="99">
        <f t="shared" si="1292"/>
        <v>0</v>
      </c>
      <c r="BE997" s="100">
        <f t="shared" si="1276"/>
        <v>90</v>
      </c>
      <c r="BG997" s="42"/>
    </row>
    <row r="998" spans="1:61" outlineLevel="1" collapsed="1" x14ac:dyDescent="0.2">
      <c r="A998" s="119"/>
      <c r="B998" s="103" t="s">
        <v>264</v>
      </c>
      <c r="C998" s="104"/>
      <c r="D998" s="106"/>
      <c r="E998" s="105"/>
      <c r="F998" s="105"/>
      <c r="G998" s="105"/>
      <c r="H998" s="105"/>
      <c r="I998" s="105"/>
      <c r="J998" s="105"/>
      <c r="K998" s="105"/>
      <c r="L998" s="105"/>
      <c r="M998" s="105"/>
      <c r="N998" s="105"/>
      <c r="O998" s="105"/>
      <c r="P998" s="105"/>
      <c r="Q998" s="106"/>
      <c r="R998" s="105"/>
      <c r="S998" s="105"/>
      <c r="T998" s="105"/>
      <c r="U998" s="105"/>
      <c r="V998" s="105"/>
      <c r="W998" s="105"/>
      <c r="X998" s="105"/>
      <c r="Y998" s="105"/>
      <c r="Z998" s="105"/>
      <c r="AA998" s="105"/>
      <c r="AB998" s="105"/>
      <c r="AC998" s="105"/>
      <c r="AD998" s="107"/>
      <c r="AE998" s="108"/>
      <c r="AF998" s="105"/>
      <c r="AG998" s="105"/>
      <c r="AH998" s="105"/>
      <c r="AI998" s="105"/>
      <c r="AJ998" s="105"/>
      <c r="AK998" s="105"/>
      <c r="AL998" s="105"/>
      <c r="AM998" s="105"/>
      <c r="AN998" s="105"/>
      <c r="AO998" s="105"/>
      <c r="AP998" s="109"/>
      <c r="AQ998" s="110"/>
      <c r="AR998" s="105"/>
      <c r="AS998" s="105"/>
      <c r="AT998" s="105"/>
      <c r="AU998" s="105"/>
      <c r="AV998" s="105"/>
      <c r="AW998" s="105"/>
      <c r="AX998" s="105"/>
      <c r="AY998" s="105"/>
      <c r="AZ998" s="105"/>
      <c r="BA998" s="105"/>
      <c r="BB998" s="105"/>
      <c r="BC998" s="105"/>
      <c r="BD998" s="106"/>
      <c r="BE998" s="197">
        <f t="shared" si="1206"/>
        <v>0</v>
      </c>
      <c r="BF998" s="122"/>
      <c r="BG998" s="42"/>
    </row>
    <row r="999" spans="1:61" hidden="1" outlineLevel="2" x14ac:dyDescent="0.2">
      <c r="A999" s="120"/>
      <c r="B999" s="111" t="s">
        <v>202</v>
      </c>
      <c r="C999" s="112"/>
      <c r="D999" s="114"/>
      <c r="E999" s="113"/>
      <c r="F999" s="113"/>
      <c r="G999" s="113"/>
      <c r="H999" s="113"/>
      <c r="I999" s="113"/>
      <c r="J999" s="113"/>
      <c r="K999" s="113"/>
      <c r="L999" s="113"/>
      <c r="M999" s="113"/>
      <c r="N999" s="113"/>
      <c r="O999" s="113"/>
      <c r="P999" s="113"/>
      <c r="Q999" s="114"/>
      <c r="R999" s="113"/>
      <c r="S999" s="113"/>
      <c r="T999" s="113"/>
      <c r="U999" s="113"/>
      <c r="V999" s="113"/>
      <c r="W999" s="113"/>
      <c r="X999" s="113"/>
      <c r="Y999" s="113"/>
      <c r="Z999" s="113"/>
      <c r="AA999" s="113"/>
      <c r="AB999" s="113"/>
      <c r="AC999" s="113"/>
      <c r="AD999" s="115"/>
      <c r="AE999" s="116"/>
      <c r="AF999" s="113"/>
      <c r="AG999" s="113"/>
      <c r="AH999" s="113"/>
      <c r="AI999" s="113"/>
      <c r="AJ999" s="113"/>
      <c r="AK999" s="113"/>
      <c r="AL999" s="113"/>
      <c r="AM999" s="113"/>
      <c r="AN999" s="113"/>
      <c r="AO999" s="113"/>
      <c r="AP999" s="117"/>
      <c r="AQ999" s="118"/>
      <c r="AR999" s="113"/>
      <c r="AS999" s="113"/>
      <c r="AT999" s="113"/>
      <c r="AU999" s="113"/>
      <c r="AV999" s="113"/>
      <c r="AW999" s="113"/>
      <c r="AX999" s="113"/>
      <c r="AY999" s="113"/>
      <c r="AZ999" s="113"/>
      <c r="BA999" s="113"/>
      <c r="BB999" s="113"/>
      <c r="BC999" s="113"/>
      <c r="BD999" s="114"/>
      <c r="BE999" s="198">
        <f t="shared" si="1206"/>
        <v>0</v>
      </c>
      <c r="BG999" s="42"/>
    </row>
    <row r="1000" spans="1:61" ht="13.15" hidden="1" customHeight="1" outlineLevel="2" x14ac:dyDescent="0.2">
      <c r="A1000" s="373">
        <v>1</v>
      </c>
      <c r="B1000" s="371" t="s">
        <v>334</v>
      </c>
      <c r="C1000" s="44" t="s">
        <v>159</v>
      </c>
      <c r="D1000" s="101"/>
      <c r="E1000" s="82"/>
      <c r="F1000" s="83"/>
      <c r="G1000" s="83"/>
      <c r="H1000" s="83"/>
      <c r="I1000" s="83"/>
      <c r="J1000" s="83"/>
      <c r="K1000" s="83"/>
      <c r="L1000" s="83"/>
      <c r="M1000" s="83"/>
      <c r="N1000" s="83"/>
      <c r="O1000" s="83"/>
      <c r="P1000" s="83"/>
      <c r="Q1000" s="101">
        <f>SUM(E1000:P1000)</f>
        <v>0</v>
      </c>
      <c r="R1000" s="82"/>
      <c r="S1000" s="83"/>
      <c r="T1000" s="83"/>
      <c r="U1000" s="83"/>
      <c r="V1000" s="83"/>
      <c r="W1000" s="83"/>
      <c r="X1000" s="83"/>
      <c r="Y1000" s="83"/>
      <c r="Z1000" s="83"/>
      <c r="AA1000" s="83"/>
      <c r="AB1000" s="83"/>
      <c r="AC1000" s="83"/>
      <c r="AD1000" s="101">
        <f>SUM(R1000:AC1000)</f>
        <v>0</v>
      </c>
      <c r="AE1000" s="82"/>
      <c r="AF1000" s="83"/>
      <c r="AG1000" s="83"/>
      <c r="AH1000" s="83"/>
      <c r="AI1000" s="83"/>
      <c r="AJ1000" s="83"/>
      <c r="AK1000" s="83"/>
      <c r="AL1000" s="83"/>
      <c r="AM1000" s="83"/>
      <c r="AN1000" s="83"/>
      <c r="AO1000" s="83"/>
      <c r="AP1000" s="83"/>
      <c r="AQ1000" s="101">
        <f>SUM(AE1000:AP1000)</f>
        <v>0</v>
      </c>
      <c r="AR1000" s="82"/>
      <c r="AS1000" s="83"/>
      <c r="AT1000" s="83"/>
      <c r="AU1000" s="83"/>
      <c r="AV1000" s="83"/>
      <c r="AW1000" s="83"/>
      <c r="AX1000" s="83"/>
      <c r="AY1000" s="83"/>
      <c r="AZ1000" s="83"/>
      <c r="BA1000" s="83"/>
      <c r="BB1000" s="83"/>
      <c r="BC1000" s="83"/>
      <c r="BD1000" s="101">
        <f>SUM(AR1000:BC1000)</f>
        <v>0</v>
      </c>
      <c r="BE1000" s="101">
        <f t="shared" si="1206"/>
        <v>0</v>
      </c>
      <c r="BG1000" s="138"/>
      <c r="BH1000" s="140"/>
      <c r="BI1000" s="140"/>
    </row>
    <row r="1001" spans="1:61" ht="13.15" hidden="1" customHeight="1" outlineLevel="2" x14ac:dyDescent="0.2">
      <c r="A1001" s="374"/>
      <c r="B1001" s="372"/>
      <c r="C1001" s="46" t="s">
        <v>164</v>
      </c>
      <c r="D1001" s="92"/>
      <c r="E1001" s="56"/>
      <c r="F1001" s="57"/>
      <c r="G1001" s="57"/>
      <c r="H1001" s="57"/>
      <c r="I1001" s="57"/>
      <c r="J1001" s="57"/>
      <c r="K1001" s="57"/>
      <c r="L1001" s="57"/>
      <c r="M1001" s="57"/>
      <c r="N1001" s="57"/>
      <c r="O1001" s="57"/>
      <c r="P1001" s="57"/>
      <c r="Q1001" s="92">
        <f>SUM(E1001:P1001)</f>
        <v>0</v>
      </c>
      <c r="R1001" s="56"/>
      <c r="S1001" s="57"/>
      <c r="T1001" s="57"/>
      <c r="U1001" s="57"/>
      <c r="V1001" s="57"/>
      <c r="W1001" s="57"/>
      <c r="X1001" s="57"/>
      <c r="Y1001" s="57"/>
      <c r="Z1001" s="57"/>
      <c r="AA1001" s="57"/>
      <c r="AB1001" s="57"/>
      <c r="AC1001" s="57"/>
      <c r="AD1001" s="92">
        <f>SUM(R1001:AC1001)</f>
        <v>0</v>
      </c>
      <c r="AE1001" s="56"/>
      <c r="AF1001" s="57"/>
      <c r="AG1001" s="57"/>
      <c r="AH1001" s="57"/>
      <c r="AI1001" s="57"/>
      <c r="AJ1001" s="57"/>
      <c r="AK1001" s="57"/>
      <c r="AL1001" s="57"/>
      <c r="AM1001" s="57"/>
      <c r="AN1001" s="57"/>
      <c r="AO1001" s="57"/>
      <c r="AP1001" s="57"/>
      <c r="AQ1001" s="92">
        <f>SUM(AE1001:AP1001)</f>
        <v>0</v>
      </c>
      <c r="AR1001" s="56"/>
      <c r="AS1001" s="57"/>
      <c r="AT1001" s="57"/>
      <c r="AU1001" s="57"/>
      <c r="AV1001" s="57"/>
      <c r="AW1001" s="57"/>
      <c r="AX1001" s="57"/>
      <c r="AY1001" s="57"/>
      <c r="AZ1001" s="57"/>
      <c r="BA1001" s="57"/>
      <c r="BB1001" s="57"/>
      <c r="BC1001" s="57"/>
      <c r="BD1001" s="92">
        <f>SUM(AR1001:BC1001)</f>
        <v>0</v>
      </c>
      <c r="BE1001" s="92">
        <f t="shared" si="1206"/>
        <v>0</v>
      </c>
      <c r="BG1001" s="136"/>
      <c r="BH1001" s="4"/>
      <c r="BI1001" s="4"/>
    </row>
    <row r="1002" spans="1:61" ht="13.15" hidden="1" customHeight="1" outlineLevel="2" x14ac:dyDescent="0.2">
      <c r="A1002" s="373">
        <v>2</v>
      </c>
      <c r="B1002" s="371" t="s">
        <v>217</v>
      </c>
      <c r="C1002" s="44" t="s">
        <v>159</v>
      </c>
      <c r="D1002" s="101"/>
      <c r="E1002" s="82"/>
      <c r="F1002" s="83"/>
      <c r="G1002" s="83"/>
      <c r="H1002" s="83"/>
      <c r="I1002" s="83"/>
      <c r="J1002" s="83"/>
      <c r="K1002" s="83"/>
      <c r="L1002" s="83"/>
      <c r="M1002" s="83"/>
      <c r="N1002" s="83"/>
      <c r="O1002" s="83"/>
      <c r="P1002" s="83"/>
      <c r="Q1002" s="101">
        <f t="shared" ref="Q1002:Q1013" si="1305">SUM(E1002:P1002)</f>
        <v>0</v>
      </c>
      <c r="R1002" s="82"/>
      <c r="S1002" s="83"/>
      <c r="T1002" s="83"/>
      <c r="U1002" s="83"/>
      <c r="V1002" s="83"/>
      <c r="W1002" s="83"/>
      <c r="X1002" s="83"/>
      <c r="Y1002" s="83"/>
      <c r="Z1002" s="83"/>
      <c r="AA1002" s="83"/>
      <c r="AB1002" s="83"/>
      <c r="AC1002" s="83"/>
      <c r="AD1002" s="101">
        <f t="shared" ref="AD1002:AD1017" si="1306">SUM(R1002:AC1002)</f>
        <v>0</v>
      </c>
      <c r="AE1002" s="82"/>
      <c r="AF1002" s="83"/>
      <c r="AG1002" s="83"/>
      <c r="AH1002" s="83"/>
      <c r="AI1002" s="83"/>
      <c r="AJ1002" s="83"/>
      <c r="AK1002" s="83"/>
      <c r="AL1002" s="83"/>
      <c r="AM1002" s="83"/>
      <c r="AN1002" s="83"/>
      <c r="AO1002" s="83"/>
      <c r="AP1002" s="83"/>
      <c r="AQ1002" s="101">
        <f t="shared" ref="AQ1002:AQ1017" si="1307">SUM(AE1002:AP1002)</f>
        <v>0</v>
      </c>
      <c r="AR1002" s="82"/>
      <c r="AS1002" s="83"/>
      <c r="AT1002" s="83"/>
      <c r="AU1002" s="83"/>
      <c r="AV1002" s="83"/>
      <c r="AW1002" s="83"/>
      <c r="AX1002" s="83"/>
      <c r="AY1002" s="83"/>
      <c r="AZ1002" s="83"/>
      <c r="BA1002" s="83"/>
      <c r="BB1002" s="83"/>
      <c r="BC1002" s="83"/>
      <c r="BD1002" s="101">
        <f t="shared" ref="BD1002:BD1017" si="1308">SUM(AR1002:BC1002)</f>
        <v>0</v>
      </c>
      <c r="BE1002" s="101">
        <f t="shared" si="1206"/>
        <v>0</v>
      </c>
      <c r="BG1002" s="138" t="s">
        <v>211</v>
      </c>
      <c r="BH1002" s="140" t="s">
        <v>212</v>
      </c>
      <c r="BI1002" s="140" t="s">
        <v>213</v>
      </c>
    </row>
    <row r="1003" spans="1:61" ht="13.15" hidden="1" customHeight="1" outlineLevel="2" x14ac:dyDescent="0.2">
      <c r="A1003" s="374"/>
      <c r="B1003" s="372"/>
      <c r="C1003" s="46" t="s">
        <v>164</v>
      </c>
      <c r="D1003" s="92"/>
      <c r="E1003" s="56"/>
      <c r="F1003" s="57"/>
      <c r="G1003" s="57"/>
      <c r="H1003" s="57"/>
      <c r="I1003" s="57"/>
      <c r="J1003" s="57"/>
      <c r="K1003" s="57"/>
      <c r="L1003" s="57"/>
      <c r="M1003" s="57"/>
      <c r="N1003" s="57"/>
      <c r="O1003" s="57"/>
      <c r="P1003" s="57"/>
      <c r="Q1003" s="92">
        <f t="shared" si="1305"/>
        <v>0</v>
      </c>
      <c r="R1003" s="56"/>
      <c r="S1003" s="57"/>
      <c r="T1003" s="57"/>
      <c r="U1003" s="57"/>
      <c r="V1003" s="57"/>
      <c r="W1003" s="57"/>
      <c r="X1003" s="57"/>
      <c r="Y1003" s="57"/>
      <c r="Z1003" s="57"/>
      <c r="AA1003" s="57"/>
      <c r="AB1003" s="57"/>
      <c r="AC1003" s="57"/>
      <c r="AD1003" s="92">
        <f t="shared" si="1306"/>
        <v>0</v>
      </c>
      <c r="AE1003" s="56"/>
      <c r="AF1003" s="57"/>
      <c r="AG1003" s="57"/>
      <c r="AH1003" s="57"/>
      <c r="AI1003" s="57"/>
      <c r="AJ1003" s="57"/>
      <c r="AK1003" s="57"/>
      <c r="AL1003" s="57"/>
      <c r="AM1003" s="57"/>
      <c r="AN1003" s="57"/>
      <c r="AO1003" s="57"/>
      <c r="AP1003" s="57"/>
      <c r="AQ1003" s="92">
        <f t="shared" si="1307"/>
        <v>0</v>
      </c>
      <c r="AR1003" s="56"/>
      <c r="AS1003" s="57"/>
      <c r="AT1003" s="57"/>
      <c r="AU1003" s="57"/>
      <c r="AV1003" s="57"/>
      <c r="AW1003" s="57"/>
      <c r="AX1003" s="57"/>
      <c r="AY1003" s="57"/>
      <c r="AZ1003" s="57"/>
      <c r="BA1003" s="57"/>
      <c r="BB1003" s="57"/>
      <c r="BC1003" s="57"/>
      <c r="BD1003" s="92">
        <f t="shared" si="1308"/>
        <v>0</v>
      </c>
      <c r="BE1003" s="92">
        <f t="shared" si="1206"/>
        <v>0</v>
      </c>
      <c r="BG1003" s="136" t="s">
        <v>199</v>
      </c>
      <c r="BH1003" s="4"/>
      <c r="BI1003" s="4"/>
    </row>
    <row r="1004" spans="1:61" ht="13.15" hidden="1" customHeight="1" outlineLevel="2" x14ac:dyDescent="0.2">
      <c r="A1004" s="366">
        <v>3</v>
      </c>
      <c r="B1004" s="376" t="s">
        <v>345</v>
      </c>
      <c r="C1004" s="47" t="s">
        <v>159</v>
      </c>
      <c r="D1004" s="91"/>
      <c r="E1004" s="52"/>
      <c r="F1004" s="53"/>
      <c r="G1004" s="53"/>
      <c r="H1004" s="53"/>
      <c r="I1004" s="53"/>
      <c r="J1004" s="53"/>
      <c r="K1004" s="53"/>
      <c r="L1004" s="53"/>
      <c r="M1004" s="53"/>
      <c r="N1004" s="53"/>
      <c r="O1004" s="53"/>
      <c r="P1004" s="53"/>
      <c r="Q1004" s="91">
        <f t="shared" si="1305"/>
        <v>0</v>
      </c>
      <c r="R1004" s="52"/>
      <c r="S1004" s="53"/>
      <c r="T1004" s="53"/>
      <c r="U1004" s="53"/>
      <c r="V1004" s="53"/>
      <c r="W1004" s="53"/>
      <c r="X1004" s="53"/>
      <c r="Y1004" s="53"/>
      <c r="Z1004" s="53"/>
      <c r="AA1004" s="53"/>
      <c r="AB1004" s="53"/>
      <c r="AC1004" s="53"/>
      <c r="AD1004" s="91">
        <f t="shared" si="1306"/>
        <v>0</v>
      </c>
      <c r="AE1004" s="52"/>
      <c r="AF1004" s="53"/>
      <c r="AG1004" s="53"/>
      <c r="AH1004" s="53"/>
      <c r="AI1004" s="53"/>
      <c r="AJ1004" s="53"/>
      <c r="AK1004" s="53"/>
      <c r="AL1004" s="53"/>
      <c r="AM1004" s="53"/>
      <c r="AN1004" s="53"/>
      <c r="AO1004" s="53"/>
      <c r="AP1004" s="53"/>
      <c r="AQ1004" s="91">
        <f t="shared" si="1307"/>
        <v>0</v>
      </c>
      <c r="AR1004" s="52"/>
      <c r="AS1004" s="53"/>
      <c r="AT1004" s="53"/>
      <c r="AU1004" s="53"/>
      <c r="AV1004" s="53"/>
      <c r="AW1004" s="53"/>
      <c r="AX1004" s="53"/>
      <c r="AY1004" s="53"/>
      <c r="AZ1004" s="53"/>
      <c r="BA1004" s="53"/>
      <c r="BB1004" s="53"/>
      <c r="BC1004" s="53"/>
      <c r="BD1004" s="91">
        <f t="shared" si="1308"/>
        <v>0</v>
      </c>
      <c r="BE1004" s="91">
        <f t="shared" si="1206"/>
        <v>0</v>
      </c>
      <c r="BG1004" s="136" t="s">
        <v>218</v>
      </c>
      <c r="BH1004" s="4"/>
      <c r="BI1004" s="4"/>
    </row>
    <row r="1005" spans="1:61" ht="13.15" hidden="1" customHeight="1" outlineLevel="2" x14ac:dyDescent="0.2">
      <c r="A1005" s="367"/>
      <c r="B1005" s="381"/>
      <c r="C1005" s="48" t="s">
        <v>164</v>
      </c>
      <c r="D1005" s="93"/>
      <c r="E1005" s="62"/>
      <c r="F1005" s="63"/>
      <c r="G1005" s="63"/>
      <c r="H1005" s="63"/>
      <c r="I1005" s="63"/>
      <c r="J1005" s="63"/>
      <c r="K1005" s="63"/>
      <c r="L1005" s="63"/>
      <c r="M1005" s="63"/>
      <c r="N1005" s="63"/>
      <c r="O1005" s="63"/>
      <c r="P1005" s="63"/>
      <c r="Q1005" s="93">
        <f t="shared" si="1305"/>
        <v>0</v>
      </c>
      <c r="R1005" s="62"/>
      <c r="S1005" s="63"/>
      <c r="T1005" s="63"/>
      <c r="U1005" s="63"/>
      <c r="V1005" s="63"/>
      <c r="W1005" s="63"/>
      <c r="X1005" s="63"/>
      <c r="Y1005" s="63"/>
      <c r="Z1005" s="63"/>
      <c r="AA1005" s="63"/>
      <c r="AB1005" s="63"/>
      <c r="AC1005" s="63"/>
      <c r="AD1005" s="93">
        <f t="shared" si="1306"/>
        <v>0</v>
      </c>
      <c r="AE1005" s="62"/>
      <c r="AF1005" s="63"/>
      <c r="AG1005" s="63"/>
      <c r="AH1005" s="63"/>
      <c r="AI1005" s="63"/>
      <c r="AJ1005" s="63"/>
      <c r="AK1005" s="63"/>
      <c r="AL1005" s="63"/>
      <c r="AM1005" s="63"/>
      <c r="AN1005" s="63"/>
      <c r="AO1005" s="63"/>
      <c r="AP1005" s="63"/>
      <c r="AQ1005" s="93">
        <f t="shared" si="1307"/>
        <v>0</v>
      </c>
      <c r="AR1005" s="62"/>
      <c r="AS1005" s="63"/>
      <c r="AT1005" s="63"/>
      <c r="AU1005" s="63"/>
      <c r="AV1005" s="63"/>
      <c r="AW1005" s="63"/>
      <c r="AX1005" s="63"/>
      <c r="AY1005" s="63"/>
      <c r="AZ1005" s="63"/>
      <c r="BA1005" s="63"/>
      <c r="BB1005" s="63"/>
      <c r="BC1005" s="63"/>
      <c r="BD1005" s="93">
        <f t="shared" si="1308"/>
        <v>0</v>
      </c>
      <c r="BE1005" s="93">
        <f t="shared" si="1206"/>
        <v>0</v>
      </c>
      <c r="BG1005" s="136" t="s">
        <v>222</v>
      </c>
      <c r="BH1005" s="4"/>
      <c r="BI1005" s="4"/>
    </row>
    <row r="1006" spans="1:61" ht="13.15" hidden="1" customHeight="1" outlineLevel="2" x14ac:dyDescent="0.2">
      <c r="A1006" s="380">
        <v>4</v>
      </c>
      <c r="B1006" s="382" t="s">
        <v>204</v>
      </c>
      <c r="C1006" s="49" t="s">
        <v>159</v>
      </c>
      <c r="D1006" s="95"/>
      <c r="E1006" s="68"/>
      <c r="F1006" s="69"/>
      <c r="G1006" s="69"/>
      <c r="H1006" s="69"/>
      <c r="I1006" s="69"/>
      <c r="J1006" s="69"/>
      <c r="K1006" s="69"/>
      <c r="L1006" s="69"/>
      <c r="M1006" s="69"/>
      <c r="N1006" s="69"/>
      <c r="O1006" s="69"/>
      <c r="P1006" s="69"/>
      <c r="Q1006" s="94">
        <f t="shared" si="1305"/>
        <v>0</v>
      </c>
      <c r="R1006" s="68"/>
      <c r="S1006" s="69"/>
      <c r="T1006" s="69"/>
      <c r="U1006" s="69"/>
      <c r="V1006" s="69"/>
      <c r="W1006" s="69"/>
      <c r="X1006" s="69"/>
      <c r="Y1006" s="69"/>
      <c r="Z1006" s="69"/>
      <c r="AA1006" s="69"/>
      <c r="AB1006" s="69"/>
      <c r="AC1006" s="69"/>
      <c r="AD1006" s="94">
        <f t="shared" si="1306"/>
        <v>0</v>
      </c>
      <c r="AE1006" s="68"/>
      <c r="AF1006" s="69"/>
      <c r="AG1006" s="69"/>
      <c r="AH1006" s="69"/>
      <c r="AI1006" s="69"/>
      <c r="AJ1006" s="69"/>
      <c r="AK1006" s="69"/>
      <c r="AL1006" s="69"/>
      <c r="AM1006" s="69"/>
      <c r="AN1006" s="69"/>
      <c r="AO1006" s="69"/>
      <c r="AP1006" s="69"/>
      <c r="AQ1006" s="94">
        <f t="shared" si="1307"/>
        <v>0</v>
      </c>
      <c r="AR1006" s="68"/>
      <c r="AS1006" s="69"/>
      <c r="AT1006" s="69"/>
      <c r="AU1006" s="69"/>
      <c r="AV1006" s="69"/>
      <c r="AW1006" s="69"/>
      <c r="AX1006" s="69"/>
      <c r="AY1006" s="69"/>
      <c r="AZ1006" s="69"/>
      <c r="BA1006" s="69"/>
      <c r="BB1006" s="69"/>
      <c r="BC1006" s="69"/>
      <c r="BD1006" s="94">
        <f t="shared" si="1308"/>
        <v>0</v>
      </c>
      <c r="BE1006" s="95">
        <f t="shared" si="1206"/>
        <v>0</v>
      </c>
      <c r="BG1006" s="136" t="s">
        <v>214</v>
      </c>
      <c r="BH1006" s="4"/>
      <c r="BI1006" s="4"/>
    </row>
    <row r="1007" spans="1:61" ht="13.15" hidden="1" customHeight="1" outlineLevel="2" x14ac:dyDescent="0.2">
      <c r="A1007" s="384"/>
      <c r="B1007" s="383"/>
      <c r="C1007" s="45" t="s">
        <v>164</v>
      </c>
      <c r="D1007" s="97"/>
      <c r="E1007" s="74"/>
      <c r="F1007" s="75"/>
      <c r="G1007" s="75"/>
      <c r="H1007" s="75"/>
      <c r="I1007" s="75"/>
      <c r="J1007" s="75"/>
      <c r="K1007" s="75"/>
      <c r="L1007" s="75"/>
      <c r="M1007" s="75"/>
      <c r="N1007" s="75"/>
      <c r="O1007" s="75"/>
      <c r="P1007" s="75"/>
      <c r="Q1007" s="96">
        <f t="shared" si="1305"/>
        <v>0</v>
      </c>
      <c r="R1007" s="74"/>
      <c r="S1007" s="75"/>
      <c r="T1007" s="75"/>
      <c r="U1007" s="75"/>
      <c r="V1007" s="75"/>
      <c r="W1007" s="75"/>
      <c r="X1007" s="75"/>
      <c r="Y1007" s="75"/>
      <c r="Z1007" s="75"/>
      <c r="AA1007" s="75"/>
      <c r="AB1007" s="75"/>
      <c r="AC1007" s="75"/>
      <c r="AD1007" s="96">
        <f t="shared" si="1306"/>
        <v>0</v>
      </c>
      <c r="AE1007" s="74"/>
      <c r="AF1007" s="75"/>
      <c r="AG1007" s="75"/>
      <c r="AH1007" s="75"/>
      <c r="AI1007" s="75"/>
      <c r="AJ1007" s="75"/>
      <c r="AK1007" s="75"/>
      <c r="AL1007" s="75"/>
      <c r="AM1007" s="75"/>
      <c r="AN1007" s="75"/>
      <c r="AO1007" s="75"/>
      <c r="AP1007" s="75"/>
      <c r="AQ1007" s="96">
        <f t="shared" si="1307"/>
        <v>0</v>
      </c>
      <c r="AR1007" s="74"/>
      <c r="AS1007" s="75"/>
      <c r="AT1007" s="75"/>
      <c r="AU1007" s="75"/>
      <c r="AV1007" s="75"/>
      <c r="AW1007" s="75"/>
      <c r="AX1007" s="75"/>
      <c r="AY1007" s="75"/>
      <c r="AZ1007" s="75"/>
      <c r="BA1007" s="75"/>
      <c r="BB1007" s="75"/>
      <c r="BC1007" s="75"/>
      <c r="BD1007" s="96">
        <f t="shared" si="1308"/>
        <v>0</v>
      </c>
      <c r="BE1007" s="97">
        <f t="shared" si="1206"/>
        <v>0</v>
      </c>
      <c r="BG1007" s="136" t="s">
        <v>223</v>
      </c>
      <c r="BH1007" s="4"/>
      <c r="BI1007" s="4"/>
    </row>
    <row r="1008" spans="1:61" ht="13.15" hidden="1" customHeight="1" outlineLevel="2" x14ac:dyDescent="0.2">
      <c r="A1008" s="380">
        <v>5</v>
      </c>
      <c r="B1008" s="382" t="s">
        <v>221</v>
      </c>
      <c r="C1008" s="49" t="s">
        <v>159</v>
      </c>
      <c r="D1008" s="95"/>
      <c r="E1008" s="68"/>
      <c r="F1008" s="69"/>
      <c r="G1008" s="69"/>
      <c r="H1008" s="69"/>
      <c r="I1008" s="69"/>
      <c r="J1008" s="69"/>
      <c r="K1008" s="69"/>
      <c r="L1008" s="69"/>
      <c r="M1008" s="69"/>
      <c r="N1008" s="69"/>
      <c r="O1008" s="69"/>
      <c r="P1008" s="69">
        <v>150</v>
      </c>
      <c r="Q1008" s="94">
        <f t="shared" si="1305"/>
        <v>150</v>
      </c>
      <c r="R1008" s="68"/>
      <c r="S1008" s="69"/>
      <c r="T1008" s="69"/>
      <c r="U1008" s="69"/>
      <c r="V1008" s="69"/>
      <c r="W1008" s="69"/>
      <c r="X1008" s="69"/>
      <c r="Y1008" s="69"/>
      <c r="Z1008" s="69"/>
      <c r="AA1008" s="69"/>
      <c r="AB1008" s="69"/>
      <c r="AC1008" s="69">
        <v>70</v>
      </c>
      <c r="AD1008" s="94">
        <f t="shared" si="1306"/>
        <v>70</v>
      </c>
      <c r="AE1008" s="68"/>
      <c r="AF1008" s="69"/>
      <c r="AG1008" s="69"/>
      <c r="AH1008" s="69"/>
      <c r="AI1008" s="69"/>
      <c r="AJ1008" s="69"/>
      <c r="AK1008" s="69"/>
      <c r="AL1008" s="69"/>
      <c r="AM1008" s="69"/>
      <c r="AN1008" s="69"/>
      <c r="AO1008" s="69"/>
      <c r="AP1008" s="69">
        <v>70</v>
      </c>
      <c r="AQ1008" s="94">
        <f t="shared" si="1307"/>
        <v>70</v>
      </c>
      <c r="AR1008" s="68"/>
      <c r="AS1008" s="69"/>
      <c r="AT1008" s="69"/>
      <c r="AU1008" s="69"/>
      <c r="AV1008" s="69"/>
      <c r="AW1008" s="69"/>
      <c r="AX1008" s="69"/>
      <c r="AY1008" s="69"/>
      <c r="AZ1008" s="69"/>
      <c r="BA1008" s="69"/>
      <c r="BB1008" s="69"/>
      <c r="BC1008" s="69">
        <v>70</v>
      </c>
      <c r="BD1008" s="94">
        <f t="shared" si="1308"/>
        <v>70</v>
      </c>
      <c r="BE1008" s="95">
        <f t="shared" si="1206"/>
        <v>360</v>
      </c>
      <c r="BG1008" t="s">
        <v>224</v>
      </c>
      <c r="BH1008" s="4"/>
      <c r="BI1008" s="4"/>
    </row>
    <row r="1009" spans="1:61" ht="13.15" hidden="1" customHeight="1" outlineLevel="2" x14ac:dyDescent="0.2">
      <c r="A1009" s="384"/>
      <c r="B1009" s="383"/>
      <c r="C1009" s="45" t="s">
        <v>164</v>
      </c>
      <c r="D1009" s="97"/>
      <c r="E1009" s="74"/>
      <c r="F1009" s="75"/>
      <c r="G1009" s="75"/>
      <c r="H1009" s="75"/>
      <c r="I1009" s="75"/>
      <c r="J1009" s="75"/>
      <c r="K1009" s="75"/>
      <c r="L1009" s="75">
        <v>16</v>
      </c>
      <c r="M1009" s="75"/>
      <c r="N1009" s="75"/>
      <c r="O1009" s="75"/>
      <c r="P1009" s="75"/>
      <c r="Q1009" s="96">
        <f t="shared" si="1305"/>
        <v>16</v>
      </c>
      <c r="R1009" s="74"/>
      <c r="S1009" s="75"/>
      <c r="T1009" s="75"/>
      <c r="U1009" s="75"/>
      <c r="V1009" s="75"/>
      <c r="W1009" s="75"/>
      <c r="X1009" s="75"/>
      <c r="Y1009" s="75"/>
      <c r="Z1009" s="75"/>
      <c r="AA1009" s="75"/>
      <c r="AB1009" s="75"/>
      <c r="AC1009" s="75"/>
      <c r="AD1009" s="96">
        <f t="shared" si="1306"/>
        <v>0</v>
      </c>
      <c r="AE1009" s="74"/>
      <c r="AF1009" s="75"/>
      <c r="AG1009" s="75"/>
      <c r="AH1009" s="75"/>
      <c r="AI1009" s="75"/>
      <c r="AJ1009" s="75"/>
      <c r="AK1009" s="75"/>
      <c r="AL1009" s="75"/>
      <c r="AM1009" s="75"/>
      <c r="AN1009" s="75"/>
      <c r="AO1009" s="75"/>
      <c r="AP1009" s="75"/>
      <c r="AQ1009" s="96">
        <f t="shared" si="1307"/>
        <v>0</v>
      </c>
      <c r="AR1009" s="74"/>
      <c r="AS1009" s="75"/>
      <c r="AT1009" s="75"/>
      <c r="AU1009" s="75"/>
      <c r="AV1009" s="75"/>
      <c r="AW1009" s="75"/>
      <c r="AX1009" s="75"/>
      <c r="AY1009" s="75"/>
      <c r="AZ1009" s="75"/>
      <c r="BA1009" s="75"/>
      <c r="BB1009" s="75"/>
      <c r="BC1009" s="75"/>
      <c r="BD1009" s="96">
        <f t="shared" si="1308"/>
        <v>0</v>
      </c>
      <c r="BE1009" s="97">
        <f t="shared" si="1206"/>
        <v>16</v>
      </c>
      <c r="BG1009" t="s">
        <v>210</v>
      </c>
      <c r="BH1009" s="4"/>
      <c r="BI1009" s="4"/>
    </row>
    <row r="1010" spans="1:61" ht="13.15" hidden="1" customHeight="1" outlineLevel="2" x14ac:dyDescent="0.2">
      <c r="A1010" s="373">
        <v>6</v>
      </c>
      <c r="B1010" s="364" t="s">
        <v>209</v>
      </c>
      <c r="C1010" s="49" t="s">
        <v>159</v>
      </c>
      <c r="D1010" s="95"/>
      <c r="E1010" s="68"/>
      <c r="F1010" s="69"/>
      <c r="G1010" s="69"/>
      <c r="H1010" s="69"/>
      <c r="I1010" s="69"/>
      <c r="J1010" s="69"/>
      <c r="K1010" s="69"/>
      <c r="L1010" s="69"/>
      <c r="M1010" s="69"/>
      <c r="N1010" s="69"/>
      <c r="O1010" s="69"/>
      <c r="P1010" s="69"/>
      <c r="Q1010" s="94">
        <f t="shared" si="1305"/>
        <v>0</v>
      </c>
      <c r="R1010" s="68"/>
      <c r="S1010" s="69"/>
      <c r="T1010" s="69"/>
      <c r="U1010" s="69"/>
      <c r="V1010" s="69"/>
      <c r="W1010" s="69"/>
      <c r="X1010" s="69"/>
      <c r="Y1010" s="69"/>
      <c r="Z1010" s="69"/>
      <c r="AA1010" s="69"/>
      <c r="AB1010" s="69"/>
      <c r="AC1010" s="69"/>
      <c r="AD1010" s="94">
        <f t="shared" si="1306"/>
        <v>0</v>
      </c>
      <c r="AE1010" s="68"/>
      <c r="AF1010" s="69"/>
      <c r="AG1010" s="69"/>
      <c r="AH1010" s="69"/>
      <c r="AI1010" s="69"/>
      <c r="AJ1010" s="69"/>
      <c r="AK1010" s="69"/>
      <c r="AL1010" s="69"/>
      <c r="AM1010" s="69"/>
      <c r="AN1010" s="69"/>
      <c r="AO1010" s="69"/>
      <c r="AP1010" s="69"/>
      <c r="AQ1010" s="94">
        <f t="shared" si="1307"/>
        <v>0</v>
      </c>
      <c r="AR1010" s="68"/>
      <c r="AS1010" s="69"/>
      <c r="AT1010" s="69"/>
      <c r="AU1010" s="69"/>
      <c r="AV1010" s="69"/>
      <c r="AW1010" s="69"/>
      <c r="AX1010" s="69"/>
      <c r="AY1010" s="69"/>
      <c r="AZ1010" s="69"/>
      <c r="BA1010" s="69"/>
      <c r="BB1010" s="69"/>
      <c r="BC1010" s="69"/>
      <c r="BD1010" s="94">
        <f t="shared" si="1308"/>
        <v>0</v>
      </c>
      <c r="BE1010" s="95">
        <f t="shared" si="1206"/>
        <v>0</v>
      </c>
      <c r="BG1010" s="136" t="s">
        <v>215</v>
      </c>
      <c r="BH1010" s="4"/>
      <c r="BI1010" s="4"/>
    </row>
    <row r="1011" spans="1:61" ht="13.15" hidden="1" customHeight="1" outlineLevel="2" x14ac:dyDescent="0.2">
      <c r="A1011" s="374"/>
      <c r="B1011" s="365"/>
      <c r="C1011" s="48" t="s">
        <v>164</v>
      </c>
      <c r="D1011" s="98"/>
      <c r="E1011" s="62"/>
      <c r="F1011" s="63"/>
      <c r="G1011" s="63"/>
      <c r="H1011" s="63"/>
      <c r="I1011" s="63"/>
      <c r="J1011" s="63"/>
      <c r="K1011" s="63"/>
      <c r="L1011" s="63"/>
      <c r="M1011" s="63"/>
      <c r="N1011" s="63"/>
      <c r="O1011" s="63"/>
      <c r="P1011" s="63"/>
      <c r="Q1011" s="93">
        <f t="shared" si="1305"/>
        <v>0</v>
      </c>
      <c r="R1011" s="62"/>
      <c r="S1011" s="63"/>
      <c r="T1011" s="63"/>
      <c r="U1011" s="63"/>
      <c r="V1011" s="63"/>
      <c r="W1011" s="63"/>
      <c r="X1011" s="63"/>
      <c r="Y1011" s="63"/>
      <c r="Z1011" s="63"/>
      <c r="AA1011" s="63"/>
      <c r="AB1011" s="63"/>
      <c r="AC1011" s="63"/>
      <c r="AD1011" s="93">
        <f t="shared" si="1306"/>
        <v>0</v>
      </c>
      <c r="AE1011" s="62"/>
      <c r="AF1011" s="63"/>
      <c r="AG1011" s="63"/>
      <c r="AH1011" s="63"/>
      <c r="AI1011" s="63"/>
      <c r="AJ1011" s="63"/>
      <c r="AK1011" s="63"/>
      <c r="AL1011" s="63"/>
      <c r="AM1011" s="63"/>
      <c r="AN1011" s="63"/>
      <c r="AO1011" s="63"/>
      <c r="AP1011" s="63"/>
      <c r="AQ1011" s="93">
        <f t="shared" si="1307"/>
        <v>0</v>
      </c>
      <c r="AR1011" s="62"/>
      <c r="AS1011" s="63"/>
      <c r="AT1011" s="63"/>
      <c r="AU1011" s="63"/>
      <c r="AV1011" s="63"/>
      <c r="AW1011" s="63"/>
      <c r="AX1011" s="63"/>
      <c r="AY1011" s="63"/>
      <c r="AZ1011" s="63"/>
      <c r="BA1011" s="63"/>
      <c r="BB1011" s="63"/>
      <c r="BC1011" s="63"/>
      <c r="BD1011" s="93">
        <f t="shared" si="1308"/>
        <v>0</v>
      </c>
      <c r="BE1011" s="98">
        <f t="shared" si="1206"/>
        <v>0</v>
      </c>
      <c r="BF1011" s="122"/>
      <c r="BG1011" s="138" t="s">
        <v>216</v>
      </c>
      <c r="BH1011" s="139">
        <f>SUM(BH1003:BH1010)</f>
        <v>0</v>
      </c>
      <c r="BI1011" s="139">
        <f>SUM(BI1003:BI1010)</f>
        <v>0</v>
      </c>
    </row>
    <row r="1012" spans="1:61" ht="13.15" hidden="1" customHeight="1" outlineLevel="2" x14ac:dyDescent="0.2">
      <c r="A1012" s="366">
        <v>7</v>
      </c>
      <c r="B1012" s="364" t="s">
        <v>6</v>
      </c>
      <c r="C1012" s="49" t="s">
        <v>159</v>
      </c>
      <c r="D1012" s="95"/>
      <c r="E1012" s="68"/>
      <c r="F1012" s="69"/>
      <c r="G1012" s="69"/>
      <c r="H1012" s="69"/>
      <c r="I1012" s="69"/>
      <c r="J1012" s="69"/>
      <c r="K1012" s="69"/>
      <c r="L1012" s="69"/>
      <c r="M1012" s="69"/>
      <c r="N1012" s="69"/>
      <c r="O1012" s="69"/>
      <c r="P1012" s="69"/>
      <c r="Q1012" s="94">
        <f t="shared" si="1305"/>
        <v>0</v>
      </c>
      <c r="R1012" s="68"/>
      <c r="S1012" s="69"/>
      <c r="T1012" s="69"/>
      <c r="U1012" s="69"/>
      <c r="V1012" s="69"/>
      <c r="W1012" s="69"/>
      <c r="X1012" s="69"/>
      <c r="Y1012" s="69"/>
      <c r="Z1012" s="69"/>
      <c r="AA1012" s="69"/>
      <c r="AB1012" s="69"/>
      <c r="AC1012" s="69"/>
      <c r="AD1012" s="94">
        <f t="shared" si="1306"/>
        <v>0</v>
      </c>
      <c r="AE1012" s="68"/>
      <c r="AF1012" s="69"/>
      <c r="AG1012" s="69"/>
      <c r="AH1012" s="69"/>
      <c r="AI1012" s="69"/>
      <c r="AJ1012" s="69"/>
      <c r="AK1012" s="69"/>
      <c r="AL1012" s="69"/>
      <c r="AM1012" s="69"/>
      <c r="AN1012" s="69"/>
      <c r="AO1012" s="69"/>
      <c r="AP1012" s="69"/>
      <c r="AQ1012" s="94">
        <f t="shared" si="1307"/>
        <v>0</v>
      </c>
      <c r="AR1012" s="68"/>
      <c r="AS1012" s="69"/>
      <c r="AT1012" s="69"/>
      <c r="AU1012" s="69"/>
      <c r="AV1012" s="69"/>
      <c r="AW1012" s="69"/>
      <c r="AX1012" s="69"/>
      <c r="AY1012" s="69"/>
      <c r="AZ1012" s="69"/>
      <c r="BA1012" s="69"/>
      <c r="BB1012" s="69"/>
      <c r="BC1012" s="69"/>
      <c r="BD1012" s="94">
        <f t="shared" si="1308"/>
        <v>0</v>
      </c>
      <c r="BE1012" s="95">
        <f t="shared" si="1206"/>
        <v>0</v>
      </c>
      <c r="BH1012" s="4"/>
      <c r="BI1012" s="4"/>
    </row>
    <row r="1013" spans="1:61" ht="13.15" hidden="1" customHeight="1" outlineLevel="2" x14ac:dyDescent="0.2">
      <c r="A1013" s="367"/>
      <c r="B1013" s="368"/>
      <c r="C1013" s="48" t="s">
        <v>164</v>
      </c>
      <c r="D1013" s="98"/>
      <c r="E1013" s="66"/>
      <c r="F1013" s="63"/>
      <c r="G1013" s="63"/>
      <c r="H1013" s="63"/>
      <c r="I1013" s="63"/>
      <c r="J1013" s="63"/>
      <c r="K1013" s="63"/>
      <c r="L1013" s="63"/>
      <c r="M1013" s="63"/>
      <c r="N1013" s="63"/>
      <c r="O1013" s="63"/>
      <c r="P1013" s="63"/>
      <c r="Q1013" s="93">
        <f t="shared" si="1305"/>
        <v>0</v>
      </c>
      <c r="R1013" s="66"/>
      <c r="S1013" s="63"/>
      <c r="T1013" s="63"/>
      <c r="U1013" s="63"/>
      <c r="V1013" s="63"/>
      <c r="W1013" s="63"/>
      <c r="X1013" s="63"/>
      <c r="Y1013" s="63"/>
      <c r="Z1013" s="63"/>
      <c r="AA1013" s="63"/>
      <c r="AB1013" s="63"/>
      <c r="AC1013" s="63"/>
      <c r="AD1013" s="93">
        <f t="shared" si="1306"/>
        <v>0</v>
      </c>
      <c r="AE1013" s="66"/>
      <c r="AF1013" s="63"/>
      <c r="AG1013" s="63"/>
      <c r="AH1013" s="63"/>
      <c r="AI1013" s="63"/>
      <c r="AJ1013" s="63"/>
      <c r="AK1013" s="63"/>
      <c r="AL1013" s="63"/>
      <c r="AM1013" s="63"/>
      <c r="AN1013" s="63"/>
      <c r="AO1013" s="63"/>
      <c r="AP1013" s="63"/>
      <c r="AQ1013" s="93">
        <f t="shared" si="1307"/>
        <v>0</v>
      </c>
      <c r="AR1013" s="66"/>
      <c r="AS1013" s="63"/>
      <c r="AT1013" s="63"/>
      <c r="AU1013" s="63"/>
      <c r="AV1013" s="63"/>
      <c r="AW1013" s="63"/>
      <c r="AX1013" s="63"/>
      <c r="AY1013" s="63"/>
      <c r="AZ1013" s="63"/>
      <c r="BA1013" s="63"/>
      <c r="BB1013" s="63"/>
      <c r="BC1013" s="63"/>
      <c r="BD1013" s="93">
        <f t="shared" si="1308"/>
        <v>0</v>
      </c>
      <c r="BE1013" s="98">
        <f t="shared" si="1206"/>
        <v>0</v>
      </c>
      <c r="BG1013" s="138"/>
      <c r="BH1013" s="139"/>
      <c r="BI1013" s="139"/>
    </row>
    <row r="1014" spans="1:61" ht="13.15" hidden="1" customHeight="1" outlineLevel="2" x14ac:dyDescent="0.2">
      <c r="A1014" s="380">
        <v>8</v>
      </c>
      <c r="B1014" s="364" t="s">
        <v>335</v>
      </c>
      <c r="C1014" s="49" t="s">
        <v>159</v>
      </c>
      <c r="D1014" s="95"/>
      <c r="E1014" s="68"/>
      <c r="F1014" s="69"/>
      <c r="G1014" s="69"/>
      <c r="H1014" s="69"/>
      <c r="I1014" s="69"/>
      <c r="J1014" s="69"/>
      <c r="K1014" s="69"/>
      <c r="L1014" s="69"/>
      <c r="M1014" s="69"/>
      <c r="N1014" s="69"/>
      <c r="O1014" s="69"/>
      <c r="P1014" s="69"/>
      <c r="Q1014" s="94">
        <f>SUM(E1014:P1014)</f>
        <v>0</v>
      </c>
      <c r="R1014" s="68"/>
      <c r="S1014" s="69"/>
      <c r="T1014" s="69"/>
      <c r="U1014" s="69"/>
      <c r="V1014" s="69"/>
      <c r="W1014" s="69"/>
      <c r="X1014" s="69"/>
      <c r="Y1014" s="69"/>
      <c r="Z1014" s="69"/>
      <c r="AA1014" s="69"/>
      <c r="AB1014" s="69"/>
      <c r="AC1014" s="69"/>
      <c r="AD1014" s="94">
        <f t="shared" si="1306"/>
        <v>0</v>
      </c>
      <c r="AE1014" s="68"/>
      <c r="AF1014" s="69"/>
      <c r="AG1014" s="69"/>
      <c r="AH1014" s="69"/>
      <c r="AI1014" s="69"/>
      <c r="AJ1014" s="69"/>
      <c r="AK1014" s="69"/>
      <c r="AL1014" s="69"/>
      <c r="AM1014" s="69"/>
      <c r="AN1014" s="69"/>
      <c r="AO1014" s="69"/>
      <c r="AP1014" s="69"/>
      <c r="AQ1014" s="94">
        <f t="shared" si="1307"/>
        <v>0</v>
      </c>
      <c r="AR1014" s="68"/>
      <c r="AS1014" s="69"/>
      <c r="AT1014" s="69"/>
      <c r="AU1014" s="69"/>
      <c r="AV1014" s="69"/>
      <c r="AW1014" s="69"/>
      <c r="AX1014" s="69"/>
      <c r="AY1014" s="69"/>
      <c r="AZ1014" s="69"/>
      <c r="BA1014" s="69"/>
      <c r="BB1014" s="69"/>
      <c r="BC1014" s="69"/>
      <c r="BD1014" s="94">
        <f t="shared" si="1308"/>
        <v>0</v>
      </c>
      <c r="BE1014" s="95">
        <f t="shared" si="1206"/>
        <v>0</v>
      </c>
      <c r="BH1014" s="4"/>
      <c r="BI1014" s="4"/>
    </row>
    <row r="1015" spans="1:61" ht="13.15" hidden="1" customHeight="1" outlineLevel="2" thickBot="1" x14ac:dyDescent="0.25">
      <c r="A1015" s="377"/>
      <c r="B1015" s="379"/>
      <c r="C1015" s="128" t="s">
        <v>164</v>
      </c>
      <c r="D1015" s="133"/>
      <c r="E1015" s="132"/>
      <c r="F1015" s="130"/>
      <c r="G1015" s="130"/>
      <c r="H1015" s="130"/>
      <c r="I1015" s="130"/>
      <c r="J1015" s="130"/>
      <c r="K1015" s="130"/>
      <c r="L1015" s="130"/>
      <c r="M1015" s="130"/>
      <c r="N1015" s="130"/>
      <c r="O1015" s="130"/>
      <c r="P1015" s="130"/>
      <c r="Q1015" s="131">
        <f>SUM(E1015:P1015)</f>
        <v>0</v>
      </c>
      <c r="R1015" s="132"/>
      <c r="S1015" s="130"/>
      <c r="T1015" s="130"/>
      <c r="U1015" s="130"/>
      <c r="V1015" s="130"/>
      <c r="W1015" s="130"/>
      <c r="X1015" s="130"/>
      <c r="Y1015" s="130"/>
      <c r="Z1015" s="130"/>
      <c r="AA1015" s="130"/>
      <c r="AB1015" s="130"/>
      <c r="AC1015" s="130"/>
      <c r="AD1015" s="131">
        <f t="shared" si="1306"/>
        <v>0</v>
      </c>
      <c r="AE1015" s="132"/>
      <c r="AF1015" s="130"/>
      <c r="AG1015" s="130"/>
      <c r="AH1015" s="130"/>
      <c r="AI1015" s="130"/>
      <c r="AJ1015" s="130"/>
      <c r="AK1015" s="130"/>
      <c r="AL1015" s="130"/>
      <c r="AM1015" s="130"/>
      <c r="AN1015" s="130"/>
      <c r="AO1015" s="130"/>
      <c r="AP1015" s="130"/>
      <c r="AQ1015" s="131">
        <f t="shared" si="1307"/>
        <v>0</v>
      </c>
      <c r="AR1015" s="132"/>
      <c r="AS1015" s="130"/>
      <c r="AT1015" s="130"/>
      <c r="AU1015" s="130"/>
      <c r="AV1015" s="130"/>
      <c r="AW1015" s="130"/>
      <c r="AX1015" s="130"/>
      <c r="AY1015" s="130"/>
      <c r="AZ1015" s="130"/>
      <c r="BA1015" s="130"/>
      <c r="BB1015" s="130"/>
      <c r="BC1015" s="130"/>
      <c r="BD1015" s="131">
        <f t="shared" si="1308"/>
        <v>0</v>
      </c>
      <c r="BE1015" s="133">
        <f t="shared" si="1206"/>
        <v>0</v>
      </c>
      <c r="BG1015" s="138"/>
      <c r="BH1015" s="139"/>
      <c r="BI1015" s="139"/>
    </row>
    <row r="1016" spans="1:61" outlineLevel="1" collapsed="1" x14ac:dyDescent="0.2">
      <c r="A1016" s="369"/>
      <c r="B1016" s="362" t="s">
        <v>198</v>
      </c>
      <c r="C1016" s="50" t="s">
        <v>159</v>
      </c>
      <c r="D1016" s="127">
        <f>SUM(D1000,D1002,D1004,D1006,D1008,D1010,D1012,D1014)</f>
        <v>0</v>
      </c>
      <c r="E1016" s="124">
        <f t="shared" ref="E1016:P1016" si="1309">SUM(E1000,E1002,E1004,E1006,E1008,E1010,E1012,E1014)</f>
        <v>0</v>
      </c>
      <c r="F1016" s="125">
        <f t="shared" si="1309"/>
        <v>0</v>
      </c>
      <c r="G1016" s="125">
        <f t="shared" si="1309"/>
        <v>0</v>
      </c>
      <c r="H1016" s="125">
        <f t="shared" si="1309"/>
        <v>0</v>
      </c>
      <c r="I1016" s="125">
        <f t="shared" si="1309"/>
        <v>0</v>
      </c>
      <c r="J1016" s="125">
        <f t="shared" si="1309"/>
        <v>0</v>
      </c>
      <c r="K1016" s="125">
        <f t="shared" si="1309"/>
        <v>0</v>
      </c>
      <c r="L1016" s="125">
        <f t="shared" si="1309"/>
        <v>0</v>
      </c>
      <c r="M1016" s="125">
        <f t="shared" si="1309"/>
        <v>0</v>
      </c>
      <c r="N1016" s="125">
        <f t="shared" si="1309"/>
        <v>0</v>
      </c>
      <c r="O1016" s="125">
        <f t="shared" si="1309"/>
        <v>0</v>
      </c>
      <c r="P1016" s="125">
        <f t="shared" si="1309"/>
        <v>150</v>
      </c>
      <c r="Q1016" s="126">
        <f>SUM(E1016:P1016)</f>
        <v>150</v>
      </c>
      <c r="R1016" s="124">
        <f t="shared" ref="R1016:AC1016" si="1310">SUM(R1000,R1002,R1004,R1006,R1008,R1010,R1012,R1014)</f>
        <v>0</v>
      </c>
      <c r="S1016" s="125">
        <f t="shared" si="1310"/>
        <v>0</v>
      </c>
      <c r="T1016" s="125">
        <f t="shared" si="1310"/>
        <v>0</v>
      </c>
      <c r="U1016" s="125">
        <f t="shared" si="1310"/>
        <v>0</v>
      </c>
      <c r="V1016" s="125">
        <f t="shared" si="1310"/>
        <v>0</v>
      </c>
      <c r="W1016" s="125">
        <f t="shared" si="1310"/>
        <v>0</v>
      </c>
      <c r="X1016" s="125">
        <f t="shared" si="1310"/>
        <v>0</v>
      </c>
      <c r="Y1016" s="125">
        <f t="shared" si="1310"/>
        <v>0</v>
      </c>
      <c r="Z1016" s="125">
        <f t="shared" si="1310"/>
        <v>0</v>
      </c>
      <c r="AA1016" s="125">
        <f t="shared" si="1310"/>
        <v>0</v>
      </c>
      <c r="AB1016" s="125">
        <f t="shared" si="1310"/>
        <v>0</v>
      </c>
      <c r="AC1016" s="125">
        <f t="shared" si="1310"/>
        <v>70</v>
      </c>
      <c r="AD1016" s="126">
        <f t="shared" si="1306"/>
        <v>70</v>
      </c>
      <c r="AE1016" s="124">
        <f t="shared" ref="AE1016:AP1016" si="1311">SUM(AE1000,AE1002,AE1004,AE1006,AE1008,AE1010,AE1012,AE1014)</f>
        <v>0</v>
      </c>
      <c r="AF1016" s="125">
        <f t="shared" si="1311"/>
        <v>0</v>
      </c>
      <c r="AG1016" s="125">
        <f t="shared" si="1311"/>
        <v>0</v>
      </c>
      <c r="AH1016" s="125">
        <f t="shared" si="1311"/>
        <v>0</v>
      </c>
      <c r="AI1016" s="125">
        <f t="shared" si="1311"/>
        <v>0</v>
      </c>
      <c r="AJ1016" s="125">
        <f t="shared" si="1311"/>
        <v>0</v>
      </c>
      <c r="AK1016" s="125">
        <f t="shared" si="1311"/>
        <v>0</v>
      </c>
      <c r="AL1016" s="125">
        <f t="shared" si="1311"/>
        <v>0</v>
      </c>
      <c r="AM1016" s="125">
        <f t="shared" si="1311"/>
        <v>0</v>
      </c>
      <c r="AN1016" s="125">
        <f t="shared" si="1311"/>
        <v>0</v>
      </c>
      <c r="AO1016" s="125">
        <f t="shared" si="1311"/>
        <v>0</v>
      </c>
      <c r="AP1016" s="125">
        <f t="shared" si="1311"/>
        <v>70</v>
      </c>
      <c r="AQ1016" s="126">
        <f t="shared" si="1307"/>
        <v>70</v>
      </c>
      <c r="AR1016" s="124">
        <f t="shared" ref="AR1016:BC1016" si="1312">SUM(AR1000,AR1002,AR1004,AR1006,AR1008,AR1010,AR1012,AR1014)</f>
        <v>0</v>
      </c>
      <c r="AS1016" s="125">
        <f t="shared" si="1312"/>
        <v>0</v>
      </c>
      <c r="AT1016" s="125">
        <f t="shared" si="1312"/>
        <v>0</v>
      </c>
      <c r="AU1016" s="125">
        <f t="shared" si="1312"/>
        <v>0</v>
      </c>
      <c r="AV1016" s="125">
        <f t="shared" si="1312"/>
        <v>0</v>
      </c>
      <c r="AW1016" s="125">
        <f t="shared" si="1312"/>
        <v>0</v>
      </c>
      <c r="AX1016" s="125">
        <f t="shared" si="1312"/>
        <v>0</v>
      </c>
      <c r="AY1016" s="125">
        <f t="shared" si="1312"/>
        <v>0</v>
      </c>
      <c r="AZ1016" s="125">
        <f t="shared" si="1312"/>
        <v>0</v>
      </c>
      <c r="BA1016" s="125">
        <f t="shared" si="1312"/>
        <v>0</v>
      </c>
      <c r="BB1016" s="125">
        <f t="shared" si="1312"/>
        <v>0</v>
      </c>
      <c r="BC1016" s="125">
        <f t="shared" si="1312"/>
        <v>70</v>
      </c>
      <c r="BD1016" s="126">
        <f t="shared" si="1308"/>
        <v>70</v>
      </c>
      <c r="BE1016" s="127">
        <f t="shared" si="1206"/>
        <v>360</v>
      </c>
    </row>
    <row r="1017" spans="1:61" outlineLevel="1" x14ac:dyDescent="0.2">
      <c r="A1017" s="370"/>
      <c r="B1017" s="363"/>
      <c r="C1017" s="51" t="s">
        <v>164</v>
      </c>
      <c r="D1017" s="100">
        <f t="shared" ref="D1017:P1017" si="1313">SUM(D1001,D1003,D1005,D1007,D1009,D1011,D1013,D1015)</f>
        <v>0</v>
      </c>
      <c r="E1017" s="80">
        <f t="shared" si="1313"/>
        <v>0</v>
      </c>
      <c r="F1017" s="81">
        <f t="shared" si="1313"/>
        <v>0</v>
      </c>
      <c r="G1017" s="81">
        <f t="shared" si="1313"/>
        <v>0</v>
      </c>
      <c r="H1017" s="81">
        <f t="shared" si="1313"/>
        <v>0</v>
      </c>
      <c r="I1017" s="81">
        <f t="shared" si="1313"/>
        <v>0</v>
      </c>
      <c r="J1017" s="81">
        <f t="shared" si="1313"/>
        <v>0</v>
      </c>
      <c r="K1017" s="81">
        <f t="shared" si="1313"/>
        <v>0</v>
      </c>
      <c r="L1017" s="81">
        <f t="shared" si="1313"/>
        <v>16</v>
      </c>
      <c r="M1017" s="81">
        <f t="shared" si="1313"/>
        <v>0</v>
      </c>
      <c r="N1017" s="81">
        <f t="shared" si="1313"/>
        <v>0</v>
      </c>
      <c r="O1017" s="81">
        <f t="shared" si="1313"/>
        <v>0</v>
      </c>
      <c r="P1017" s="81">
        <f t="shared" si="1313"/>
        <v>0</v>
      </c>
      <c r="Q1017" s="99">
        <f>SUM(E1017:P1017)</f>
        <v>16</v>
      </c>
      <c r="R1017" s="80">
        <f t="shared" ref="R1017:AC1017" si="1314">SUM(R1001,R1003,R1005,R1007,R1009,R1011,R1013,R1015)</f>
        <v>0</v>
      </c>
      <c r="S1017" s="81">
        <f t="shared" si="1314"/>
        <v>0</v>
      </c>
      <c r="T1017" s="81">
        <f t="shared" si="1314"/>
        <v>0</v>
      </c>
      <c r="U1017" s="81">
        <f t="shared" si="1314"/>
        <v>0</v>
      </c>
      <c r="V1017" s="81">
        <f t="shared" si="1314"/>
        <v>0</v>
      </c>
      <c r="W1017" s="81">
        <f t="shared" si="1314"/>
        <v>0</v>
      </c>
      <c r="X1017" s="81">
        <f t="shared" si="1314"/>
        <v>0</v>
      </c>
      <c r="Y1017" s="81">
        <f t="shared" si="1314"/>
        <v>0</v>
      </c>
      <c r="Z1017" s="81">
        <f t="shared" si="1314"/>
        <v>0</v>
      </c>
      <c r="AA1017" s="81">
        <f t="shared" si="1314"/>
        <v>0</v>
      </c>
      <c r="AB1017" s="81">
        <f t="shared" si="1314"/>
        <v>0</v>
      </c>
      <c r="AC1017" s="81">
        <f t="shared" si="1314"/>
        <v>0</v>
      </c>
      <c r="AD1017" s="99">
        <f t="shared" si="1306"/>
        <v>0</v>
      </c>
      <c r="AE1017" s="80">
        <f t="shared" ref="AE1017:AP1017" si="1315">SUM(AE1001,AE1003,AE1005,AE1007,AE1009,AE1011,AE1013,AE1015)</f>
        <v>0</v>
      </c>
      <c r="AF1017" s="81">
        <f t="shared" si="1315"/>
        <v>0</v>
      </c>
      <c r="AG1017" s="81">
        <f t="shared" si="1315"/>
        <v>0</v>
      </c>
      <c r="AH1017" s="81">
        <f t="shared" si="1315"/>
        <v>0</v>
      </c>
      <c r="AI1017" s="81">
        <f t="shared" si="1315"/>
        <v>0</v>
      </c>
      <c r="AJ1017" s="81">
        <f t="shared" si="1315"/>
        <v>0</v>
      </c>
      <c r="AK1017" s="81">
        <f t="shared" si="1315"/>
        <v>0</v>
      </c>
      <c r="AL1017" s="81">
        <f t="shared" si="1315"/>
        <v>0</v>
      </c>
      <c r="AM1017" s="81">
        <f t="shared" si="1315"/>
        <v>0</v>
      </c>
      <c r="AN1017" s="81">
        <f t="shared" si="1315"/>
        <v>0</v>
      </c>
      <c r="AO1017" s="81">
        <f t="shared" si="1315"/>
        <v>0</v>
      </c>
      <c r="AP1017" s="81">
        <f t="shared" si="1315"/>
        <v>0</v>
      </c>
      <c r="AQ1017" s="99">
        <f t="shared" si="1307"/>
        <v>0</v>
      </c>
      <c r="AR1017" s="80">
        <f t="shared" ref="AR1017:BC1017" si="1316">SUM(AR1001,AR1003,AR1005,AR1007,AR1009,AR1011,AR1013,AR1015)</f>
        <v>0</v>
      </c>
      <c r="AS1017" s="81">
        <f t="shared" si="1316"/>
        <v>0</v>
      </c>
      <c r="AT1017" s="81">
        <f t="shared" si="1316"/>
        <v>0</v>
      </c>
      <c r="AU1017" s="81">
        <f t="shared" si="1316"/>
        <v>0</v>
      </c>
      <c r="AV1017" s="81">
        <f t="shared" si="1316"/>
        <v>0</v>
      </c>
      <c r="AW1017" s="81">
        <f t="shared" si="1316"/>
        <v>0</v>
      </c>
      <c r="AX1017" s="81">
        <f t="shared" si="1316"/>
        <v>0</v>
      </c>
      <c r="AY1017" s="81">
        <f t="shared" si="1316"/>
        <v>0</v>
      </c>
      <c r="AZ1017" s="81">
        <f t="shared" si="1316"/>
        <v>0</v>
      </c>
      <c r="BA1017" s="81">
        <f t="shared" si="1316"/>
        <v>0</v>
      </c>
      <c r="BB1017" s="81">
        <f t="shared" si="1316"/>
        <v>0</v>
      </c>
      <c r="BC1017" s="81">
        <f t="shared" si="1316"/>
        <v>0</v>
      </c>
      <c r="BD1017" s="99">
        <f t="shared" si="1308"/>
        <v>0</v>
      </c>
      <c r="BE1017" s="100">
        <f t="shared" ref="BE1017:BE1024" si="1317">SUM(D1017,BD1017,AQ1017,AD1017,Q1017)</f>
        <v>16</v>
      </c>
    </row>
    <row r="1018" spans="1:61" hidden="1" outlineLevel="2" x14ac:dyDescent="0.2">
      <c r="A1018" s="120"/>
      <c r="B1018" s="111" t="s">
        <v>203</v>
      </c>
      <c r="C1018" s="112"/>
      <c r="D1018" s="114"/>
      <c r="E1018" s="113"/>
      <c r="F1018" s="113"/>
      <c r="G1018" s="113"/>
      <c r="H1018" s="113"/>
      <c r="I1018" s="113"/>
      <c r="J1018" s="113"/>
      <c r="K1018" s="113"/>
      <c r="L1018" s="113"/>
      <c r="M1018" s="113"/>
      <c r="N1018" s="113"/>
      <c r="O1018" s="113"/>
      <c r="P1018" s="113"/>
      <c r="Q1018" s="114"/>
      <c r="R1018" s="113"/>
      <c r="S1018" s="113"/>
      <c r="T1018" s="113"/>
      <c r="U1018" s="113"/>
      <c r="V1018" s="113"/>
      <c r="W1018" s="113"/>
      <c r="X1018" s="113"/>
      <c r="Y1018" s="113"/>
      <c r="Z1018" s="113"/>
      <c r="AA1018" s="113"/>
      <c r="AB1018" s="113"/>
      <c r="AC1018" s="113"/>
      <c r="AD1018" s="114"/>
      <c r="AE1018" s="113"/>
      <c r="AF1018" s="113"/>
      <c r="AG1018" s="113"/>
      <c r="AH1018" s="113"/>
      <c r="AI1018" s="113"/>
      <c r="AJ1018" s="113"/>
      <c r="AK1018" s="113"/>
      <c r="AL1018" s="113"/>
      <c r="AM1018" s="113"/>
      <c r="AN1018" s="113"/>
      <c r="AO1018" s="113"/>
      <c r="AP1018" s="113"/>
      <c r="AQ1018" s="114"/>
      <c r="AR1018" s="113"/>
      <c r="AS1018" s="113"/>
      <c r="AT1018" s="113"/>
      <c r="AU1018" s="113"/>
      <c r="AV1018" s="113"/>
      <c r="AW1018" s="113"/>
      <c r="AX1018" s="113"/>
      <c r="AY1018" s="113"/>
      <c r="AZ1018" s="113"/>
      <c r="BA1018" s="113"/>
      <c r="BB1018" s="113"/>
      <c r="BC1018" s="113"/>
      <c r="BD1018" s="114"/>
      <c r="BE1018" s="198">
        <f t="shared" si="1317"/>
        <v>0</v>
      </c>
      <c r="BG1018" s="42"/>
    </row>
    <row r="1019" spans="1:61" hidden="1" outlineLevel="2" x14ac:dyDescent="0.2">
      <c r="A1019" s="375">
        <v>1</v>
      </c>
      <c r="B1019" s="376" t="s">
        <v>208</v>
      </c>
      <c r="C1019" s="47" t="s">
        <v>159</v>
      </c>
      <c r="D1019" s="91">
        <f>D1016-D1021</f>
        <v>0</v>
      </c>
      <c r="E1019" s="52">
        <f>E1016-E1021</f>
        <v>0</v>
      </c>
      <c r="F1019" s="53">
        <f t="shared" ref="F1019:P1019" si="1318">F1016-F1021</f>
        <v>0</v>
      </c>
      <c r="G1019" s="53">
        <f t="shared" si="1318"/>
        <v>0</v>
      </c>
      <c r="H1019" s="53">
        <f t="shared" si="1318"/>
        <v>0</v>
      </c>
      <c r="I1019" s="53">
        <f t="shared" si="1318"/>
        <v>0</v>
      </c>
      <c r="J1019" s="53">
        <f t="shared" si="1318"/>
        <v>0</v>
      </c>
      <c r="K1019" s="53">
        <f t="shared" si="1318"/>
        <v>0</v>
      </c>
      <c r="L1019" s="53">
        <f t="shared" si="1318"/>
        <v>0</v>
      </c>
      <c r="M1019" s="53">
        <f t="shared" si="1318"/>
        <v>0</v>
      </c>
      <c r="N1019" s="53">
        <f t="shared" si="1318"/>
        <v>0</v>
      </c>
      <c r="O1019" s="53">
        <f t="shared" si="1318"/>
        <v>0</v>
      </c>
      <c r="P1019" s="53">
        <f t="shared" si="1318"/>
        <v>150</v>
      </c>
      <c r="Q1019" s="91">
        <f t="shared" ref="Q1019:Q1024" si="1319">SUM(E1019:P1019)</f>
        <v>150</v>
      </c>
      <c r="R1019" s="52">
        <f>R1016-R1021</f>
        <v>0</v>
      </c>
      <c r="S1019" s="53">
        <f t="shared" ref="S1019:AC1019" si="1320">S1016-S1021</f>
        <v>0</v>
      </c>
      <c r="T1019" s="53">
        <f t="shared" si="1320"/>
        <v>0</v>
      </c>
      <c r="U1019" s="53">
        <f t="shared" si="1320"/>
        <v>0</v>
      </c>
      <c r="V1019" s="53">
        <f t="shared" si="1320"/>
        <v>0</v>
      </c>
      <c r="W1019" s="53">
        <f t="shared" si="1320"/>
        <v>0</v>
      </c>
      <c r="X1019" s="53">
        <f t="shared" si="1320"/>
        <v>0</v>
      </c>
      <c r="Y1019" s="53">
        <f t="shared" si="1320"/>
        <v>0</v>
      </c>
      <c r="Z1019" s="53">
        <f t="shared" si="1320"/>
        <v>0</v>
      </c>
      <c r="AA1019" s="53">
        <f t="shared" si="1320"/>
        <v>0</v>
      </c>
      <c r="AB1019" s="53">
        <f t="shared" si="1320"/>
        <v>0</v>
      </c>
      <c r="AC1019" s="53">
        <f t="shared" si="1320"/>
        <v>70</v>
      </c>
      <c r="AD1019" s="91">
        <f t="shared" ref="AD1019:AD1024" si="1321">SUM(R1019:AC1019)</f>
        <v>70</v>
      </c>
      <c r="AE1019" s="52">
        <f>AE1016-AE1021</f>
        <v>0</v>
      </c>
      <c r="AF1019" s="53">
        <f t="shared" ref="AF1019:AP1019" si="1322">AF1016-AF1021</f>
        <v>0</v>
      </c>
      <c r="AG1019" s="53">
        <f t="shared" si="1322"/>
        <v>0</v>
      </c>
      <c r="AH1019" s="53">
        <f t="shared" si="1322"/>
        <v>0</v>
      </c>
      <c r="AI1019" s="53">
        <f t="shared" si="1322"/>
        <v>0</v>
      </c>
      <c r="AJ1019" s="53">
        <f t="shared" si="1322"/>
        <v>0</v>
      </c>
      <c r="AK1019" s="53">
        <f t="shared" si="1322"/>
        <v>0</v>
      </c>
      <c r="AL1019" s="53">
        <f t="shared" si="1322"/>
        <v>0</v>
      </c>
      <c r="AM1019" s="53">
        <f t="shared" si="1322"/>
        <v>0</v>
      </c>
      <c r="AN1019" s="53">
        <f t="shared" si="1322"/>
        <v>0</v>
      </c>
      <c r="AO1019" s="53">
        <f t="shared" si="1322"/>
        <v>0</v>
      </c>
      <c r="AP1019" s="53">
        <f t="shared" si="1322"/>
        <v>70</v>
      </c>
      <c r="AQ1019" s="91">
        <f t="shared" ref="AQ1019:AQ1024" si="1323">SUM(AE1019:AP1019)</f>
        <v>70</v>
      </c>
      <c r="AR1019" s="52">
        <f>AR1016-AR1021</f>
        <v>0</v>
      </c>
      <c r="AS1019" s="53">
        <f t="shared" ref="AS1019:BC1019" si="1324">AS1016-AS1021</f>
        <v>0</v>
      </c>
      <c r="AT1019" s="53">
        <f t="shared" si="1324"/>
        <v>0</v>
      </c>
      <c r="AU1019" s="53">
        <f t="shared" si="1324"/>
        <v>0</v>
      </c>
      <c r="AV1019" s="53">
        <f t="shared" si="1324"/>
        <v>0</v>
      </c>
      <c r="AW1019" s="53">
        <f t="shared" si="1324"/>
        <v>0</v>
      </c>
      <c r="AX1019" s="53">
        <f t="shared" si="1324"/>
        <v>0</v>
      </c>
      <c r="AY1019" s="53">
        <f t="shared" si="1324"/>
        <v>0</v>
      </c>
      <c r="AZ1019" s="53">
        <f t="shared" si="1324"/>
        <v>0</v>
      </c>
      <c r="BA1019" s="53">
        <f t="shared" si="1324"/>
        <v>0</v>
      </c>
      <c r="BB1019" s="53">
        <f t="shared" si="1324"/>
        <v>0</v>
      </c>
      <c r="BC1019" s="53">
        <f t="shared" si="1324"/>
        <v>70</v>
      </c>
      <c r="BD1019" s="91">
        <f t="shared" ref="BD1019:BD1024" si="1325">SUM(AR1019:BC1019)</f>
        <v>70</v>
      </c>
      <c r="BE1019" s="91">
        <f t="shared" si="1317"/>
        <v>360</v>
      </c>
      <c r="BG1019" s="42"/>
    </row>
    <row r="1020" spans="1:61" hidden="1" outlineLevel="2" x14ac:dyDescent="0.2">
      <c r="A1020" s="374"/>
      <c r="B1020" s="372"/>
      <c r="C1020" s="46" t="s">
        <v>164</v>
      </c>
      <c r="D1020" s="92">
        <f t="shared" ref="D1020:P1020" si="1326">D1017-D1022</f>
        <v>0</v>
      </c>
      <c r="E1020" s="56">
        <f t="shared" si="1326"/>
        <v>0</v>
      </c>
      <c r="F1020" s="57">
        <f t="shared" si="1326"/>
        <v>0</v>
      </c>
      <c r="G1020" s="57">
        <f t="shared" si="1326"/>
        <v>0</v>
      </c>
      <c r="H1020" s="57">
        <f t="shared" si="1326"/>
        <v>0</v>
      </c>
      <c r="I1020" s="57">
        <f t="shared" si="1326"/>
        <v>0</v>
      </c>
      <c r="J1020" s="57">
        <f t="shared" si="1326"/>
        <v>0</v>
      </c>
      <c r="K1020" s="57">
        <f t="shared" si="1326"/>
        <v>0</v>
      </c>
      <c r="L1020" s="57">
        <f t="shared" si="1326"/>
        <v>16</v>
      </c>
      <c r="M1020" s="57">
        <f t="shared" si="1326"/>
        <v>0</v>
      </c>
      <c r="N1020" s="57">
        <f t="shared" si="1326"/>
        <v>0</v>
      </c>
      <c r="O1020" s="57">
        <f t="shared" si="1326"/>
        <v>0</v>
      </c>
      <c r="P1020" s="57">
        <f t="shared" si="1326"/>
        <v>0</v>
      </c>
      <c r="Q1020" s="92">
        <f t="shared" si="1319"/>
        <v>16</v>
      </c>
      <c r="R1020" s="56">
        <f t="shared" ref="R1020:AC1020" si="1327">R1017-R1022</f>
        <v>0</v>
      </c>
      <c r="S1020" s="57">
        <f t="shared" si="1327"/>
        <v>0</v>
      </c>
      <c r="T1020" s="57">
        <f t="shared" si="1327"/>
        <v>0</v>
      </c>
      <c r="U1020" s="57">
        <f t="shared" si="1327"/>
        <v>0</v>
      </c>
      <c r="V1020" s="57">
        <f t="shared" si="1327"/>
        <v>0</v>
      </c>
      <c r="W1020" s="57">
        <f t="shared" si="1327"/>
        <v>0</v>
      </c>
      <c r="X1020" s="57">
        <f t="shared" si="1327"/>
        <v>0</v>
      </c>
      <c r="Y1020" s="57">
        <f t="shared" si="1327"/>
        <v>0</v>
      </c>
      <c r="Z1020" s="57">
        <f t="shared" si="1327"/>
        <v>0</v>
      </c>
      <c r="AA1020" s="57">
        <f t="shared" si="1327"/>
        <v>0</v>
      </c>
      <c r="AB1020" s="57">
        <f t="shared" si="1327"/>
        <v>0</v>
      </c>
      <c r="AC1020" s="57">
        <f t="shared" si="1327"/>
        <v>0</v>
      </c>
      <c r="AD1020" s="92">
        <f t="shared" si="1321"/>
        <v>0</v>
      </c>
      <c r="AE1020" s="56">
        <f t="shared" ref="AE1020:AP1020" si="1328">AE1017-AE1022</f>
        <v>0</v>
      </c>
      <c r="AF1020" s="57">
        <f t="shared" si="1328"/>
        <v>0</v>
      </c>
      <c r="AG1020" s="57">
        <f t="shared" si="1328"/>
        <v>0</v>
      </c>
      <c r="AH1020" s="57">
        <f t="shared" si="1328"/>
        <v>0</v>
      </c>
      <c r="AI1020" s="57">
        <f t="shared" si="1328"/>
        <v>0</v>
      </c>
      <c r="AJ1020" s="57">
        <f t="shared" si="1328"/>
        <v>0</v>
      </c>
      <c r="AK1020" s="57">
        <f t="shared" si="1328"/>
        <v>0</v>
      </c>
      <c r="AL1020" s="57">
        <f t="shared" si="1328"/>
        <v>0</v>
      </c>
      <c r="AM1020" s="57">
        <f t="shared" si="1328"/>
        <v>0</v>
      </c>
      <c r="AN1020" s="57">
        <f t="shared" si="1328"/>
        <v>0</v>
      </c>
      <c r="AO1020" s="57">
        <f t="shared" si="1328"/>
        <v>0</v>
      </c>
      <c r="AP1020" s="57">
        <f t="shared" si="1328"/>
        <v>0</v>
      </c>
      <c r="AQ1020" s="92">
        <f t="shared" si="1323"/>
        <v>0</v>
      </c>
      <c r="AR1020" s="56">
        <f t="shared" ref="AR1020:BC1020" si="1329">AR1017-AR1022</f>
        <v>0</v>
      </c>
      <c r="AS1020" s="57">
        <f t="shared" si="1329"/>
        <v>0</v>
      </c>
      <c r="AT1020" s="57">
        <f t="shared" si="1329"/>
        <v>0</v>
      </c>
      <c r="AU1020" s="57">
        <f t="shared" si="1329"/>
        <v>0</v>
      </c>
      <c r="AV1020" s="57">
        <f t="shared" si="1329"/>
        <v>0</v>
      </c>
      <c r="AW1020" s="57">
        <f t="shared" si="1329"/>
        <v>0</v>
      </c>
      <c r="AX1020" s="57">
        <f t="shared" si="1329"/>
        <v>0</v>
      </c>
      <c r="AY1020" s="57">
        <f t="shared" si="1329"/>
        <v>0</v>
      </c>
      <c r="AZ1020" s="57">
        <f t="shared" si="1329"/>
        <v>0</v>
      </c>
      <c r="BA1020" s="57">
        <f t="shared" si="1329"/>
        <v>0</v>
      </c>
      <c r="BB1020" s="57">
        <f t="shared" si="1329"/>
        <v>0</v>
      </c>
      <c r="BC1020" s="57">
        <f t="shared" si="1329"/>
        <v>0</v>
      </c>
      <c r="BD1020" s="92">
        <f t="shared" si="1325"/>
        <v>0</v>
      </c>
      <c r="BE1020" s="92">
        <f t="shared" si="1317"/>
        <v>16</v>
      </c>
      <c r="BF1020" s="122"/>
      <c r="BG1020" s="42"/>
    </row>
    <row r="1021" spans="1:61" hidden="1" outlineLevel="2" x14ac:dyDescent="0.2">
      <c r="A1021" s="373">
        <v>2</v>
      </c>
      <c r="B1021" s="371" t="s">
        <v>307</v>
      </c>
      <c r="C1021" s="44" t="s">
        <v>159</v>
      </c>
      <c r="D1021" s="101"/>
      <c r="E1021" s="82"/>
      <c r="F1021" s="83"/>
      <c r="G1021" s="83"/>
      <c r="H1021" s="83"/>
      <c r="I1021" s="83"/>
      <c r="J1021" s="83"/>
      <c r="K1021" s="83"/>
      <c r="L1021" s="83"/>
      <c r="M1021" s="83"/>
      <c r="N1021" s="83"/>
      <c r="O1021" s="83"/>
      <c r="P1021" s="84"/>
      <c r="Q1021" s="101">
        <f t="shared" si="1319"/>
        <v>0</v>
      </c>
      <c r="R1021" s="82"/>
      <c r="S1021" s="83"/>
      <c r="T1021" s="83"/>
      <c r="U1021" s="83"/>
      <c r="V1021" s="83"/>
      <c r="W1021" s="83"/>
      <c r="X1021" s="83"/>
      <c r="Y1021" s="83"/>
      <c r="Z1021" s="83"/>
      <c r="AA1021" s="83"/>
      <c r="AB1021" s="83"/>
      <c r="AC1021" s="84"/>
      <c r="AD1021" s="101">
        <f t="shared" si="1321"/>
        <v>0</v>
      </c>
      <c r="AE1021" s="82"/>
      <c r="AF1021" s="83"/>
      <c r="AG1021" s="83"/>
      <c r="AH1021" s="83"/>
      <c r="AI1021" s="83"/>
      <c r="AJ1021" s="83"/>
      <c r="AK1021" s="83"/>
      <c r="AL1021" s="83"/>
      <c r="AM1021" s="83"/>
      <c r="AN1021" s="83"/>
      <c r="AO1021" s="83"/>
      <c r="AP1021" s="84"/>
      <c r="AQ1021" s="101">
        <f t="shared" si="1323"/>
        <v>0</v>
      </c>
      <c r="AR1021" s="82"/>
      <c r="AS1021" s="83"/>
      <c r="AT1021" s="83"/>
      <c r="AU1021" s="83"/>
      <c r="AV1021" s="83"/>
      <c r="AW1021" s="83"/>
      <c r="AX1021" s="83"/>
      <c r="AY1021" s="83"/>
      <c r="AZ1021" s="83"/>
      <c r="BA1021" s="83"/>
      <c r="BB1021" s="83"/>
      <c r="BC1021" s="84"/>
      <c r="BD1021" s="101">
        <f t="shared" si="1325"/>
        <v>0</v>
      </c>
      <c r="BE1021" s="101">
        <f t="shared" si="1317"/>
        <v>0</v>
      </c>
      <c r="BG1021" s="42"/>
    </row>
    <row r="1022" spans="1:61" ht="13.5" hidden="1" outlineLevel="2" thickBot="1" x14ac:dyDescent="0.25">
      <c r="A1022" s="377"/>
      <c r="B1022" s="378"/>
      <c r="C1022" s="128" t="s">
        <v>164</v>
      </c>
      <c r="D1022" s="131"/>
      <c r="E1022" s="129"/>
      <c r="F1022" s="130"/>
      <c r="G1022" s="130"/>
      <c r="H1022" s="130"/>
      <c r="I1022" s="130"/>
      <c r="J1022" s="130"/>
      <c r="K1022" s="130"/>
      <c r="L1022" s="130"/>
      <c r="M1022" s="130"/>
      <c r="N1022" s="130"/>
      <c r="O1022" s="130"/>
      <c r="P1022" s="130"/>
      <c r="Q1022" s="131">
        <f t="shared" si="1319"/>
        <v>0</v>
      </c>
      <c r="R1022" s="129"/>
      <c r="S1022" s="130"/>
      <c r="T1022" s="130"/>
      <c r="U1022" s="130"/>
      <c r="V1022" s="130"/>
      <c r="W1022" s="130"/>
      <c r="X1022" s="130"/>
      <c r="Y1022" s="130"/>
      <c r="Z1022" s="130"/>
      <c r="AA1022" s="130"/>
      <c r="AB1022" s="130"/>
      <c r="AC1022" s="130"/>
      <c r="AD1022" s="131">
        <f t="shared" si="1321"/>
        <v>0</v>
      </c>
      <c r="AE1022" s="129"/>
      <c r="AF1022" s="130"/>
      <c r="AG1022" s="130"/>
      <c r="AH1022" s="130"/>
      <c r="AI1022" s="130"/>
      <c r="AJ1022" s="130"/>
      <c r="AK1022" s="130"/>
      <c r="AL1022" s="130"/>
      <c r="AM1022" s="130"/>
      <c r="AN1022" s="130"/>
      <c r="AO1022" s="130"/>
      <c r="AP1022" s="130"/>
      <c r="AQ1022" s="131">
        <f t="shared" si="1323"/>
        <v>0</v>
      </c>
      <c r="AR1022" s="129"/>
      <c r="AS1022" s="130"/>
      <c r="AT1022" s="130"/>
      <c r="AU1022" s="130"/>
      <c r="AV1022" s="130"/>
      <c r="AW1022" s="130"/>
      <c r="AX1022" s="130"/>
      <c r="AY1022" s="130"/>
      <c r="AZ1022" s="130"/>
      <c r="BA1022" s="130"/>
      <c r="BB1022" s="130"/>
      <c r="BC1022" s="130"/>
      <c r="BD1022" s="131">
        <f t="shared" si="1325"/>
        <v>0</v>
      </c>
      <c r="BE1022" s="131">
        <f t="shared" si="1317"/>
        <v>0</v>
      </c>
      <c r="BG1022" s="42"/>
    </row>
    <row r="1023" spans="1:61" hidden="1" outlineLevel="2" x14ac:dyDescent="0.2">
      <c r="A1023" s="369"/>
      <c r="B1023" s="362" t="s">
        <v>198</v>
      </c>
      <c r="C1023" s="50" t="s">
        <v>159</v>
      </c>
      <c r="D1023" s="127">
        <f>SUM(D1019,D1021)</f>
        <v>0</v>
      </c>
      <c r="E1023" s="124">
        <f>SUM(E1019,E1021)</f>
        <v>0</v>
      </c>
      <c r="F1023" s="125">
        <f t="shared" ref="F1023:P1023" si="1330">SUM(F1019,F1021)</f>
        <v>0</v>
      </c>
      <c r="G1023" s="125">
        <f t="shared" si="1330"/>
        <v>0</v>
      </c>
      <c r="H1023" s="125">
        <f t="shared" si="1330"/>
        <v>0</v>
      </c>
      <c r="I1023" s="125">
        <f t="shared" si="1330"/>
        <v>0</v>
      </c>
      <c r="J1023" s="125">
        <f t="shared" si="1330"/>
        <v>0</v>
      </c>
      <c r="K1023" s="125">
        <f t="shared" si="1330"/>
        <v>0</v>
      </c>
      <c r="L1023" s="125">
        <f t="shared" si="1330"/>
        <v>0</v>
      </c>
      <c r="M1023" s="125">
        <f t="shared" si="1330"/>
        <v>0</v>
      </c>
      <c r="N1023" s="125">
        <f t="shared" si="1330"/>
        <v>0</v>
      </c>
      <c r="O1023" s="125">
        <f t="shared" si="1330"/>
        <v>0</v>
      </c>
      <c r="P1023" s="125">
        <f t="shared" si="1330"/>
        <v>150</v>
      </c>
      <c r="Q1023" s="126">
        <f t="shared" si="1319"/>
        <v>150</v>
      </c>
      <c r="R1023" s="124">
        <f>SUM(R1019,R1021)</f>
        <v>0</v>
      </c>
      <c r="S1023" s="125">
        <f t="shared" ref="S1023:AC1023" si="1331">SUM(S1019,S1021)</f>
        <v>0</v>
      </c>
      <c r="T1023" s="125">
        <f t="shared" si="1331"/>
        <v>0</v>
      </c>
      <c r="U1023" s="125">
        <f t="shared" si="1331"/>
        <v>0</v>
      </c>
      <c r="V1023" s="125">
        <f t="shared" si="1331"/>
        <v>0</v>
      </c>
      <c r="W1023" s="125">
        <f t="shared" si="1331"/>
        <v>0</v>
      </c>
      <c r="X1023" s="125">
        <f t="shared" si="1331"/>
        <v>0</v>
      </c>
      <c r="Y1023" s="125">
        <f t="shared" si="1331"/>
        <v>0</v>
      </c>
      <c r="Z1023" s="125">
        <f t="shared" si="1331"/>
        <v>0</v>
      </c>
      <c r="AA1023" s="125">
        <f t="shared" si="1331"/>
        <v>0</v>
      </c>
      <c r="AB1023" s="125">
        <f t="shared" si="1331"/>
        <v>0</v>
      </c>
      <c r="AC1023" s="125">
        <f t="shared" si="1331"/>
        <v>70</v>
      </c>
      <c r="AD1023" s="126">
        <f t="shared" si="1321"/>
        <v>70</v>
      </c>
      <c r="AE1023" s="124">
        <f>SUM(AE1019,AE1021)</f>
        <v>0</v>
      </c>
      <c r="AF1023" s="125">
        <f t="shared" ref="AF1023:AP1023" si="1332">SUM(AF1019,AF1021)</f>
        <v>0</v>
      </c>
      <c r="AG1023" s="125">
        <f t="shared" si="1332"/>
        <v>0</v>
      </c>
      <c r="AH1023" s="125">
        <f t="shared" si="1332"/>
        <v>0</v>
      </c>
      <c r="AI1023" s="125">
        <f t="shared" si="1332"/>
        <v>0</v>
      </c>
      <c r="AJ1023" s="125">
        <f t="shared" si="1332"/>
        <v>0</v>
      </c>
      <c r="AK1023" s="125">
        <f t="shared" si="1332"/>
        <v>0</v>
      </c>
      <c r="AL1023" s="125">
        <f t="shared" si="1332"/>
        <v>0</v>
      </c>
      <c r="AM1023" s="125">
        <f t="shared" si="1332"/>
        <v>0</v>
      </c>
      <c r="AN1023" s="125">
        <f t="shared" si="1332"/>
        <v>0</v>
      </c>
      <c r="AO1023" s="125">
        <f t="shared" si="1332"/>
        <v>0</v>
      </c>
      <c r="AP1023" s="125">
        <f t="shared" si="1332"/>
        <v>70</v>
      </c>
      <c r="AQ1023" s="126">
        <f t="shared" si="1323"/>
        <v>70</v>
      </c>
      <c r="AR1023" s="124">
        <f>SUM(AR1019,AR1021)</f>
        <v>0</v>
      </c>
      <c r="AS1023" s="125">
        <f t="shared" ref="AS1023:BC1023" si="1333">SUM(AS1019,AS1021)</f>
        <v>0</v>
      </c>
      <c r="AT1023" s="125">
        <f t="shared" si="1333"/>
        <v>0</v>
      </c>
      <c r="AU1023" s="125">
        <f t="shared" si="1333"/>
        <v>0</v>
      </c>
      <c r="AV1023" s="125">
        <f t="shared" si="1333"/>
        <v>0</v>
      </c>
      <c r="AW1023" s="125">
        <f t="shared" si="1333"/>
        <v>0</v>
      </c>
      <c r="AX1023" s="125">
        <f t="shared" si="1333"/>
        <v>0</v>
      </c>
      <c r="AY1023" s="125">
        <f t="shared" si="1333"/>
        <v>0</v>
      </c>
      <c r="AZ1023" s="125">
        <f t="shared" si="1333"/>
        <v>0</v>
      </c>
      <c r="BA1023" s="125">
        <f t="shared" si="1333"/>
        <v>0</v>
      </c>
      <c r="BB1023" s="125">
        <f t="shared" si="1333"/>
        <v>0</v>
      </c>
      <c r="BC1023" s="125">
        <f t="shared" si="1333"/>
        <v>70</v>
      </c>
      <c r="BD1023" s="126">
        <f t="shared" si="1325"/>
        <v>70</v>
      </c>
      <c r="BE1023" s="127">
        <f t="shared" si="1317"/>
        <v>360</v>
      </c>
      <c r="BG1023" s="42"/>
    </row>
    <row r="1024" spans="1:61" hidden="1" outlineLevel="2" x14ac:dyDescent="0.2">
      <c r="A1024" s="370"/>
      <c r="B1024" s="363"/>
      <c r="C1024" s="51" t="s">
        <v>164</v>
      </c>
      <c r="D1024" s="100">
        <f t="shared" ref="D1024:P1024" si="1334">SUM(D1020,D1022)</f>
        <v>0</v>
      </c>
      <c r="E1024" s="80">
        <f t="shared" si="1334"/>
        <v>0</v>
      </c>
      <c r="F1024" s="81">
        <f t="shared" si="1334"/>
        <v>0</v>
      </c>
      <c r="G1024" s="81">
        <f t="shared" si="1334"/>
        <v>0</v>
      </c>
      <c r="H1024" s="81">
        <f t="shared" si="1334"/>
        <v>0</v>
      </c>
      <c r="I1024" s="81">
        <f t="shared" si="1334"/>
        <v>0</v>
      </c>
      <c r="J1024" s="81">
        <f t="shared" si="1334"/>
        <v>0</v>
      </c>
      <c r="K1024" s="81">
        <f t="shared" si="1334"/>
        <v>0</v>
      </c>
      <c r="L1024" s="81">
        <f t="shared" si="1334"/>
        <v>16</v>
      </c>
      <c r="M1024" s="81">
        <f t="shared" si="1334"/>
        <v>0</v>
      </c>
      <c r="N1024" s="81">
        <f t="shared" si="1334"/>
        <v>0</v>
      </c>
      <c r="O1024" s="81">
        <f t="shared" si="1334"/>
        <v>0</v>
      </c>
      <c r="P1024" s="81">
        <f t="shared" si="1334"/>
        <v>0</v>
      </c>
      <c r="Q1024" s="99">
        <f t="shared" si="1319"/>
        <v>16</v>
      </c>
      <c r="R1024" s="80">
        <f t="shared" ref="R1024:AC1024" si="1335">SUM(R1020,R1022)</f>
        <v>0</v>
      </c>
      <c r="S1024" s="81">
        <f t="shared" si="1335"/>
        <v>0</v>
      </c>
      <c r="T1024" s="81">
        <f t="shared" si="1335"/>
        <v>0</v>
      </c>
      <c r="U1024" s="81">
        <f t="shared" si="1335"/>
        <v>0</v>
      </c>
      <c r="V1024" s="81">
        <f t="shared" si="1335"/>
        <v>0</v>
      </c>
      <c r="W1024" s="81">
        <f t="shared" si="1335"/>
        <v>0</v>
      </c>
      <c r="X1024" s="81">
        <f t="shared" si="1335"/>
        <v>0</v>
      </c>
      <c r="Y1024" s="81">
        <f t="shared" si="1335"/>
        <v>0</v>
      </c>
      <c r="Z1024" s="81">
        <f t="shared" si="1335"/>
        <v>0</v>
      </c>
      <c r="AA1024" s="81">
        <f t="shared" si="1335"/>
        <v>0</v>
      </c>
      <c r="AB1024" s="81">
        <f t="shared" si="1335"/>
        <v>0</v>
      </c>
      <c r="AC1024" s="81">
        <f t="shared" si="1335"/>
        <v>0</v>
      </c>
      <c r="AD1024" s="99">
        <f t="shared" si="1321"/>
        <v>0</v>
      </c>
      <c r="AE1024" s="80">
        <f t="shared" ref="AE1024:AP1024" si="1336">SUM(AE1020,AE1022)</f>
        <v>0</v>
      </c>
      <c r="AF1024" s="81">
        <f t="shared" si="1336"/>
        <v>0</v>
      </c>
      <c r="AG1024" s="81">
        <f t="shared" si="1336"/>
        <v>0</v>
      </c>
      <c r="AH1024" s="81">
        <f t="shared" si="1336"/>
        <v>0</v>
      </c>
      <c r="AI1024" s="81">
        <f t="shared" si="1336"/>
        <v>0</v>
      </c>
      <c r="AJ1024" s="81">
        <f t="shared" si="1336"/>
        <v>0</v>
      </c>
      <c r="AK1024" s="81">
        <f t="shared" si="1336"/>
        <v>0</v>
      </c>
      <c r="AL1024" s="81">
        <f t="shared" si="1336"/>
        <v>0</v>
      </c>
      <c r="AM1024" s="81">
        <f t="shared" si="1336"/>
        <v>0</v>
      </c>
      <c r="AN1024" s="81">
        <f t="shared" si="1336"/>
        <v>0</v>
      </c>
      <c r="AO1024" s="81">
        <f t="shared" si="1336"/>
        <v>0</v>
      </c>
      <c r="AP1024" s="81">
        <f t="shared" si="1336"/>
        <v>0</v>
      </c>
      <c r="AQ1024" s="99">
        <f t="shared" si="1323"/>
        <v>0</v>
      </c>
      <c r="AR1024" s="80">
        <f t="shared" ref="AR1024:BC1024" si="1337">SUM(AR1020,AR1022)</f>
        <v>0</v>
      </c>
      <c r="AS1024" s="81">
        <f t="shared" si="1337"/>
        <v>0</v>
      </c>
      <c r="AT1024" s="81">
        <f t="shared" si="1337"/>
        <v>0</v>
      </c>
      <c r="AU1024" s="81">
        <f t="shared" si="1337"/>
        <v>0</v>
      </c>
      <c r="AV1024" s="81">
        <f t="shared" si="1337"/>
        <v>0</v>
      </c>
      <c r="AW1024" s="81">
        <f t="shared" si="1337"/>
        <v>0</v>
      </c>
      <c r="AX1024" s="81">
        <f t="shared" si="1337"/>
        <v>0</v>
      </c>
      <c r="AY1024" s="81">
        <f t="shared" si="1337"/>
        <v>0</v>
      </c>
      <c r="AZ1024" s="81">
        <f t="shared" si="1337"/>
        <v>0</v>
      </c>
      <c r="BA1024" s="81">
        <f t="shared" si="1337"/>
        <v>0</v>
      </c>
      <c r="BB1024" s="81">
        <f t="shared" si="1337"/>
        <v>0</v>
      </c>
      <c r="BC1024" s="81">
        <f t="shared" si="1337"/>
        <v>0</v>
      </c>
      <c r="BD1024" s="99">
        <f t="shared" si="1325"/>
        <v>0</v>
      </c>
      <c r="BE1024" s="100">
        <f t="shared" si="1317"/>
        <v>16</v>
      </c>
      <c r="BG1024" s="42"/>
    </row>
    <row r="1025" spans="1:61" outlineLevel="1" collapsed="1" x14ac:dyDescent="0.2">
      <c r="A1025" s="119"/>
      <c r="B1025" s="103" t="s">
        <v>236</v>
      </c>
      <c r="C1025" s="104"/>
      <c r="D1025" s="106"/>
      <c r="E1025" s="105"/>
      <c r="F1025" s="105"/>
      <c r="G1025" s="105"/>
      <c r="H1025" s="105"/>
      <c r="I1025" s="105"/>
      <c r="J1025" s="105"/>
      <c r="K1025" s="105"/>
      <c r="L1025" s="105"/>
      <c r="M1025" s="105"/>
      <c r="N1025" s="105"/>
      <c r="O1025" s="105"/>
      <c r="P1025" s="105"/>
      <c r="Q1025" s="106"/>
      <c r="R1025" s="105"/>
      <c r="S1025" s="105"/>
      <c r="T1025" s="105"/>
      <c r="U1025" s="105"/>
      <c r="V1025" s="105"/>
      <c r="W1025" s="105"/>
      <c r="X1025" s="105"/>
      <c r="Y1025" s="105"/>
      <c r="Z1025" s="105"/>
      <c r="AA1025" s="105"/>
      <c r="AB1025" s="105"/>
      <c r="AC1025" s="105"/>
      <c r="AD1025" s="107"/>
      <c r="AE1025" s="108"/>
      <c r="AF1025" s="105"/>
      <c r="AG1025" s="105"/>
      <c r="AH1025" s="105"/>
      <c r="AI1025" s="105"/>
      <c r="AJ1025" s="105"/>
      <c r="AK1025" s="105"/>
      <c r="AL1025" s="105"/>
      <c r="AM1025" s="105"/>
      <c r="AN1025" s="105"/>
      <c r="AO1025" s="105"/>
      <c r="AP1025" s="109"/>
      <c r="AQ1025" s="110"/>
      <c r="AR1025" s="105"/>
      <c r="AS1025" s="105"/>
      <c r="AT1025" s="105"/>
      <c r="AU1025" s="105"/>
      <c r="AV1025" s="105"/>
      <c r="AW1025" s="105"/>
      <c r="AX1025" s="105"/>
      <c r="AY1025" s="105"/>
      <c r="AZ1025" s="105"/>
      <c r="BA1025" s="105"/>
      <c r="BB1025" s="105"/>
      <c r="BC1025" s="105"/>
      <c r="BD1025" s="106"/>
      <c r="BE1025" s="197">
        <f t="shared" ref="BE1025:BE1117" si="1338">SUM(D1025,BD1025,AQ1025,AD1025,Q1025)</f>
        <v>0</v>
      </c>
      <c r="BF1025" s="122"/>
      <c r="BG1025" s="42"/>
    </row>
    <row r="1026" spans="1:61" hidden="1" outlineLevel="2" x14ac:dyDescent="0.2">
      <c r="A1026" s="120"/>
      <c r="B1026" s="111" t="s">
        <v>202</v>
      </c>
      <c r="C1026" s="112"/>
      <c r="D1026" s="114"/>
      <c r="E1026" s="113"/>
      <c r="F1026" s="113"/>
      <c r="G1026" s="113"/>
      <c r="H1026" s="113"/>
      <c r="I1026" s="113"/>
      <c r="J1026" s="113"/>
      <c r="K1026" s="113"/>
      <c r="L1026" s="113"/>
      <c r="M1026" s="113"/>
      <c r="N1026" s="113"/>
      <c r="O1026" s="113"/>
      <c r="P1026" s="113"/>
      <c r="Q1026" s="114"/>
      <c r="R1026" s="113"/>
      <c r="S1026" s="113"/>
      <c r="T1026" s="113"/>
      <c r="U1026" s="113"/>
      <c r="V1026" s="113"/>
      <c r="W1026" s="113"/>
      <c r="X1026" s="113"/>
      <c r="Y1026" s="113"/>
      <c r="Z1026" s="113"/>
      <c r="AA1026" s="113"/>
      <c r="AB1026" s="113"/>
      <c r="AC1026" s="113"/>
      <c r="AD1026" s="115"/>
      <c r="AE1026" s="116"/>
      <c r="AF1026" s="113"/>
      <c r="AG1026" s="113"/>
      <c r="AH1026" s="113"/>
      <c r="AI1026" s="113"/>
      <c r="AJ1026" s="113"/>
      <c r="AK1026" s="113"/>
      <c r="AL1026" s="113"/>
      <c r="AM1026" s="113"/>
      <c r="AN1026" s="113"/>
      <c r="AO1026" s="113"/>
      <c r="AP1026" s="117"/>
      <c r="AQ1026" s="118"/>
      <c r="AR1026" s="113"/>
      <c r="AS1026" s="113"/>
      <c r="AT1026" s="113"/>
      <c r="AU1026" s="113"/>
      <c r="AV1026" s="113"/>
      <c r="AW1026" s="113"/>
      <c r="AX1026" s="113"/>
      <c r="AY1026" s="113"/>
      <c r="AZ1026" s="113"/>
      <c r="BA1026" s="113"/>
      <c r="BB1026" s="113"/>
      <c r="BC1026" s="113"/>
      <c r="BD1026" s="114"/>
      <c r="BE1026" s="198">
        <f t="shared" si="1338"/>
        <v>0</v>
      </c>
      <c r="BG1026" s="42"/>
    </row>
    <row r="1027" spans="1:61" ht="13.15" hidden="1" customHeight="1" outlineLevel="2" x14ac:dyDescent="0.2">
      <c r="A1027" s="373">
        <v>1</v>
      </c>
      <c r="B1027" s="371" t="s">
        <v>334</v>
      </c>
      <c r="C1027" s="44" t="s">
        <v>159</v>
      </c>
      <c r="D1027" s="101"/>
      <c r="E1027" s="82"/>
      <c r="F1027" s="83"/>
      <c r="G1027" s="83"/>
      <c r="H1027" s="83"/>
      <c r="I1027" s="83"/>
      <c r="J1027" s="83"/>
      <c r="K1027" s="83"/>
      <c r="L1027" s="83"/>
      <c r="M1027" s="83"/>
      <c r="N1027" s="83"/>
      <c r="O1027" s="83"/>
      <c r="P1027" s="83"/>
      <c r="Q1027" s="101">
        <f>SUM(E1027:P1027)</f>
        <v>0</v>
      </c>
      <c r="R1027" s="82"/>
      <c r="S1027" s="83"/>
      <c r="T1027" s="83"/>
      <c r="U1027" s="83"/>
      <c r="V1027" s="83"/>
      <c r="W1027" s="83"/>
      <c r="X1027" s="83"/>
      <c r="Y1027" s="83"/>
      <c r="Z1027" s="83"/>
      <c r="AA1027" s="83"/>
      <c r="AB1027" s="83"/>
      <c r="AC1027" s="83"/>
      <c r="AD1027" s="101">
        <f>SUM(R1027:AC1027)</f>
        <v>0</v>
      </c>
      <c r="AE1027" s="82"/>
      <c r="AF1027" s="83"/>
      <c r="AG1027" s="83"/>
      <c r="AH1027" s="83"/>
      <c r="AI1027" s="83"/>
      <c r="AJ1027" s="83"/>
      <c r="AK1027" s="83"/>
      <c r="AL1027" s="83"/>
      <c r="AM1027" s="83"/>
      <c r="AN1027" s="83"/>
      <c r="AO1027" s="83"/>
      <c r="AP1027" s="83"/>
      <c r="AQ1027" s="101">
        <f>SUM(AE1027:AP1027)</f>
        <v>0</v>
      </c>
      <c r="AR1027" s="82"/>
      <c r="AS1027" s="83"/>
      <c r="AT1027" s="83"/>
      <c r="AU1027" s="83"/>
      <c r="AV1027" s="83"/>
      <c r="AW1027" s="83"/>
      <c r="AX1027" s="83"/>
      <c r="AY1027" s="83"/>
      <c r="AZ1027" s="83"/>
      <c r="BA1027" s="83"/>
      <c r="BB1027" s="83"/>
      <c r="BC1027" s="83"/>
      <c r="BD1027" s="101">
        <f>SUM(AR1027:BC1027)</f>
        <v>0</v>
      </c>
      <c r="BE1027" s="101">
        <f t="shared" si="1338"/>
        <v>0</v>
      </c>
      <c r="BG1027" s="138"/>
      <c r="BH1027" s="140"/>
      <c r="BI1027" s="140"/>
    </row>
    <row r="1028" spans="1:61" ht="13.15" hidden="1" customHeight="1" outlineLevel="2" x14ac:dyDescent="0.2">
      <c r="A1028" s="374"/>
      <c r="B1028" s="372"/>
      <c r="C1028" s="46" t="s">
        <v>164</v>
      </c>
      <c r="D1028" s="92"/>
      <c r="E1028" s="56"/>
      <c r="F1028" s="57"/>
      <c r="G1028" s="57"/>
      <c r="H1028" s="57"/>
      <c r="I1028" s="57"/>
      <c r="J1028" s="57"/>
      <c r="K1028" s="57"/>
      <c r="L1028" s="57"/>
      <c r="M1028" s="57"/>
      <c r="N1028" s="57"/>
      <c r="O1028" s="57"/>
      <c r="P1028" s="57"/>
      <c r="Q1028" s="92">
        <f>SUM(E1028:P1028)</f>
        <v>0</v>
      </c>
      <c r="R1028" s="56"/>
      <c r="S1028" s="57"/>
      <c r="T1028" s="57"/>
      <c r="U1028" s="57"/>
      <c r="V1028" s="57"/>
      <c r="W1028" s="57"/>
      <c r="X1028" s="57"/>
      <c r="Y1028" s="57"/>
      <c r="Z1028" s="57"/>
      <c r="AA1028" s="57"/>
      <c r="AB1028" s="57"/>
      <c r="AC1028" s="57"/>
      <c r="AD1028" s="92">
        <f>SUM(R1028:AC1028)</f>
        <v>0</v>
      </c>
      <c r="AE1028" s="56"/>
      <c r="AF1028" s="57"/>
      <c r="AG1028" s="57"/>
      <c r="AH1028" s="57"/>
      <c r="AI1028" s="57"/>
      <c r="AJ1028" s="57"/>
      <c r="AK1028" s="57"/>
      <c r="AL1028" s="57"/>
      <c r="AM1028" s="57"/>
      <c r="AN1028" s="57"/>
      <c r="AO1028" s="57"/>
      <c r="AP1028" s="57"/>
      <c r="AQ1028" s="92">
        <f>SUM(AE1028:AP1028)</f>
        <v>0</v>
      </c>
      <c r="AR1028" s="56"/>
      <c r="AS1028" s="57"/>
      <c r="AT1028" s="57"/>
      <c r="AU1028" s="57"/>
      <c r="AV1028" s="57"/>
      <c r="AW1028" s="57"/>
      <c r="AX1028" s="57"/>
      <c r="AY1028" s="57"/>
      <c r="AZ1028" s="57"/>
      <c r="BA1028" s="57"/>
      <c r="BB1028" s="57"/>
      <c r="BC1028" s="57"/>
      <c r="BD1028" s="92">
        <f>SUM(AR1028:BC1028)</f>
        <v>0</v>
      </c>
      <c r="BE1028" s="92">
        <f t="shared" si="1338"/>
        <v>0</v>
      </c>
      <c r="BG1028" s="136"/>
      <c r="BH1028" s="4"/>
      <c r="BI1028" s="4"/>
    </row>
    <row r="1029" spans="1:61" ht="13.15" hidden="1" customHeight="1" outlineLevel="2" x14ac:dyDescent="0.2">
      <c r="A1029" s="373">
        <v>2</v>
      </c>
      <c r="B1029" s="371" t="s">
        <v>217</v>
      </c>
      <c r="C1029" s="44" t="s">
        <v>159</v>
      </c>
      <c r="D1029" s="101"/>
      <c r="E1029" s="213"/>
      <c r="F1029" s="214"/>
      <c r="G1029" s="214"/>
      <c r="H1029" s="214"/>
      <c r="I1029" s="214"/>
      <c r="J1029" s="214"/>
      <c r="K1029" s="214"/>
      <c r="L1029" s="214"/>
      <c r="M1029" s="214"/>
      <c r="N1029" s="214"/>
      <c r="O1029" s="214"/>
      <c r="P1029" s="214">
        <v>190</v>
      </c>
      <c r="Q1029" s="101">
        <f t="shared" ref="Q1029:Q1040" si="1339">SUM(E1029:P1029)</f>
        <v>190</v>
      </c>
      <c r="R1029" s="213"/>
      <c r="S1029" s="214"/>
      <c r="T1029" s="83"/>
      <c r="U1029" s="83"/>
      <c r="V1029" s="83"/>
      <c r="W1029" s="83"/>
      <c r="X1029" s="83"/>
      <c r="Y1029" s="83"/>
      <c r="Z1029" s="83"/>
      <c r="AA1029" s="83"/>
      <c r="AB1029" s="83"/>
      <c r="AC1029" s="83"/>
      <c r="AD1029" s="101">
        <f t="shared" ref="AD1029:AD1044" si="1340">SUM(R1029:AC1029)</f>
        <v>0</v>
      </c>
      <c r="AE1029" s="82"/>
      <c r="AF1029" s="83"/>
      <c r="AG1029" s="83"/>
      <c r="AH1029" s="83"/>
      <c r="AI1029" s="83"/>
      <c r="AJ1029" s="83"/>
      <c r="AK1029" s="83"/>
      <c r="AL1029" s="83"/>
      <c r="AM1029" s="83"/>
      <c r="AN1029" s="83"/>
      <c r="AO1029" s="83"/>
      <c r="AP1029" s="83"/>
      <c r="AQ1029" s="101">
        <f t="shared" ref="AQ1029:AQ1044" si="1341">SUM(AE1029:AP1029)</f>
        <v>0</v>
      </c>
      <c r="AR1029" s="82"/>
      <c r="AS1029" s="83"/>
      <c r="AT1029" s="83"/>
      <c r="AU1029" s="83"/>
      <c r="AV1029" s="83"/>
      <c r="AW1029" s="83"/>
      <c r="AX1029" s="83"/>
      <c r="AY1029" s="83"/>
      <c r="AZ1029" s="83"/>
      <c r="BA1029" s="83"/>
      <c r="BB1029" s="83"/>
      <c r="BC1029" s="83"/>
      <c r="BD1029" s="101">
        <f t="shared" ref="BD1029:BD1044" si="1342">SUM(AR1029:BC1029)</f>
        <v>0</v>
      </c>
      <c r="BE1029" s="101">
        <f t="shared" si="1338"/>
        <v>190</v>
      </c>
      <c r="BG1029" s="138" t="s">
        <v>211</v>
      </c>
      <c r="BH1029" s="140" t="s">
        <v>212</v>
      </c>
      <c r="BI1029" s="140" t="s">
        <v>213</v>
      </c>
    </row>
    <row r="1030" spans="1:61" ht="13.15" hidden="1" customHeight="1" outlineLevel="2" x14ac:dyDescent="0.2">
      <c r="A1030" s="374"/>
      <c r="B1030" s="372"/>
      <c r="C1030" s="46" t="s">
        <v>164</v>
      </c>
      <c r="D1030" s="92"/>
      <c r="E1030" s="56"/>
      <c r="F1030" s="57"/>
      <c r="G1030" s="57"/>
      <c r="H1030" s="57"/>
      <c r="I1030" s="57"/>
      <c r="J1030" s="57"/>
      <c r="K1030" s="57"/>
      <c r="L1030" s="57"/>
      <c r="M1030" s="57">
        <v>0</v>
      </c>
      <c r="N1030" s="57"/>
      <c r="O1030" s="57"/>
      <c r="P1030" s="57"/>
      <c r="Q1030" s="92">
        <f t="shared" si="1339"/>
        <v>0</v>
      </c>
      <c r="R1030" s="56"/>
      <c r="S1030" s="57"/>
      <c r="T1030" s="57"/>
      <c r="U1030" s="57"/>
      <c r="V1030" s="57"/>
      <c r="W1030" s="57"/>
      <c r="X1030" s="57"/>
      <c r="Y1030" s="57"/>
      <c r="Z1030" s="57"/>
      <c r="AA1030" s="57"/>
      <c r="AB1030" s="57"/>
      <c r="AC1030" s="57"/>
      <c r="AD1030" s="92">
        <f t="shared" si="1340"/>
        <v>0</v>
      </c>
      <c r="AE1030" s="56"/>
      <c r="AF1030" s="57"/>
      <c r="AG1030" s="57"/>
      <c r="AH1030" s="57"/>
      <c r="AI1030" s="57"/>
      <c r="AJ1030" s="57"/>
      <c r="AK1030" s="57"/>
      <c r="AL1030" s="57"/>
      <c r="AM1030" s="57"/>
      <c r="AN1030" s="57"/>
      <c r="AO1030" s="57"/>
      <c r="AP1030" s="57"/>
      <c r="AQ1030" s="92">
        <f t="shared" si="1341"/>
        <v>0</v>
      </c>
      <c r="AR1030" s="56"/>
      <c r="AS1030" s="57"/>
      <c r="AT1030" s="57"/>
      <c r="AU1030" s="57"/>
      <c r="AV1030" s="57"/>
      <c r="AW1030" s="57"/>
      <c r="AX1030" s="57"/>
      <c r="AY1030" s="57"/>
      <c r="AZ1030" s="57"/>
      <c r="BA1030" s="57"/>
      <c r="BB1030" s="57"/>
      <c r="BC1030" s="57"/>
      <c r="BD1030" s="92">
        <f t="shared" si="1342"/>
        <v>0</v>
      </c>
      <c r="BE1030" s="92">
        <f t="shared" si="1338"/>
        <v>0</v>
      </c>
      <c r="BG1030" s="136" t="s">
        <v>199</v>
      </c>
      <c r="BH1030" s="4"/>
      <c r="BI1030" s="4"/>
    </row>
    <row r="1031" spans="1:61" ht="13.15" hidden="1" customHeight="1" outlineLevel="2" x14ac:dyDescent="0.2">
      <c r="A1031" s="366">
        <v>3</v>
      </c>
      <c r="B1031" s="376" t="s">
        <v>345</v>
      </c>
      <c r="C1031" s="47" t="s">
        <v>159</v>
      </c>
      <c r="D1031" s="91"/>
      <c r="E1031" s="52"/>
      <c r="F1031" s="53"/>
      <c r="G1031" s="53"/>
      <c r="H1031" s="53"/>
      <c r="I1031" s="53"/>
      <c r="J1031" s="53"/>
      <c r="K1031" s="53"/>
      <c r="L1031" s="53"/>
      <c r="M1031" s="53"/>
      <c r="N1031" s="53"/>
      <c r="O1031" s="53"/>
      <c r="P1031" s="53">
        <v>20</v>
      </c>
      <c r="Q1031" s="91">
        <f t="shared" si="1339"/>
        <v>20</v>
      </c>
      <c r="R1031" s="52"/>
      <c r="S1031" s="53"/>
      <c r="T1031" s="53"/>
      <c r="U1031" s="53"/>
      <c r="V1031" s="53"/>
      <c r="W1031" s="203"/>
      <c r="X1031" s="203"/>
      <c r="Y1031" s="203"/>
      <c r="Z1031" s="203">
        <v>50</v>
      </c>
      <c r="AA1031" s="215"/>
      <c r="AB1031" s="215"/>
      <c r="AC1031" s="215"/>
      <c r="AD1031" s="91">
        <f t="shared" si="1340"/>
        <v>50</v>
      </c>
      <c r="AE1031" s="216"/>
      <c r="AF1031" s="215"/>
      <c r="AG1031" s="215"/>
      <c r="AH1031" s="53">
        <v>150</v>
      </c>
      <c r="AI1031" s="53"/>
      <c r="AJ1031" s="53"/>
      <c r="AK1031" s="53"/>
      <c r="AL1031" s="53"/>
      <c r="AM1031" s="53"/>
      <c r="AN1031" s="53"/>
      <c r="AO1031" s="53"/>
      <c r="AP1031" s="53"/>
      <c r="AQ1031" s="91">
        <f t="shared" si="1341"/>
        <v>150</v>
      </c>
      <c r="AR1031" s="52"/>
      <c r="AS1031" s="53"/>
      <c r="AT1031" s="53"/>
      <c r="AU1031" s="53"/>
      <c r="AV1031" s="53"/>
      <c r="AW1031" s="53"/>
      <c r="AX1031" s="53"/>
      <c r="AY1031" s="53"/>
      <c r="AZ1031" s="53"/>
      <c r="BA1031" s="53"/>
      <c r="BB1031" s="53"/>
      <c r="BC1031" s="53"/>
      <c r="BD1031" s="91">
        <f t="shared" si="1342"/>
        <v>0</v>
      </c>
      <c r="BE1031" s="91">
        <f t="shared" si="1338"/>
        <v>220</v>
      </c>
      <c r="BG1031" s="136" t="s">
        <v>218</v>
      </c>
      <c r="BH1031" s="4"/>
      <c r="BI1031" s="4"/>
    </row>
    <row r="1032" spans="1:61" ht="13.15" hidden="1" customHeight="1" outlineLevel="2" x14ac:dyDescent="0.2">
      <c r="A1032" s="367"/>
      <c r="B1032" s="381"/>
      <c r="C1032" s="48" t="s">
        <v>164</v>
      </c>
      <c r="D1032" s="93"/>
      <c r="E1032" s="62"/>
      <c r="F1032" s="63"/>
      <c r="G1032" s="63"/>
      <c r="H1032" s="63"/>
      <c r="I1032" s="63"/>
      <c r="J1032" s="63"/>
      <c r="K1032" s="63"/>
      <c r="L1032" s="63"/>
      <c r="M1032" s="63"/>
      <c r="N1032" s="63"/>
      <c r="O1032" s="63"/>
      <c r="P1032" s="63"/>
      <c r="Q1032" s="93">
        <f t="shared" si="1339"/>
        <v>0</v>
      </c>
      <c r="R1032" s="62"/>
      <c r="S1032" s="63"/>
      <c r="T1032" s="63"/>
      <c r="U1032" s="63"/>
      <c r="V1032" s="63"/>
      <c r="W1032" s="63"/>
      <c r="X1032" s="63"/>
      <c r="Y1032" s="63"/>
      <c r="Z1032" s="63"/>
      <c r="AA1032" s="63"/>
      <c r="AB1032" s="63"/>
      <c r="AC1032" s="63"/>
      <c r="AD1032" s="93">
        <f t="shared" si="1340"/>
        <v>0</v>
      </c>
      <c r="AE1032" s="62"/>
      <c r="AF1032" s="63"/>
      <c r="AG1032" s="63"/>
      <c r="AH1032" s="63"/>
      <c r="AI1032" s="63"/>
      <c r="AJ1032" s="63"/>
      <c r="AK1032" s="63"/>
      <c r="AL1032" s="63"/>
      <c r="AM1032" s="63"/>
      <c r="AN1032" s="63"/>
      <c r="AO1032" s="63"/>
      <c r="AP1032" s="63"/>
      <c r="AQ1032" s="93">
        <f t="shared" si="1341"/>
        <v>0</v>
      </c>
      <c r="AR1032" s="62"/>
      <c r="AS1032" s="63"/>
      <c r="AT1032" s="63"/>
      <c r="AU1032" s="63"/>
      <c r="AV1032" s="63"/>
      <c r="AW1032" s="63"/>
      <c r="AX1032" s="63"/>
      <c r="AY1032" s="63"/>
      <c r="AZ1032" s="63"/>
      <c r="BA1032" s="63"/>
      <c r="BB1032" s="63"/>
      <c r="BC1032" s="63"/>
      <c r="BD1032" s="93">
        <f t="shared" si="1342"/>
        <v>0</v>
      </c>
      <c r="BE1032" s="93">
        <f t="shared" si="1338"/>
        <v>0</v>
      </c>
      <c r="BG1032" s="136" t="s">
        <v>222</v>
      </c>
      <c r="BH1032" s="4"/>
      <c r="BI1032" s="4"/>
    </row>
    <row r="1033" spans="1:61" ht="13.15" hidden="1" customHeight="1" outlineLevel="2" x14ac:dyDescent="0.2">
      <c r="A1033" s="380">
        <v>4</v>
      </c>
      <c r="B1033" s="382" t="s">
        <v>204</v>
      </c>
      <c r="C1033" s="49" t="s">
        <v>159</v>
      </c>
      <c r="D1033" s="95"/>
      <c r="E1033" s="68"/>
      <c r="F1033" s="69"/>
      <c r="G1033" s="69"/>
      <c r="H1033" s="69"/>
      <c r="I1033" s="69"/>
      <c r="J1033" s="69"/>
      <c r="K1033" s="69"/>
      <c r="L1033" s="69"/>
      <c r="M1033" s="69"/>
      <c r="N1033" s="69"/>
      <c r="O1033" s="69"/>
      <c r="P1033" s="69"/>
      <c r="Q1033" s="94">
        <f t="shared" si="1339"/>
        <v>0</v>
      </c>
      <c r="R1033" s="68"/>
      <c r="S1033" s="69"/>
      <c r="T1033" s="69"/>
      <c r="U1033" s="69"/>
      <c r="V1033" s="69"/>
      <c r="W1033" s="69"/>
      <c r="X1033" s="69"/>
      <c r="Y1033" s="69"/>
      <c r="Z1033" s="69"/>
      <c r="AA1033" s="69"/>
      <c r="AB1033" s="69"/>
      <c r="AC1033" s="69"/>
      <c r="AD1033" s="94">
        <f t="shared" si="1340"/>
        <v>0</v>
      </c>
      <c r="AE1033" s="68"/>
      <c r="AF1033" s="69"/>
      <c r="AG1033" s="69"/>
      <c r="AH1033" s="190"/>
      <c r="AI1033" s="190"/>
      <c r="AJ1033" s="190"/>
      <c r="AK1033" s="69"/>
      <c r="AL1033" s="69"/>
      <c r="AM1033" s="69"/>
      <c r="AN1033" s="69"/>
      <c r="AO1033" s="69"/>
      <c r="AP1033" s="69"/>
      <c r="AQ1033" s="94">
        <f t="shared" si="1341"/>
        <v>0</v>
      </c>
      <c r="AR1033" s="68"/>
      <c r="AS1033" s="69"/>
      <c r="AT1033" s="69"/>
      <c r="AU1033" s="69"/>
      <c r="AV1033" s="69"/>
      <c r="AW1033" s="69"/>
      <c r="AX1033" s="69"/>
      <c r="AY1033" s="69"/>
      <c r="AZ1033" s="69"/>
      <c r="BA1033" s="69"/>
      <c r="BB1033" s="69"/>
      <c r="BC1033" s="69"/>
      <c r="BD1033" s="94">
        <f t="shared" si="1342"/>
        <v>0</v>
      </c>
      <c r="BE1033" s="95">
        <f t="shared" si="1338"/>
        <v>0</v>
      </c>
      <c r="BG1033" s="136" t="s">
        <v>214</v>
      </c>
      <c r="BH1033" s="4"/>
      <c r="BI1033" s="4"/>
    </row>
    <row r="1034" spans="1:61" ht="13.15" hidden="1" customHeight="1" outlineLevel="2" x14ac:dyDescent="0.2">
      <c r="A1034" s="384"/>
      <c r="B1034" s="383"/>
      <c r="C1034" s="45" t="s">
        <v>164</v>
      </c>
      <c r="D1034" s="97"/>
      <c r="E1034" s="74"/>
      <c r="F1034" s="75"/>
      <c r="G1034" s="75"/>
      <c r="H1034" s="75"/>
      <c r="I1034" s="75"/>
      <c r="J1034" s="75"/>
      <c r="K1034" s="75"/>
      <c r="L1034" s="75"/>
      <c r="M1034" s="75"/>
      <c r="N1034" s="75"/>
      <c r="O1034" s="75"/>
      <c r="P1034" s="75"/>
      <c r="Q1034" s="96">
        <f t="shared" si="1339"/>
        <v>0</v>
      </c>
      <c r="R1034" s="74"/>
      <c r="S1034" s="75"/>
      <c r="T1034" s="75"/>
      <c r="U1034" s="75"/>
      <c r="V1034" s="75"/>
      <c r="W1034" s="75"/>
      <c r="X1034" s="75"/>
      <c r="Y1034" s="75"/>
      <c r="Z1034" s="75"/>
      <c r="AA1034" s="75"/>
      <c r="AB1034" s="75"/>
      <c r="AC1034" s="75"/>
      <c r="AD1034" s="96">
        <f t="shared" si="1340"/>
        <v>0</v>
      </c>
      <c r="AE1034" s="74"/>
      <c r="AF1034" s="75"/>
      <c r="AG1034" s="75"/>
      <c r="AH1034" s="75"/>
      <c r="AI1034" s="75"/>
      <c r="AJ1034" s="75"/>
      <c r="AK1034" s="75"/>
      <c r="AL1034" s="75"/>
      <c r="AM1034" s="75"/>
      <c r="AN1034" s="75"/>
      <c r="AO1034" s="75"/>
      <c r="AP1034" s="75"/>
      <c r="AQ1034" s="96">
        <f t="shared" si="1341"/>
        <v>0</v>
      </c>
      <c r="AR1034" s="74"/>
      <c r="AS1034" s="75"/>
      <c r="AT1034" s="75"/>
      <c r="AU1034" s="75"/>
      <c r="AV1034" s="75"/>
      <c r="AW1034" s="75"/>
      <c r="AX1034" s="75"/>
      <c r="AY1034" s="75"/>
      <c r="AZ1034" s="75"/>
      <c r="BA1034" s="75"/>
      <c r="BB1034" s="75"/>
      <c r="BC1034" s="75"/>
      <c r="BD1034" s="96">
        <f t="shared" si="1342"/>
        <v>0</v>
      </c>
      <c r="BE1034" s="97">
        <f t="shared" si="1338"/>
        <v>0</v>
      </c>
      <c r="BG1034" s="136" t="s">
        <v>223</v>
      </c>
      <c r="BH1034" s="4"/>
      <c r="BI1034" s="4"/>
    </row>
    <row r="1035" spans="1:61" ht="13.15" hidden="1" customHeight="1" outlineLevel="2" x14ac:dyDescent="0.2">
      <c r="A1035" s="380">
        <v>5</v>
      </c>
      <c r="B1035" s="382" t="s">
        <v>221</v>
      </c>
      <c r="C1035" s="49" t="s">
        <v>159</v>
      </c>
      <c r="D1035" s="95"/>
      <c r="E1035" s="68"/>
      <c r="F1035" s="69"/>
      <c r="G1035" s="69"/>
      <c r="H1035" s="69"/>
      <c r="I1035" s="69"/>
      <c r="J1035" s="69"/>
      <c r="K1035" s="69"/>
      <c r="L1035" s="69"/>
      <c r="M1035" s="69"/>
      <c r="N1035" s="69"/>
      <c r="O1035" s="69"/>
      <c r="P1035" s="69"/>
      <c r="Q1035" s="94">
        <f t="shared" si="1339"/>
        <v>0</v>
      </c>
      <c r="R1035" s="68"/>
      <c r="S1035" s="69"/>
      <c r="T1035" s="69"/>
      <c r="U1035" s="69"/>
      <c r="V1035" s="69"/>
      <c r="W1035" s="69"/>
      <c r="X1035" s="69"/>
      <c r="Y1035" s="69"/>
      <c r="Z1035" s="69"/>
      <c r="AA1035" s="69"/>
      <c r="AB1035" s="69"/>
      <c r="AC1035" s="69"/>
      <c r="AD1035" s="94">
        <f t="shared" si="1340"/>
        <v>0</v>
      </c>
      <c r="AE1035" s="68"/>
      <c r="AF1035" s="69"/>
      <c r="AG1035" s="69"/>
      <c r="AH1035" s="69"/>
      <c r="AI1035" s="69"/>
      <c r="AJ1035" s="69"/>
      <c r="AK1035" s="192">
        <v>100</v>
      </c>
      <c r="AL1035" s="192">
        <v>350</v>
      </c>
      <c r="AM1035" s="192">
        <v>850</v>
      </c>
      <c r="AN1035" s="192">
        <v>850</v>
      </c>
      <c r="AO1035" s="192">
        <v>350</v>
      </c>
      <c r="AP1035" s="192">
        <v>100</v>
      </c>
      <c r="AQ1035" s="94">
        <f t="shared" si="1341"/>
        <v>2600</v>
      </c>
      <c r="AR1035" s="193">
        <v>100</v>
      </c>
      <c r="AS1035" s="192">
        <v>350</v>
      </c>
      <c r="AT1035" s="192">
        <v>450</v>
      </c>
      <c r="AU1035" s="192">
        <v>550</v>
      </c>
      <c r="AV1035" s="192">
        <v>750</v>
      </c>
      <c r="AW1035" s="192">
        <v>750</v>
      </c>
      <c r="AX1035" s="192">
        <v>750</v>
      </c>
      <c r="AY1035" s="192">
        <v>750</v>
      </c>
      <c r="AZ1035" s="192">
        <v>750</v>
      </c>
      <c r="BA1035" s="192">
        <v>450</v>
      </c>
      <c r="BB1035" s="192">
        <v>450</v>
      </c>
      <c r="BC1035" s="192">
        <v>100</v>
      </c>
      <c r="BD1035" s="94">
        <f t="shared" si="1342"/>
        <v>6200</v>
      </c>
      <c r="BE1035" s="95">
        <f t="shared" si="1338"/>
        <v>8800</v>
      </c>
      <c r="BG1035" t="s">
        <v>224</v>
      </c>
      <c r="BH1035" s="4"/>
      <c r="BI1035" s="4"/>
    </row>
    <row r="1036" spans="1:61" ht="13.15" hidden="1" customHeight="1" outlineLevel="2" x14ac:dyDescent="0.2">
      <c r="A1036" s="384"/>
      <c r="B1036" s="383"/>
      <c r="C1036" s="45" t="s">
        <v>164</v>
      </c>
      <c r="D1036" s="97"/>
      <c r="E1036" s="74"/>
      <c r="F1036" s="75"/>
      <c r="G1036" s="75"/>
      <c r="H1036" s="75"/>
      <c r="I1036" s="75"/>
      <c r="J1036" s="75"/>
      <c r="K1036" s="75"/>
      <c r="L1036" s="75"/>
      <c r="M1036" s="75"/>
      <c r="N1036" s="75"/>
      <c r="O1036" s="75"/>
      <c r="P1036" s="75"/>
      <c r="Q1036" s="96">
        <f t="shared" si="1339"/>
        <v>0</v>
      </c>
      <c r="R1036" s="74"/>
      <c r="S1036" s="75"/>
      <c r="T1036" s="75"/>
      <c r="U1036" s="75"/>
      <c r="V1036" s="75"/>
      <c r="W1036" s="75"/>
      <c r="X1036" s="75"/>
      <c r="Y1036" s="75"/>
      <c r="Z1036" s="75"/>
      <c r="AA1036" s="75"/>
      <c r="AB1036" s="75"/>
      <c r="AC1036" s="75"/>
      <c r="AD1036" s="96">
        <f t="shared" si="1340"/>
        <v>0</v>
      </c>
      <c r="AE1036" s="74"/>
      <c r="AF1036" s="75"/>
      <c r="AG1036" s="75"/>
      <c r="AH1036" s="75"/>
      <c r="AI1036" s="75"/>
      <c r="AJ1036" s="75"/>
      <c r="AK1036" s="75"/>
      <c r="AL1036" s="75"/>
      <c r="AM1036" s="75"/>
      <c r="AN1036" s="75"/>
      <c r="AO1036" s="75"/>
      <c r="AP1036" s="75"/>
      <c r="AQ1036" s="96">
        <f t="shared" si="1341"/>
        <v>0</v>
      </c>
      <c r="AR1036" s="74"/>
      <c r="AS1036" s="75"/>
      <c r="AT1036" s="75"/>
      <c r="AU1036" s="75"/>
      <c r="AV1036" s="75"/>
      <c r="AW1036" s="75"/>
      <c r="AX1036" s="75"/>
      <c r="AY1036" s="75"/>
      <c r="AZ1036" s="75"/>
      <c r="BA1036" s="75"/>
      <c r="BB1036" s="75"/>
      <c r="BC1036" s="75"/>
      <c r="BD1036" s="96">
        <f t="shared" si="1342"/>
        <v>0</v>
      </c>
      <c r="BE1036" s="97">
        <f t="shared" si="1338"/>
        <v>0</v>
      </c>
      <c r="BG1036" t="s">
        <v>210</v>
      </c>
      <c r="BH1036" s="4"/>
      <c r="BI1036" s="4"/>
    </row>
    <row r="1037" spans="1:61" ht="13.15" hidden="1" customHeight="1" outlineLevel="2" x14ac:dyDescent="0.2">
      <c r="A1037" s="373">
        <v>6</v>
      </c>
      <c r="B1037" s="364" t="s">
        <v>209</v>
      </c>
      <c r="C1037" s="49" t="s">
        <v>159</v>
      </c>
      <c r="D1037" s="95"/>
      <c r="E1037" s="68"/>
      <c r="F1037" s="69"/>
      <c r="G1037" s="69"/>
      <c r="H1037" s="69"/>
      <c r="I1037" s="69"/>
      <c r="J1037" s="69"/>
      <c r="K1037" s="69"/>
      <c r="L1037" s="69"/>
      <c r="M1037" s="69"/>
      <c r="N1037" s="69"/>
      <c r="O1037" s="69"/>
      <c r="P1037" s="69"/>
      <c r="Q1037" s="94">
        <f t="shared" si="1339"/>
        <v>0</v>
      </c>
      <c r="R1037" s="68"/>
      <c r="S1037" s="69"/>
      <c r="T1037" s="69"/>
      <c r="U1037" s="69"/>
      <c r="V1037" s="69"/>
      <c r="W1037" s="69"/>
      <c r="X1037" s="69"/>
      <c r="Y1037" s="69"/>
      <c r="Z1037" s="69"/>
      <c r="AA1037" s="69"/>
      <c r="AB1037" s="69"/>
      <c r="AC1037" s="69"/>
      <c r="AD1037" s="94">
        <f t="shared" si="1340"/>
        <v>0</v>
      </c>
      <c r="AE1037" s="68"/>
      <c r="AF1037" s="69"/>
      <c r="AG1037" s="69"/>
      <c r="AH1037" s="69"/>
      <c r="AI1037" s="69"/>
      <c r="AJ1037" s="69"/>
      <c r="AK1037" s="192">
        <f t="shared" ref="AK1037:AP1037" si="1343">ROUND(AK1035*2%,0)</f>
        <v>2</v>
      </c>
      <c r="AL1037" s="192">
        <f t="shared" si="1343"/>
        <v>7</v>
      </c>
      <c r="AM1037" s="192">
        <f t="shared" si="1343"/>
        <v>17</v>
      </c>
      <c r="AN1037" s="192">
        <f t="shared" si="1343"/>
        <v>17</v>
      </c>
      <c r="AO1037" s="192">
        <f t="shared" si="1343"/>
        <v>7</v>
      </c>
      <c r="AP1037" s="192">
        <f t="shared" si="1343"/>
        <v>2</v>
      </c>
      <c r="AQ1037" s="94">
        <f t="shared" si="1341"/>
        <v>52</v>
      </c>
      <c r="AR1037" s="193">
        <f t="shared" ref="AR1037:BC1037" si="1344">ROUND(AR1035*2%,0)</f>
        <v>2</v>
      </c>
      <c r="AS1037" s="192">
        <f t="shared" si="1344"/>
        <v>7</v>
      </c>
      <c r="AT1037" s="192">
        <f t="shared" si="1344"/>
        <v>9</v>
      </c>
      <c r="AU1037" s="192">
        <f t="shared" si="1344"/>
        <v>11</v>
      </c>
      <c r="AV1037" s="192">
        <f t="shared" si="1344"/>
        <v>15</v>
      </c>
      <c r="AW1037" s="192">
        <f t="shared" si="1344"/>
        <v>15</v>
      </c>
      <c r="AX1037" s="192">
        <f t="shared" si="1344"/>
        <v>15</v>
      </c>
      <c r="AY1037" s="192">
        <f t="shared" si="1344"/>
        <v>15</v>
      </c>
      <c r="AZ1037" s="192">
        <f t="shared" si="1344"/>
        <v>15</v>
      </c>
      <c r="BA1037" s="192">
        <f t="shared" si="1344"/>
        <v>9</v>
      </c>
      <c r="BB1037" s="192">
        <f t="shared" si="1344"/>
        <v>9</v>
      </c>
      <c r="BC1037" s="192">
        <f t="shared" si="1344"/>
        <v>2</v>
      </c>
      <c r="BD1037" s="94">
        <f t="shared" si="1342"/>
        <v>124</v>
      </c>
      <c r="BE1037" s="95">
        <f t="shared" si="1338"/>
        <v>176</v>
      </c>
      <c r="BG1037" s="136" t="s">
        <v>215</v>
      </c>
      <c r="BH1037" s="4"/>
      <c r="BI1037" s="4"/>
    </row>
    <row r="1038" spans="1:61" ht="13.15" hidden="1" customHeight="1" outlineLevel="2" x14ac:dyDescent="0.2">
      <c r="A1038" s="374"/>
      <c r="B1038" s="365"/>
      <c r="C1038" s="48" t="s">
        <v>164</v>
      </c>
      <c r="D1038" s="98"/>
      <c r="E1038" s="62"/>
      <c r="F1038" s="63"/>
      <c r="G1038" s="63"/>
      <c r="H1038" s="63"/>
      <c r="I1038" s="63"/>
      <c r="J1038" s="63"/>
      <c r="K1038" s="63"/>
      <c r="L1038" s="63"/>
      <c r="M1038" s="63"/>
      <c r="N1038" s="63"/>
      <c r="O1038" s="63"/>
      <c r="P1038" s="63"/>
      <c r="Q1038" s="93">
        <f t="shared" si="1339"/>
        <v>0</v>
      </c>
      <c r="R1038" s="62"/>
      <c r="S1038" s="63"/>
      <c r="T1038" s="63"/>
      <c r="U1038" s="63"/>
      <c r="V1038" s="63"/>
      <c r="W1038" s="63"/>
      <c r="X1038" s="63"/>
      <c r="Y1038" s="63"/>
      <c r="Z1038" s="63"/>
      <c r="AA1038" s="63"/>
      <c r="AB1038" s="63"/>
      <c r="AC1038" s="63"/>
      <c r="AD1038" s="93">
        <f t="shared" si="1340"/>
        <v>0</v>
      </c>
      <c r="AE1038" s="62"/>
      <c r="AF1038" s="63"/>
      <c r="AG1038" s="63"/>
      <c r="AH1038" s="63"/>
      <c r="AI1038" s="63"/>
      <c r="AJ1038" s="63"/>
      <c r="AK1038" s="63"/>
      <c r="AL1038" s="63"/>
      <c r="AM1038" s="63"/>
      <c r="AN1038" s="63"/>
      <c r="AO1038" s="63"/>
      <c r="AP1038" s="63"/>
      <c r="AQ1038" s="93">
        <f t="shared" si="1341"/>
        <v>0</v>
      </c>
      <c r="AR1038" s="62"/>
      <c r="AS1038" s="63"/>
      <c r="AT1038" s="63"/>
      <c r="AU1038" s="63"/>
      <c r="AV1038" s="63"/>
      <c r="AW1038" s="63"/>
      <c r="AX1038" s="63"/>
      <c r="AY1038" s="63"/>
      <c r="AZ1038" s="63"/>
      <c r="BA1038" s="63"/>
      <c r="BB1038" s="63"/>
      <c r="BC1038" s="63"/>
      <c r="BD1038" s="93">
        <f t="shared" si="1342"/>
        <v>0</v>
      </c>
      <c r="BE1038" s="98">
        <f t="shared" si="1338"/>
        <v>0</v>
      </c>
      <c r="BF1038" s="122"/>
      <c r="BG1038" s="138" t="s">
        <v>216</v>
      </c>
      <c r="BH1038" s="139">
        <f>SUM(BH1030:BH1037)</f>
        <v>0</v>
      </c>
      <c r="BI1038" s="139">
        <f>SUM(BI1030:BI1037)</f>
        <v>0</v>
      </c>
    </row>
    <row r="1039" spans="1:61" ht="13.15" hidden="1" customHeight="1" outlineLevel="2" x14ac:dyDescent="0.2">
      <c r="A1039" s="366">
        <v>7</v>
      </c>
      <c r="B1039" s="364" t="s">
        <v>6</v>
      </c>
      <c r="C1039" s="49" t="s">
        <v>159</v>
      </c>
      <c r="D1039" s="95"/>
      <c r="E1039" s="193"/>
      <c r="F1039" s="192"/>
      <c r="G1039" s="192"/>
      <c r="H1039" s="192"/>
      <c r="I1039" s="192"/>
      <c r="J1039" s="192"/>
      <c r="K1039" s="192"/>
      <c r="L1039" s="192"/>
      <c r="M1039" s="192"/>
      <c r="N1039" s="192"/>
      <c r="O1039" s="192"/>
      <c r="P1039" s="192"/>
      <c r="Q1039" s="94">
        <f t="shared" si="1339"/>
        <v>0</v>
      </c>
      <c r="R1039" s="193"/>
      <c r="S1039" s="192"/>
      <c r="T1039" s="192"/>
      <c r="U1039" s="192"/>
      <c r="V1039" s="192"/>
      <c r="W1039" s="192"/>
      <c r="X1039" s="192"/>
      <c r="Y1039" s="192"/>
      <c r="Z1039" s="192"/>
      <c r="AA1039" s="192"/>
      <c r="AB1039" s="192"/>
      <c r="AC1039" s="192"/>
      <c r="AD1039" s="94">
        <f t="shared" si="1340"/>
        <v>0</v>
      </c>
      <c r="AE1039" s="193"/>
      <c r="AF1039" s="192"/>
      <c r="AG1039" s="192"/>
      <c r="AH1039" s="192"/>
      <c r="AI1039" s="192"/>
      <c r="AJ1039" s="192"/>
      <c r="AK1039" s="192"/>
      <c r="AL1039" s="192"/>
      <c r="AM1039" s="192"/>
      <c r="AN1039" s="192"/>
      <c r="AO1039" s="192"/>
      <c r="AP1039" s="192"/>
      <c r="AQ1039" s="94">
        <f t="shared" si="1341"/>
        <v>0</v>
      </c>
      <c r="AR1039" s="193"/>
      <c r="AS1039" s="192"/>
      <c r="AT1039" s="192"/>
      <c r="AU1039" s="192"/>
      <c r="AV1039" s="192"/>
      <c r="AW1039" s="192"/>
      <c r="AX1039" s="192"/>
      <c r="AY1039" s="192"/>
      <c r="AZ1039" s="192"/>
      <c r="BA1039" s="192"/>
      <c r="BB1039" s="192"/>
      <c r="BC1039" s="192"/>
      <c r="BD1039" s="94">
        <f t="shared" si="1342"/>
        <v>0</v>
      </c>
      <c r="BE1039" s="95">
        <f t="shared" si="1338"/>
        <v>0</v>
      </c>
      <c r="BH1039" s="4"/>
      <c r="BI1039" s="4"/>
    </row>
    <row r="1040" spans="1:61" ht="13.15" hidden="1" customHeight="1" outlineLevel="2" x14ac:dyDescent="0.2">
      <c r="A1040" s="367"/>
      <c r="B1040" s="368"/>
      <c r="C1040" s="48" t="s">
        <v>164</v>
      </c>
      <c r="D1040" s="98"/>
      <c r="E1040" s="66"/>
      <c r="F1040" s="63"/>
      <c r="G1040" s="63"/>
      <c r="H1040" s="63"/>
      <c r="I1040" s="63"/>
      <c r="J1040" s="63"/>
      <c r="K1040" s="63"/>
      <c r="L1040" s="63"/>
      <c r="M1040" s="63"/>
      <c r="N1040" s="63"/>
      <c r="O1040" s="63"/>
      <c r="P1040" s="63"/>
      <c r="Q1040" s="93">
        <f t="shared" si="1339"/>
        <v>0</v>
      </c>
      <c r="R1040" s="66"/>
      <c r="S1040" s="63"/>
      <c r="T1040" s="63"/>
      <c r="U1040" s="63"/>
      <c r="V1040" s="63"/>
      <c r="W1040" s="63"/>
      <c r="X1040" s="63"/>
      <c r="Y1040" s="63"/>
      <c r="Z1040" s="63"/>
      <c r="AA1040" s="63"/>
      <c r="AB1040" s="63"/>
      <c r="AC1040" s="63"/>
      <c r="AD1040" s="93">
        <f t="shared" si="1340"/>
        <v>0</v>
      </c>
      <c r="AE1040" s="66"/>
      <c r="AF1040" s="63"/>
      <c r="AG1040" s="63"/>
      <c r="AH1040" s="63"/>
      <c r="AI1040" s="63"/>
      <c r="AJ1040" s="63"/>
      <c r="AK1040" s="63"/>
      <c r="AL1040" s="63"/>
      <c r="AM1040" s="63"/>
      <c r="AN1040" s="63"/>
      <c r="AO1040" s="63"/>
      <c r="AP1040" s="63"/>
      <c r="AQ1040" s="93">
        <f t="shared" si="1341"/>
        <v>0</v>
      </c>
      <c r="AR1040" s="66"/>
      <c r="AS1040" s="63"/>
      <c r="AT1040" s="63"/>
      <c r="AU1040" s="63"/>
      <c r="AV1040" s="63"/>
      <c r="AW1040" s="63"/>
      <c r="AX1040" s="63"/>
      <c r="AY1040" s="63"/>
      <c r="AZ1040" s="63"/>
      <c r="BA1040" s="63"/>
      <c r="BB1040" s="63"/>
      <c r="BC1040" s="63"/>
      <c r="BD1040" s="93">
        <f t="shared" si="1342"/>
        <v>0</v>
      </c>
      <c r="BE1040" s="98">
        <f t="shared" si="1338"/>
        <v>0</v>
      </c>
      <c r="BG1040" s="138"/>
      <c r="BH1040" s="139"/>
      <c r="BI1040" s="139"/>
    </row>
    <row r="1041" spans="1:61" ht="13.15" hidden="1" customHeight="1" outlineLevel="2" x14ac:dyDescent="0.2">
      <c r="A1041" s="380">
        <v>8</v>
      </c>
      <c r="B1041" s="364" t="s">
        <v>335</v>
      </c>
      <c r="C1041" s="49" t="s">
        <v>159</v>
      </c>
      <c r="D1041" s="95"/>
      <c r="E1041" s="68"/>
      <c r="F1041" s="69"/>
      <c r="G1041" s="69"/>
      <c r="H1041" s="69"/>
      <c r="I1041" s="69"/>
      <c r="J1041" s="69"/>
      <c r="K1041" s="69"/>
      <c r="L1041" s="69"/>
      <c r="M1041" s="69"/>
      <c r="N1041" s="69"/>
      <c r="O1041" s="69"/>
      <c r="P1041" s="69"/>
      <c r="Q1041" s="94">
        <f>SUM(E1041:P1041)</f>
        <v>0</v>
      </c>
      <c r="R1041" s="68"/>
      <c r="S1041" s="69"/>
      <c r="T1041" s="69"/>
      <c r="U1041" s="69"/>
      <c r="V1041" s="69"/>
      <c r="W1041" s="69"/>
      <c r="X1041" s="69"/>
      <c r="Y1041" s="69"/>
      <c r="Z1041" s="69"/>
      <c r="AA1041" s="69"/>
      <c r="AB1041" s="69"/>
      <c r="AC1041" s="69"/>
      <c r="AD1041" s="94">
        <f t="shared" si="1340"/>
        <v>0</v>
      </c>
      <c r="AE1041" s="68"/>
      <c r="AF1041" s="69"/>
      <c r="AG1041" s="69"/>
      <c r="AH1041" s="69"/>
      <c r="AI1041" s="69"/>
      <c r="AJ1041" s="69"/>
      <c r="AK1041" s="69"/>
      <c r="AL1041" s="69"/>
      <c r="AM1041" s="69"/>
      <c r="AN1041" s="69"/>
      <c r="AO1041" s="69"/>
      <c r="AP1041" s="69"/>
      <c r="AQ1041" s="94">
        <f t="shared" si="1341"/>
        <v>0</v>
      </c>
      <c r="AR1041" s="68"/>
      <c r="AS1041" s="69"/>
      <c r="AT1041" s="69"/>
      <c r="AU1041" s="69"/>
      <c r="AV1041" s="69"/>
      <c r="AW1041" s="69"/>
      <c r="AX1041" s="69"/>
      <c r="AY1041" s="69"/>
      <c r="AZ1041" s="69"/>
      <c r="BA1041" s="69"/>
      <c r="BB1041" s="69"/>
      <c r="BC1041" s="69"/>
      <c r="BD1041" s="94">
        <f t="shared" si="1342"/>
        <v>0</v>
      </c>
      <c r="BE1041" s="95">
        <f t="shared" si="1338"/>
        <v>0</v>
      </c>
      <c r="BH1041" s="4"/>
      <c r="BI1041" s="4"/>
    </row>
    <row r="1042" spans="1:61" ht="13.15" hidden="1" customHeight="1" outlineLevel="2" thickBot="1" x14ac:dyDescent="0.25">
      <c r="A1042" s="377"/>
      <c r="B1042" s="379"/>
      <c r="C1042" s="128" t="s">
        <v>164</v>
      </c>
      <c r="D1042" s="133"/>
      <c r="E1042" s="132"/>
      <c r="F1042" s="130"/>
      <c r="G1042" s="130"/>
      <c r="H1042" s="130"/>
      <c r="I1042" s="130"/>
      <c r="J1042" s="130"/>
      <c r="K1042" s="130"/>
      <c r="L1042" s="130"/>
      <c r="M1042" s="130"/>
      <c r="N1042" s="130"/>
      <c r="O1042" s="130"/>
      <c r="P1042" s="130"/>
      <c r="Q1042" s="131">
        <f>SUM(E1042:P1042)</f>
        <v>0</v>
      </c>
      <c r="R1042" s="132"/>
      <c r="S1042" s="130"/>
      <c r="T1042" s="130"/>
      <c r="U1042" s="130"/>
      <c r="V1042" s="130"/>
      <c r="W1042" s="130"/>
      <c r="X1042" s="130"/>
      <c r="Y1042" s="130"/>
      <c r="Z1042" s="130"/>
      <c r="AA1042" s="130"/>
      <c r="AB1042" s="130"/>
      <c r="AC1042" s="130"/>
      <c r="AD1042" s="131">
        <f t="shared" si="1340"/>
        <v>0</v>
      </c>
      <c r="AE1042" s="132"/>
      <c r="AF1042" s="130"/>
      <c r="AG1042" s="130"/>
      <c r="AH1042" s="130"/>
      <c r="AI1042" s="130"/>
      <c r="AJ1042" s="130"/>
      <c r="AK1042" s="130"/>
      <c r="AL1042" s="130"/>
      <c r="AM1042" s="130"/>
      <c r="AN1042" s="130"/>
      <c r="AO1042" s="130"/>
      <c r="AP1042" s="130"/>
      <c r="AQ1042" s="131">
        <f t="shared" si="1341"/>
        <v>0</v>
      </c>
      <c r="AR1042" s="132"/>
      <c r="AS1042" s="130"/>
      <c r="AT1042" s="130"/>
      <c r="AU1042" s="130"/>
      <c r="AV1042" s="130"/>
      <c r="AW1042" s="130"/>
      <c r="AX1042" s="130"/>
      <c r="AY1042" s="130"/>
      <c r="AZ1042" s="130"/>
      <c r="BA1042" s="130"/>
      <c r="BB1042" s="130"/>
      <c r="BC1042" s="130"/>
      <c r="BD1042" s="131">
        <f t="shared" si="1342"/>
        <v>0</v>
      </c>
      <c r="BE1042" s="133">
        <f t="shared" si="1338"/>
        <v>0</v>
      </c>
      <c r="BG1042" s="138"/>
      <c r="BH1042" s="139"/>
      <c r="BI1042" s="139"/>
    </row>
    <row r="1043" spans="1:61" outlineLevel="1" collapsed="1" x14ac:dyDescent="0.2">
      <c r="A1043" s="369"/>
      <c r="B1043" s="362" t="s">
        <v>198</v>
      </c>
      <c r="C1043" s="50" t="s">
        <v>159</v>
      </c>
      <c r="D1043" s="127">
        <f>SUM(D1027,D1029,D1031,D1033,D1035,D1037,D1039,D1041)</f>
        <v>0</v>
      </c>
      <c r="E1043" s="124">
        <f t="shared" ref="E1043:P1043" si="1345">SUM(E1027,E1029,E1031,E1033,E1035,E1037,E1039,E1041)</f>
        <v>0</v>
      </c>
      <c r="F1043" s="125">
        <f t="shared" si="1345"/>
        <v>0</v>
      </c>
      <c r="G1043" s="125">
        <f t="shared" si="1345"/>
        <v>0</v>
      </c>
      <c r="H1043" s="125">
        <f t="shared" si="1345"/>
        <v>0</v>
      </c>
      <c r="I1043" s="125">
        <f t="shared" si="1345"/>
        <v>0</v>
      </c>
      <c r="J1043" s="125">
        <f t="shared" si="1345"/>
        <v>0</v>
      </c>
      <c r="K1043" s="125">
        <f t="shared" si="1345"/>
        <v>0</v>
      </c>
      <c r="L1043" s="125">
        <f t="shared" si="1345"/>
        <v>0</v>
      </c>
      <c r="M1043" s="125">
        <f t="shared" si="1345"/>
        <v>0</v>
      </c>
      <c r="N1043" s="125">
        <f t="shared" si="1345"/>
        <v>0</v>
      </c>
      <c r="O1043" s="125">
        <f t="shared" si="1345"/>
        <v>0</v>
      </c>
      <c r="P1043" s="125">
        <f t="shared" si="1345"/>
        <v>210</v>
      </c>
      <c r="Q1043" s="126">
        <f>SUM(E1043:P1043)</f>
        <v>210</v>
      </c>
      <c r="R1043" s="124">
        <f t="shared" ref="R1043:AC1043" si="1346">SUM(R1027,R1029,R1031,R1033,R1035,R1037,R1039,R1041)</f>
        <v>0</v>
      </c>
      <c r="S1043" s="125">
        <f t="shared" si="1346"/>
        <v>0</v>
      </c>
      <c r="T1043" s="125">
        <f t="shared" si="1346"/>
        <v>0</v>
      </c>
      <c r="U1043" s="125">
        <f t="shared" si="1346"/>
        <v>0</v>
      </c>
      <c r="V1043" s="125">
        <f t="shared" si="1346"/>
        <v>0</v>
      </c>
      <c r="W1043" s="125">
        <f t="shared" si="1346"/>
        <v>0</v>
      </c>
      <c r="X1043" s="125">
        <f t="shared" si="1346"/>
        <v>0</v>
      </c>
      <c r="Y1043" s="125">
        <f t="shared" si="1346"/>
        <v>0</v>
      </c>
      <c r="Z1043" s="125">
        <f t="shared" si="1346"/>
        <v>50</v>
      </c>
      <c r="AA1043" s="125">
        <f t="shared" si="1346"/>
        <v>0</v>
      </c>
      <c r="AB1043" s="125">
        <f t="shared" si="1346"/>
        <v>0</v>
      </c>
      <c r="AC1043" s="125">
        <f t="shared" si="1346"/>
        <v>0</v>
      </c>
      <c r="AD1043" s="126">
        <f t="shared" si="1340"/>
        <v>50</v>
      </c>
      <c r="AE1043" s="124">
        <f t="shared" ref="AE1043:AP1043" si="1347">SUM(AE1027,AE1029,AE1031,AE1033,AE1035,AE1037,AE1039,AE1041)</f>
        <v>0</v>
      </c>
      <c r="AF1043" s="125">
        <f t="shared" si="1347"/>
        <v>0</v>
      </c>
      <c r="AG1043" s="125">
        <f t="shared" si="1347"/>
        <v>0</v>
      </c>
      <c r="AH1043" s="125">
        <f t="shared" si="1347"/>
        <v>150</v>
      </c>
      <c r="AI1043" s="125">
        <f t="shared" si="1347"/>
        <v>0</v>
      </c>
      <c r="AJ1043" s="125">
        <f t="shared" si="1347"/>
        <v>0</v>
      </c>
      <c r="AK1043" s="125">
        <f t="shared" si="1347"/>
        <v>102</v>
      </c>
      <c r="AL1043" s="125">
        <f t="shared" si="1347"/>
        <v>357</v>
      </c>
      <c r="AM1043" s="125">
        <f t="shared" si="1347"/>
        <v>867</v>
      </c>
      <c r="AN1043" s="125">
        <f t="shared" si="1347"/>
        <v>867</v>
      </c>
      <c r="AO1043" s="125">
        <f t="shared" si="1347"/>
        <v>357</v>
      </c>
      <c r="AP1043" s="125">
        <f t="shared" si="1347"/>
        <v>102</v>
      </c>
      <c r="AQ1043" s="126">
        <f t="shared" si="1341"/>
        <v>2802</v>
      </c>
      <c r="AR1043" s="124">
        <f t="shared" ref="AR1043:BC1043" si="1348">SUM(AR1027,AR1029,AR1031,AR1033,AR1035,AR1037,AR1039,AR1041)</f>
        <v>102</v>
      </c>
      <c r="AS1043" s="125">
        <f t="shared" si="1348"/>
        <v>357</v>
      </c>
      <c r="AT1043" s="125">
        <f t="shared" si="1348"/>
        <v>459</v>
      </c>
      <c r="AU1043" s="125">
        <f t="shared" si="1348"/>
        <v>561</v>
      </c>
      <c r="AV1043" s="125">
        <f t="shared" si="1348"/>
        <v>765</v>
      </c>
      <c r="AW1043" s="125">
        <f t="shared" si="1348"/>
        <v>765</v>
      </c>
      <c r="AX1043" s="125">
        <f t="shared" si="1348"/>
        <v>765</v>
      </c>
      <c r="AY1043" s="125">
        <f t="shared" si="1348"/>
        <v>765</v>
      </c>
      <c r="AZ1043" s="125">
        <f t="shared" si="1348"/>
        <v>765</v>
      </c>
      <c r="BA1043" s="125">
        <f t="shared" si="1348"/>
        <v>459</v>
      </c>
      <c r="BB1043" s="125">
        <f t="shared" si="1348"/>
        <v>459</v>
      </c>
      <c r="BC1043" s="125">
        <f t="shared" si="1348"/>
        <v>102</v>
      </c>
      <c r="BD1043" s="126">
        <f t="shared" si="1342"/>
        <v>6324</v>
      </c>
      <c r="BE1043" s="127">
        <f t="shared" si="1338"/>
        <v>9386</v>
      </c>
    </row>
    <row r="1044" spans="1:61" outlineLevel="1" x14ac:dyDescent="0.2">
      <c r="A1044" s="370"/>
      <c r="B1044" s="363"/>
      <c r="C1044" s="51" t="s">
        <v>164</v>
      </c>
      <c r="D1044" s="100">
        <f t="shared" ref="D1044:P1044" si="1349">SUM(D1028,D1030,D1032,D1034,D1036,D1038,D1040,D1042)</f>
        <v>0</v>
      </c>
      <c r="E1044" s="80">
        <f t="shared" si="1349"/>
        <v>0</v>
      </c>
      <c r="F1044" s="81">
        <f t="shared" si="1349"/>
        <v>0</v>
      </c>
      <c r="G1044" s="81">
        <f t="shared" si="1349"/>
        <v>0</v>
      </c>
      <c r="H1044" s="81">
        <f t="shared" si="1349"/>
        <v>0</v>
      </c>
      <c r="I1044" s="81">
        <f t="shared" si="1349"/>
        <v>0</v>
      </c>
      <c r="J1044" s="81">
        <f t="shared" si="1349"/>
        <v>0</v>
      </c>
      <c r="K1044" s="81">
        <f t="shared" si="1349"/>
        <v>0</v>
      </c>
      <c r="L1044" s="81">
        <f t="shared" si="1349"/>
        <v>0</v>
      </c>
      <c r="M1044" s="81">
        <f t="shared" si="1349"/>
        <v>0</v>
      </c>
      <c r="N1044" s="81">
        <f t="shared" si="1349"/>
        <v>0</v>
      </c>
      <c r="O1044" s="81">
        <f t="shared" si="1349"/>
        <v>0</v>
      </c>
      <c r="P1044" s="81">
        <f t="shared" si="1349"/>
        <v>0</v>
      </c>
      <c r="Q1044" s="99">
        <f>SUM(E1044:P1044)</f>
        <v>0</v>
      </c>
      <c r="R1044" s="80">
        <f t="shared" ref="R1044:AC1044" si="1350">SUM(R1028,R1030,R1032,R1034,R1036,R1038,R1040,R1042)</f>
        <v>0</v>
      </c>
      <c r="S1044" s="81">
        <f t="shared" si="1350"/>
        <v>0</v>
      </c>
      <c r="T1044" s="81">
        <f t="shared" si="1350"/>
        <v>0</v>
      </c>
      <c r="U1044" s="81">
        <f t="shared" si="1350"/>
        <v>0</v>
      </c>
      <c r="V1044" s="81">
        <f t="shared" si="1350"/>
        <v>0</v>
      </c>
      <c r="W1044" s="81">
        <f t="shared" si="1350"/>
        <v>0</v>
      </c>
      <c r="X1044" s="81">
        <f t="shared" si="1350"/>
        <v>0</v>
      </c>
      <c r="Y1044" s="81">
        <f t="shared" si="1350"/>
        <v>0</v>
      </c>
      <c r="Z1044" s="81">
        <f t="shared" si="1350"/>
        <v>0</v>
      </c>
      <c r="AA1044" s="81">
        <f t="shared" si="1350"/>
        <v>0</v>
      </c>
      <c r="AB1044" s="81">
        <f t="shared" si="1350"/>
        <v>0</v>
      </c>
      <c r="AC1044" s="81">
        <f t="shared" si="1350"/>
        <v>0</v>
      </c>
      <c r="AD1044" s="99">
        <f t="shared" si="1340"/>
        <v>0</v>
      </c>
      <c r="AE1044" s="80">
        <f t="shared" ref="AE1044:AP1044" si="1351">SUM(AE1028,AE1030,AE1032,AE1034,AE1036,AE1038,AE1040,AE1042)</f>
        <v>0</v>
      </c>
      <c r="AF1044" s="81">
        <f t="shared" si="1351"/>
        <v>0</v>
      </c>
      <c r="AG1044" s="81">
        <f t="shared" si="1351"/>
        <v>0</v>
      </c>
      <c r="AH1044" s="81">
        <f t="shared" si="1351"/>
        <v>0</v>
      </c>
      <c r="AI1044" s="81">
        <f t="shared" si="1351"/>
        <v>0</v>
      </c>
      <c r="AJ1044" s="81">
        <f t="shared" si="1351"/>
        <v>0</v>
      </c>
      <c r="AK1044" s="81">
        <f t="shared" si="1351"/>
        <v>0</v>
      </c>
      <c r="AL1044" s="81">
        <f t="shared" si="1351"/>
        <v>0</v>
      </c>
      <c r="AM1044" s="81">
        <f t="shared" si="1351"/>
        <v>0</v>
      </c>
      <c r="AN1044" s="81">
        <f t="shared" si="1351"/>
        <v>0</v>
      </c>
      <c r="AO1044" s="81">
        <f t="shared" si="1351"/>
        <v>0</v>
      </c>
      <c r="AP1044" s="81">
        <f t="shared" si="1351"/>
        <v>0</v>
      </c>
      <c r="AQ1044" s="99">
        <f t="shared" si="1341"/>
        <v>0</v>
      </c>
      <c r="AR1044" s="80">
        <f t="shared" ref="AR1044:BC1044" si="1352">SUM(AR1028,AR1030,AR1032,AR1034,AR1036,AR1038,AR1040,AR1042)</f>
        <v>0</v>
      </c>
      <c r="AS1044" s="81">
        <f t="shared" si="1352"/>
        <v>0</v>
      </c>
      <c r="AT1044" s="81">
        <f t="shared" si="1352"/>
        <v>0</v>
      </c>
      <c r="AU1044" s="81">
        <f t="shared" si="1352"/>
        <v>0</v>
      </c>
      <c r="AV1044" s="81">
        <f t="shared" si="1352"/>
        <v>0</v>
      </c>
      <c r="AW1044" s="81">
        <f t="shared" si="1352"/>
        <v>0</v>
      </c>
      <c r="AX1044" s="81">
        <f t="shared" si="1352"/>
        <v>0</v>
      </c>
      <c r="AY1044" s="81">
        <f t="shared" si="1352"/>
        <v>0</v>
      </c>
      <c r="AZ1044" s="81">
        <f t="shared" si="1352"/>
        <v>0</v>
      </c>
      <c r="BA1044" s="81">
        <f t="shared" si="1352"/>
        <v>0</v>
      </c>
      <c r="BB1044" s="81">
        <f t="shared" si="1352"/>
        <v>0</v>
      </c>
      <c r="BC1044" s="81">
        <f t="shared" si="1352"/>
        <v>0</v>
      </c>
      <c r="BD1044" s="99">
        <f t="shared" si="1342"/>
        <v>0</v>
      </c>
      <c r="BE1044" s="100">
        <f t="shared" si="1338"/>
        <v>0</v>
      </c>
    </row>
    <row r="1045" spans="1:61" hidden="1" outlineLevel="2" x14ac:dyDescent="0.2">
      <c r="A1045" s="120"/>
      <c r="B1045" s="111" t="s">
        <v>203</v>
      </c>
      <c r="C1045" s="112"/>
      <c r="D1045" s="114"/>
      <c r="E1045" s="113"/>
      <c r="F1045" s="113"/>
      <c r="G1045" s="113"/>
      <c r="H1045" s="113"/>
      <c r="I1045" s="113"/>
      <c r="J1045" s="113"/>
      <c r="K1045" s="113"/>
      <c r="L1045" s="113"/>
      <c r="M1045" s="113"/>
      <c r="N1045" s="113"/>
      <c r="O1045" s="113"/>
      <c r="P1045" s="113"/>
      <c r="Q1045" s="114"/>
      <c r="R1045" s="113"/>
      <c r="S1045" s="113"/>
      <c r="T1045" s="113"/>
      <c r="U1045" s="113"/>
      <c r="V1045" s="113"/>
      <c r="W1045" s="113"/>
      <c r="X1045" s="113"/>
      <c r="Y1045" s="113"/>
      <c r="Z1045" s="113"/>
      <c r="AA1045" s="113"/>
      <c r="AB1045" s="113"/>
      <c r="AC1045" s="113"/>
      <c r="AD1045" s="114"/>
      <c r="AE1045" s="113"/>
      <c r="AF1045" s="113"/>
      <c r="AG1045" s="113"/>
      <c r="AH1045" s="113"/>
      <c r="AI1045" s="113"/>
      <c r="AJ1045" s="113"/>
      <c r="AK1045" s="113"/>
      <c r="AL1045" s="113"/>
      <c r="AM1045" s="113"/>
      <c r="AN1045" s="113"/>
      <c r="AO1045" s="113"/>
      <c r="AP1045" s="113"/>
      <c r="AQ1045" s="114"/>
      <c r="AR1045" s="113"/>
      <c r="AS1045" s="113"/>
      <c r="AT1045" s="113"/>
      <c r="AU1045" s="113"/>
      <c r="AV1045" s="113"/>
      <c r="AW1045" s="113"/>
      <c r="AX1045" s="113"/>
      <c r="AY1045" s="113"/>
      <c r="AZ1045" s="113"/>
      <c r="BA1045" s="113"/>
      <c r="BB1045" s="113"/>
      <c r="BC1045" s="113"/>
      <c r="BD1045" s="114"/>
      <c r="BE1045" s="198">
        <f t="shared" si="1338"/>
        <v>0</v>
      </c>
      <c r="BG1045" s="42"/>
    </row>
    <row r="1046" spans="1:61" hidden="1" outlineLevel="2" x14ac:dyDescent="0.2">
      <c r="A1046" s="375">
        <v>1</v>
      </c>
      <c r="B1046" s="376" t="s">
        <v>208</v>
      </c>
      <c r="C1046" s="47" t="s">
        <v>159</v>
      </c>
      <c r="D1046" s="91">
        <f>D1043-D1048</f>
        <v>0</v>
      </c>
      <c r="E1046" s="52">
        <f>E1043-E1048</f>
        <v>0</v>
      </c>
      <c r="F1046" s="53">
        <f t="shared" ref="F1046:P1046" si="1353">F1043-F1048</f>
        <v>0</v>
      </c>
      <c r="G1046" s="53">
        <f t="shared" si="1353"/>
        <v>0</v>
      </c>
      <c r="H1046" s="53">
        <f t="shared" si="1353"/>
        <v>0</v>
      </c>
      <c r="I1046" s="53">
        <f t="shared" si="1353"/>
        <v>0</v>
      </c>
      <c r="J1046" s="53">
        <f t="shared" si="1353"/>
        <v>0</v>
      </c>
      <c r="K1046" s="53">
        <f t="shared" si="1353"/>
        <v>0</v>
      </c>
      <c r="L1046" s="53">
        <f t="shared" si="1353"/>
        <v>0</v>
      </c>
      <c r="M1046" s="53">
        <f t="shared" si="1353"/>
        <v>0</v>
      </c>
      <c r="N1046" s="53">
        <f t="shared" si="1353"/>
        <v>0</v>
      </c>
      <c r="O1046" s="53">
        <f t="shared" si="1353"/>
        <v>0</v>
      </c>
      <c r="P1046" s="53">
        <f t="shared" si="1353"/>
        <v>31</v>
      </c>
      <c r="Q1046" s="91">
        <f t="shared" ref="Q1046:Q1051" si="1354">SUM(E1046:P1046)</f>
        <v>31</v>
      </c>
      <c r="R1046" s="52">
        <f>R1043-R1048</f>
        <v>0</v>
      </c>
      <c r="S1046" s="53">
        <f t="shared" ref="S1046:AC1046" si="1355">S1043-S1048</f>
        <v>0</v>
      </c>
      <c r="T1046" s="53">
        <f t="shared" si="1355"/>
        <v>0</v>
      </c>
      <c r="U1046" s="53">
        <f t="shared" si="1355"/>
        <v>0</v>
      </c>
      <c r="V1046" s="53">
        <f t="shared" si="1355"/>
        <v>0</v>
      </c>
      <c r="W1046" s="53">
        <f t="shared" si="1355"/>
        <v>0</v>
      </c>
      <c r="X1046" s="53">
        <f t="shared" si="1355"/>
        <v>0</v>
      </c>
      <c r="Y1046" s="53">
        <f t="shared" si="1355"/>
        <v>0</v>
      </c>
      <c r="Z1046" s="53">
        <f t="shared" si="1355"/>
        <v>7</v>
      </c>
      <c r="AA1046" s="53">
        <f t="shared" si="1355"/>
        <v>0</v>
      </c>
      <c r="AB1046" s="53">
        <f t="shared" si="1355"/>
        <v>0</v>
      </c>
      <c r="AC1046" s="53">
        <f t="shared" si="1355"/>
        <v>0</v>
      </c>
      <c r="AD1046" s="91">
        <f t="shared" ref="AD1046:AD1051" si="1356">SUM(R1046:AC1046)</f>
        <v>7</v>
      </c>
      <c r="AE1046" s="52">
        <f>AE1043-AE1048</f>
        <v>0</v>
      </c>
      <c r="AF1046" s="53">
        <f t="shared" ref="AF1046:AP1046" si="1357">AF1043-AF1048</f>
        <v>0</v>
      </c>
      <c r="AG1046" s="53">
        <f t="shared" si="1357"/>
        <v>0</v>
      </c>
      <c r="AH1046" s="53">
        <f t="shared" si="1357"/>
        <v>22</v>
      </c>
      <c r="AI1046" s="53">
        <f t="shared" si="1357"/>
        <v>0</v>
      </c>
      <c r="AJ1046" s="53">
        <f t="shared" si="1357"/>
        <v>0</v>
      </c>
      <c r="AK1046" s="53">
        <f t="shared" si="1357"/>
        <v>15</v>
      </c>
      <c r="AL1046" s="53">
        <f t="shared" si="1357"/>
        <v>54</v>
      </c>
      <c r="AM1046" s="53">
        <f t="shared" si="1357"/>
        <v>130</v>
      </c>
      <c r="AN1046" s="53">
        <f t="shared" si="1357"/>
        <v>130</v>
      </c>
      <c r="AO1046" s="53">
        <f t="shared" si="1357"/>
        <v>54</v>
      </c>
      <c r="AP1046" s="53">
        <f t="shared" si="1357"/>
        <v>15</v>
      </c>
      <c r="AQ1046" s="91">
        <f t="shared" ref="AQ1046:AQ1051" si="1358">SUM(AE1046:AP1046)</f>
        <v>420</v>
      </c>
      <c r="AR1046" s="52">
        <f>AR1043-AR1048</f>
        <v>15</v>
      </c>
      <c r="AS1046" s="53">
        <f t="shared" ref="AS1046:BC1046" si="1359">AS1043-AS1048</f>
        <v>54</v>
      </c>
      <c r="AT1046" s="53">
        <f t="shared" si="1359"/>
        <v>69</v>
      </c>
      <c r="AU1046" s="53">
        <f t="shared" si="1359"/>
        <v>84</v>
      </c>
      <c r="AV1046" s="53">
        <f t="shared" si="1359"/>
        <v>115</v>
      </c>
      <c r="AW1046" s="53">
        <f t="shared" si="1359"/>
        <v>115</v>
      </c>
      <c r="AX1046" s="53">
        <f t="shared" si="1359"/>
        <v>115</v>
      </c>
      <c r="AY1046" s="53">
        <f t="shared" si="1359"/>
        <v>115</v>
      </c>
      <c r="AZ1046" s="53">
        <f t="shared" si="1359"/>
        <v>115</v>
      </c>
      <c r="BA1046" s="53">
        <f t="shared" si="1359"/>
        <v>69</v>
      </c>
      <c r="BB1046" s="53">
        <f t="shared" si="1359"/>
        <v>69</v>
      </c>
      <c r="BC1046" s="53">
        <f t="shared" si="1359"/>
        <v>15</v>
      </c>
      <c r="BD1046" s="91">
        <f t="shared" ref="BD1046:BD1051" si="1360">SUM(AR1046:BC1046)</f>
        <v>950</v>
      </c>
      <c r="BE1046" s="91">
        <f t="shared" si="1338"/>
        <v>1408</v>
      </c>
      <c r="BG1046" s="42"/>
    </row>
    <row r="1047" spans="1:61" hidden="1" outlineLevel="2" x14ac:dyDescent="0.2">
      <c r="A1047" s="374"/>
      <c r="B1047" s="372"/>
      <c r="C1047" s="46" t="s">
        <v>164</v>
      </c>
      <c r="D1047" s="92">
        <f t="shared" ref="D1047:P1047" si="1361">D1044-D1049</f>
        <v>0</v>
      </c>
      <c r="E1047" s="56">
        <f t="shared" si="1361"/>
        <v>0</v>
      </c>
      <c r="F1047" s="57">
        <f t="shared" si="1361"/>
        <v>0</v>
      </c>
      <c r="G1047" s="57">
        <f t="shared" si="1361"/>
        <v>0</v>
      </c>
      <c r="H1047" s="57">
        <f t="shared" si="1361"/>
        <v>0</v>
      </c>
      <c r="I1047" s="57">
        <f t="shared" si="1361"/>
        <v>0</v>
      </c>
      <c r="J1047" s="57">
        <f t="shared" si="1361"/>
        <v>0</v>
      </c>
      <c r="K1047" s="57">
        <f t="shared" si="1361"/>
        <v>0</v>
      </c>
      <c r="L1047" s="57">
        <f t="shared" si="1361"/>
        <v>0</v>
      </c>
      <c r="M1047" s="57">
        <f t="shared" si="1361"/>
        <v>0</v>
      </c>
      <c r="N1047" s="57">
        <f t="shared" si="1361"/>
        <v>0</v>
      </c>
      <c r="O1047" s="57">
        <f t="shared" si="1361"/>
        <v>0</v>
      </c>
      <c r="P1047" s="57">
        <f t="shared" si="1361"/>
        <v>0</v>
      </c>
      <c r="Q1047" s="92">
        <f t="shared" si="1354"/>
        <v>0</v>
      </c>
      <c r="R1047" s="56">
        <f t="shared" ref="R1047:AC1047" si="1362">R1044-R1049</f>
        <v>0</v>
      </c>
      <c r="S1047" s="57">
        <f t="shared" si="1362"/>
        <v>0</v>
      </c>
      <c r="T1047" s="57">
        <f t="shared" si="1362"/>
        <v>0</v>
      </c>
      <c r="U1047" s="57">
        <f t="shared" si="1362"/>
        <v>0</v>
      </c>
      <c r="V1047" s="57">
        <f t="shared" si="1362"/>
        <v>0</v>
      </c>
      <c r="W1047" s="57">
        <f t="shared" si="1362"/>
        <v>0</v>
      </c>
      <c r="X1047" s="57">
        <f t="shared" si="1362"/>
        <v>0</v>
      </c>
      <c r="Y1047" s="57">
        <f t="shared" si="1362"/>
        <v>0</v>
      </c>
      <c r="Z1047" s="57">
        <f t="shared" si="1362"/>
        <v>0</v>
      </c>
      <c r="AA1047" s="57">
        <f t="shared" si="1362"/>
        <v>0</v>
      </c>
      <c r="AB1047" s="57">
        <f t="shared" si="1362"/>
        <v>0</v>
      </c>
      <c r="AC1047" s="57">
        <f t="shared" si="1362"/>
        <v>0</v>
      </c>
      <c r="AD1047" s="92">
        <f t="shared" si="1356"/>
        <v>0</v>
      </c>
      <c r="AE1047" s="56">
        <f t="shared" ref="AE1047:AP1047" si="1363">AE1044-AE1049</f>
        <v>0</v>
      </c>
      <c r="AF1047" s="57">
        <f t="shared" si="1363"/>
        <v>0</v>
      </c>
      <c r="AG1047" s="57">
        <f t="shared" si="1363"/>
        <v>0</v>
      </c>
      <c r="AH1047" s="57">
        <f t="shared" si="1363"/>
        <v>0</v>
      </c>
      <c r="AI1047" s="57">
        <f t="shared" si="1363"/>
        <v>0</v>
      </c>
      <c r="AJ1047" s="57">
        <f t="shared" si="1363"/>
        <v>0</v>
      </c>
      <c r="AK1047" s="57">
        <f t="shared" si="1363"/>
        <v>0</v>
      </c>
      <c r="AL1047" s="57">
        <f t="shared" si="1363"/>
        <v>0</v>
      </c>
      <c r="AM1047" s="57">
        <f t="shared" si="1363"/>
        <v>0</v>
      </c>
      <c r="AN1047" s="57">
        <f t="shared" si="1363"/>
        <v>0</v>
      </c>
      <c r="AO1047" s="57">
        <f t="shared" si="1363"/>
        <v>0</v>
      </c>
      <c r="AP1047" s="57">
        <f t="shared" si="1363"/>
        <v>0</v>
      </c>
      <c r="AQ1047" s="92">
        <f t="shared" si="1358"/>
        <v>0</v>
      </c>
      <c r="AR1047" s="56">
        <f t="shared" ref="AR1047:BC1047" si="1364">AR1044-AR1049</f>
        <v>0</v>
      </c>
      <c r="AS1047" s="57">
        <f t="shared" si="1364"/>
        <v>0</v>
      </c>
      <c r="AT1047" s="57">
        <f t="shared" si="1364"/>
        <v>0</v>
      </c>
      <c r="AU1047" s="57">
        <f t="shared" si="1364"/>
        <v>0</v>
      </c>
      <c r="AV1047" s="57">
        <f t="shared" si="1364"/>
        <v>0</v>
      </c>
      <c r="AW1047" s="57">
        <f t="shared" si="1364"/>
        <v>0</v>
      </c>
      <c r="AX1047" s="57">
        <f t="shared" si="1364"/>
        <v>0</v>
      </c>
      <c r="AY1047" s="57">
        <f t="shared" si="1364"/>
        <v>0</v>
      </c>
      <c r="AZ1047" s="57">
        <f t="shared" si="1364"/>
        <v>0</v>
      </c>
      <c r="BA1047" s="57">
        <f t="shared" si="1364"/>
        <v>0</v>
      </c>
      <c r="BB1047" s="57">
        <f t="shared" si="1364"/>
        <v>0</v>
      </c>
      <c r="BC1047" s="57">
        <f t="shared" si="1364"/>
        <v>0</v>
      </c>
      <c r="BD1047" s="92">
        <f t="shared" si="1360"/>
        <v>0</v>
      </c>
      <c r="BE1047" s="92">
        <f t="shared" si="1338"/>
        <v>0</v>
      </c>
      <c r="BF1047" s="122"/>
      <c r="BG1047" s="42"/>
    </row>
    <row r="1048" spans="1:61" hidden="1" outlineLevel="2" x14ac:dyDescent="0.2">
      <c r="A1048" s="373">
        <v>2</v>
      </c>
      <c r="B1048" s="371" t="s">
        <v>307</v>
      </c>
      <c r="C1048" s="44" t="s">
        <v>159</v>
      </c>
      <c r="D1048" s="101"/>
      <c r="E1048" s="82">
        <f>ROUND(SUM(E1029,E1031,E1033,E1035,E1037,E1039,E1041)*0.85,0)</f>
        <v>0</v>
      </c>
      <c r="F1048" s="83">
        <f t="shared" ref="F1048:P1048" si="1365">ROUND(SUM(F1029,F1031,F1033,F1035,F1037,F1039,F1041)*0.85,0)</f>
        <v>0</v>
      </c>
      <c r="G1048" s="83">
        <f t="shared" si="1365"/>
        <v>0</v>
      </c>
      <c r="H1048" s="83">
        <f t="shared" si="1365"/>
        <v>0</v>
      </c>
      <c r="I1048" s="83">
        <f t="shared" si="1365"/>
        <v>0</v>
      </c>
      <c r="J1048" s="83">
        <f t="shared" si="1365"/>
        <v>0</v>
      </c>
      <c r="K1048" s="83">
        <f t="shared" si="1365"/>
        <v>0</v>
      </c>
      <c r="L1048" s="83">
        <f t="shared" si="1365"/>
        <v>0</v>
      </c>
      <c r="M1048" s="83">
        <f t="shared" si="1365"/>
        <v>0</v>
      </c>
      <c r="N1048" s="83">
        <f t="shared" si="1365"/>
        <v>0</v>
      </c>
      <c r="O1048" s="83">
        <f t="shared" si="1365"/>
        <v>0</v>
      </c>
      <c r="P1048" s="84">
        <f t="shared" si="1365"/>
        <v>179</v>
      </c>
      <c r="Q1048" s="101">
        <f t="shared" si="1354"/>
        <v>179</v>
      </c>
      <c r="R1048" s="82">
        <f t="shared" ref="R1048:AC1048" si="1366">ROUND(SUM(R1029,R1031,R1033,R1035,R1037,R1039,R1041)*0.85,0)</f>
        <v>0</v>
      </c>
      <c r="S1048" s="83">
        <f t="shared" si="1366"/>
        <v>0</v>
      </c>
      <c r="T1048" s="83">
        <f t="shared" si="1366"/>
        <v>0</v>
      </c>
      <c r="U1048" s="83">
        <f t="shared" si="1366"/>
        <v>0</v>
      </c>
      <c r="V1048" s="83">
        <f t="shared" si="1366"/>
        <v>0</v>
      </c>
      <c r="W1048" s="83">
        <f t="shared" si="1366"/>
        <v>0</v>
      </c>
      <c r="X1048" s="83">
        <f t="shared" si="1366"/>
        <v>0</v>
      </c>
      <c r="Y1048" s="83">
        <f t="shared" si="1366"/>
        <v>0</v>
      </c>
      <c r="Z1048" s="83">
        <f t="shared" si="1366"/>
        <v>43</v>
      </c>
      <c r="AA1048" s="83">
        <f t="shared" si="1366"/>
        <v>0</v>
      </c>
      <c r="AB1048" s="83">
        <f t="shared" si="1366"/>
        <v>0</v>
      </c>
      <c r="AC1048" s="84">
        <f t="shared" si="1366"/>
        <v>0</v>
      </c>
      <c r="AD1048" s="101">
        <f t="shared" si="1356"/>
        <v>43</v>
      </c>
      <c r="AE1048" s="82">
        <f t="shared" ref="AE1048:AP1048" si="1367">ROUND(SUM(AE1029,AE1031,AE1033,AE1035,AE1037,AE1039,AE1041)*0.85,0)</f>
        <v>0</v>
      </c>
      <c r="AF1048" s="83">
        <f t="shared" si="1367"/>
        <v>0</v>
      </c>
      <c r="AG1048" s="83">
        <f t="shared" si="1367"/>
        <v>0</v>
      </c>
      <c r="AH1048" s="83">
        <f t="shared" si="1367"/>
        <v>128</v>
      </c>
      <c r="AI1048" s="83">
        <f t="shared" si="1367"/>
        <v>0</v>
      </c>
      <c r="AJ1048" s="83">
        <f t="shared" si="1367"/>
        <v>0</v>
      </c>
      <c r="AK1048" s="83">
        <f t="shared" si="1367"/>
        <v>87</v>
      </c>
      <c r="AL1048" s="83">
        <f t="shared" si="1367"/>
        <v>303</v>
      </c>
      <c r="AM1048" s="83">
        <f t="shared" si="1367"/>
        <v>737</v>
      </c>
      <c r="AN1048" s="83">
        <f t="shared" si="1367"/>
        <v>737</v>
      </c>
      <c r="AO1048" s="83">
        <f t="shared" si="1367"/>
        <v>303</v>
      </c>
      <c r="AP1048" s="84">
        <f t="shared" si="1367"/>
        <v>87</v>
      </c>
      <c r="AQ1048" s="101">
        <f t="shared" si="1358"/>
        <v>2382</v>
      </c>
      <c r="AR1048" s="82">
        <f t="shared" ref="AR1048:BC1048" si="1368">ROUND(SUM(AR1029,AR1031,AR1033,AR1035,AR1037,AR1039,AR1041)*0.85,0)</f>
        <v>87</v>
      </c>
      <c r="AS1048" s="83">
        <f t="shared" si="1368"/>
        <v>303</v>
      </c>
      <c r="AT1048" s="83">
        <f t="shared" si="1368"/>
        <v>390</v>
      </c>
      <c r="AU1048" s="83">
        <f t="shared" si="1368"/>
        <v>477</v>
      </c>
      <c r="AV1048" s="83">
        <f t="shared" si="1368"/>
        <v>650</v>
      </c>
      <c r="AW1048" s="83">
        <f t="shared" si="1368"/>
        <v>650</v>
      </c>
      <c r="AX1048" s="83">
        <f t="shared" si="1368"/>
        <v>650</v>
      </c>
      <c r="AY1048" s="83">
        <f t="shared" si="1368"/>
        <v>650</v>
      </c>
      <c r="AZ1048" s="83">
        <f t="shared" si="1368"/>
        <v>650</v>
      </c>
      <c r="BA1048" s="83">
        <f t="shared" si="1368"/>
        <v>390</v>
      </c>
      <c r="BB1048" s="83">
        <f t="shared" si="1368"/>
        <v>390</v>
      </c>
      <c r="BC1048" s="84">
        <f t="shared" si="1368"/>
        <v>87</v>
      </c>
      <c r="BD1048" s="101">
        <f t="shared" si="1360"/>
        <v>5374</v>
      </c>
      <c r="BE1048" s="101">
        <f t="shared" si="1338"/>
        <v>7978</v>
      </c>
      <c r="BG1048" s="42"/>
    </row>
    <row r="1049" spans="1:61" ht="13.5" hidden="1" outlineLevel="2" thickBot="1" x14ac:dyDescent="0.25">
      <c r="A1049" s="377"/>
      <c r="B1049" s="378"/>
      <c r="C1049" s="128" t="s">
        <v>164</v>
      </c>
      <c r="D1049" s="131"/>
      <c r="E1049" s="129">
        <f t="shared" ref="E1049:P1049" si="1369">ROUND(SUM(E1030,E1032,E1034,E1036,E1038,E1040,E1042)*0.85,0)</f>
        <v>0</v>
      </c>
      <c r="F1049" s="130">
        <f t="shared" si="1369"/>
        <v>0</v>
      </c>
      <c r="G1049" s="130">
        <f t="shared" si="1369"/>
        <v>0</v>
      </c>
      <c r="H1049" s="130">
        <f t="shared" si="1369"/>
        <v>0</v>
      </c>
      <c r="I1049" s="130">
        <f t="shared" si="1369"/>
        <v>0</v>
      </c>
      <c r="J1049" s="130">
        <f t="shared" si="1369"/>
        <v>0</v>
      </c>
      <c r="K1049" s="130">
        <f t="shared" si="1369"/>
        <v>0</v>
      </c>
      <c r="L1049" s="130">
        <f t="shared" si="1369"/>
        <v>0</v>
      </c>
      <c r="M1049" s="130">
        <f t="shared" si="1369"/>
        <v>0</v>
      </c>
      <c r="N1049" s="130">
        <f t="shared" si="1369"/>
        <v>0</v>
      </c>
      <c r="O1049" s="130">
        <f t="shared" si="1369"/>
        <v>0</v>
      </c>
      <c r="P1049" s="130">
        <f t="shared" si="1369"/>
        <v>0</v>
      </c>
      <c r="Q1049" s="131">
        <f t="shared" si="1354"/>
        <v>0</v>
      </c>
      <c r="R1049" s="129">
        <f t="shared" ref="R1049:AC1049" si="1370">ROUND(SUM(R1030,R1032,R1034,R1036,R1038,R1040,R1042)*0.85,0)</f>
        <v>0</v>
      </c>
      <c r="S1049" s="130">
        <f t="shared" si="1370"/>
        <v>0</v>
      </c>
      <c r="T1049" s="130">
        <f t="shared" si="1370"/>
        <v>0</v>
      </c>
      <c r="U1049" s="130">
        <f t="shared" si="1370"/>
        <v>0</v>
      </c>
      <c r="V1049" s="130">
        <f t="shared" si="1370"/>
        <v>0</v>
      </c>
      <c r="W1049" s="130">
        <f t="shared" si="1370"/>
        <v>0</v>
      </c>
      <c r="X1049" s="130">
        <f t="shared" si="1370"/>
        <v>0</v>
      </c>
      <c r="Y1049" s="130">
        <f t="shared" si="1370"/>
        <v>0</v>
      </c>
      <c r="Z1049" s="130">
        <f t="shared" si="1370"/>
        <v>0</v>
      </c>
      <c r="AA1049" s="130">
        <f t="shared" si="1370"/>
        <v>0</v>
      </c>
      <c r="AB1049" s="130">
        <f t="shared" si="1370"/>
        <v>0</v>
      </c>
      <c r="AC1049" s="130">
        <f t="shared" si="1370"/>
        <v>0</v>
      </c>
      <c r="AD1049" s="131">
        <f t="shared" si="1356"/>
        <v>0</v>
      </c>
      <c r="AE1049" s="129">
        <f t="shared" ref="AE1049:AP1049" si="1371">ROUND(SUM(AE1030,AE1032,AE1034,AE1036,AE1038,AE1040,AE1042)*0.85,0)</f>
        <v>0</v>
      </c>
      <c r="AF1049" s="130">
        <f t="shared" si="1371"/>
        <v>0</v>
      </c>
      <c r="AG1049" s="130">
        <f t="shared" si="1371"/>
        <v>0</v>
      </c>
      <c r="AH1049" s="130">
        <f t="shared" si="1371"/>
        <v>0</v>
      </c>
      <c r="AI1049" s="130">
        <f t="shared" si="1371"/>
        <v>0</v>
      </c>
      <c r="AJ1049" s="130">
        <f t="shared" si="1371"/>
        <v>0</v>
      </c>
      <c r="AK1049" s="130">
        <f t="shared" si="1371"/>
        <v>0</v>
      </c>
      <c r="AL1049" s="130">
        <f t="shared" si="1371"/>
        <v>0</v>
      </c>
      <c r="AM1049" s="130">
        <f t="shared" si="1371"/>
        <v>0</v>
      </c>
      <c r="AN1049" s="130">
        <f t="shared" si="1371"/>
        <v>0</v>
      </c>
      <c r="AO1049" s="130">
        <f t="shared" si="1371"/>
        <v>0</v>
      </c>
      <c r="AP1049" s="130">
        <f t="shared" si="1371"/>
        <v>0</v>
      </c>
      <c r="AQ1049" s="131">
        <f t="shared" si="1358"/>
        <v>0</v>
      </c>
      <c r="AR1049" s="129">
        <f t="shared" ref="AR1049:BC1049" si="1372">ROUND(SUM(AR1030,AR1032,AR1034,AR1036,AR1038,AR1040,AR1042)*0.85,0)</f>
        <v>0</v>
      </c>
      <c r="AS1049" s="130">
        <f t="shared" si="1372"/>
        <v>0</v>
      </c>
      <c r="AT1049" s="130">
        <f t="shared" si="1372"/>
        <v>0</v>
      </c>
      <c r="AU1049" s="130">
        <f t="shared" si="1372"/>
        <v>0</v>
      </c>
      <c r="AV1049" s="130">
        <f t="shared" si="1372"/>
        <v>0</v>
      </c>
      <c r="AW1049" s="130">
        <f t="shared" si="1372"/>
        <v>0</v>
      </c>
      <c r="AX1049" s="130">
        <f t="shared" si="1372"/>
        <v>0</v>
      </c>
      <c r="AY1049" s="130">
        <f t="shared" si="1372"/>
        <v>0</v>
      </c>
      <c r="AZ1049" s="130">
        <f t="shared" si="1372"/>
        <v>0</v>
      </c>
      <c r="BA1049" s="130">
        <f t="shared" si="1372"/>
        <v>0</v>
      </c>
      <c r="BB1049" s="130">
        <f t="shared" si="1372"/>
        <v>0</v>
      </c>
      <c r="BC1049" s="130">
        <f t="shared" si="1372"/>
        <v>0</v>
      </c>
      <c r="BD1049" s="131">
        <f t="shared" si="1360"/>
        <v>0</v>
      </c>
      <c r="BE1049" s="131">
        <f t="shared" si="1338"/>
        <v>0</v>
      </c>
      <c r="BG1049" s="42"/>
    </row>
    <row r="1050" spans="1:61" hidden="1" outlineLevel="2" x14ac:dyDescent="0.2">
      <c r="A1050" s="369"/>
      <c r="B1050" s="362" t="s">
        <v>198</v>
      </c>
      <c r="C1050" s="50" t="s">
        <v>159</v>
      </c>
      <c r="D1050" s="127">
        <f>SUM(D1046,D1048)</f>
        <v>0</v>
      </c>
      <c r="E1050" s="124">
        <f>SUM(E1046,E1048)</f>
        <v>0</v>
      </c>
      <c r="F1050" s="125">
        <f t="shared" ref="F1050:P1050" si="1373">SUM(F1046,F1048)</f>
        <v>0</v>
      </c>
      <c r="G1050" s="125">
        <f t="shared" si="1373"/>
        <v>0</v>
      </c>
      <c r="H1050" s="125">
        <f t="shared" si="1373"/>
        <v>0</v>
      </c>
      <c r="I1050" s="125">
        <f t="shared" si="1373"/>
        <v>0</v>
      </c>
      <c r="J1050" s="125">
        <f t="shared" si="1373"/>
        <v>0</v>
      </c>
      <c r="K1050" s="125">
        <f t="shared" si="1373"/>
        <v>0</v>
      </c>
      <c r="L1050" s="125">
        <f t="shared" si="1373"/>
        <v>0</v>
      </c>
      <c r="M1050" s="125">
        <f t="shared" si="1373"/>
        <v>0</v>
      </c>
      <c r="N1050" s="125">
        <f t="shared" si="1373"/>
        <v>0</v>
      </c>
      <c r="O1050" s="125">
        <f t="shared" si="1373"/>
        <v>0</v>
      </c>
      <c r="P1050" s="125">
        <f t="shared" si="1373"/>
        <v>210</v>
      </c>
      <c r="Q1050" s="126">
        <f t="shared" si="1354"/>
        <v>210</v>
      </c>
      <c r="R1050" s="124">
        <f>SUM(R1046,R1048)</f>
        <v>0</v>
      </c>
      <c r="S1050" s="125">
        <f t="shared" ref="S1050:AC1050" si="1374">SUM(S1046,S1048)</f>
        <v>0</v>
      </c>
      <c r="T1050" s="125">
        <f t="shared" si="1374"/>
        <v>0</v>
      </c>
      <c r="U1050" s="125">
        <f t="shared" si="1374"/>
        <v>0</v>
      </c>
      <c r="V1050" s="125">
        <f t="shared" si="1374"/>
        <v>0</v>
      </c>
      <c r="W1050" s="125">
        <f t="shared" si="1374"/>
        <v>0</v>
      </c>
      <c r="X1050" s="125">
        <f t="shared" si="1374"/>
        <v>0</v>
      </c>
      <c r="Y1050" s="125">
        <f t="shared" si="1374"/>
        <v>0</v>
      </c>
      <c r="Z1050" s="125">
        <f t="shared" si="1374"/>
        <v>50</v>
      </c>
      <c r="AA1050" s="125">
        <f t="shared" si="1374"/>
        <v>0</v>
      </c>
      <c r="AB1050" s="125">
        <f t="shared" si="1374"/>
        <v>0</v>
      </c>
      <c r="AC1050" s="125">
        <f t="shared" si="1374"/>
        <v>0</v>
      </c>
      <c r="AD1050" s="126">
        <f t="shared" si="1356"/>
        <v>50</v>
      </c>
      <c r="AE1050" s="124">
        <f>SUM(AE1046,AE1048)</f>
        <v>0</v>
      </c>
      <c r="AF1050" s="125">
        <f t="shared" ref="AF1050:AP1050" si="1375">SUM(AF1046,AF1048)</f>
        <v>0</v>
      </c>
      <c r="AG1050" s="125">
        <f t="shared" si="1375"/>
        <v>0</v>
      </c>
      <c r="AH1050" s="125">
        <f t="shared" si="1375"/>
        <v>150</v>
      </c>
      <c r="AI1050" s="125">
        <f t="shared" si="1375"/>
        <v>0</v>
      </c>
      <c r="AJ1050" s="125">
        <f t="shared" si="1375"/>
        <v>0</v>
      </c>
      <c r="AK1050" s="125">
        <f t="shared" si="1375"/>
        <v>102</v>
      </c>
      <c r="AL1050" s="125">
        <f t="shared" si="1375"/>
        <v>357</v>
      </c>
      <c r="AM1050" s="125">
        <f t="shared" si="1375"/>
        <v>867</v>
      </c>
      <c r="AN1050" s="125">
        <f t="shared" si="1375"/>
        <v>867</v>
      </c>
      <c r="AO1050" s="125">
        <f t="shared" si="1375"/>
        <v>357</v>
      </c>
      <c r="AP1050" s="125">
        <f t="shared" si="1375"/>
        <v>102</v>
      </c>
      <c r="AQ1050" s="126">
        <f t="shared" si="1358"/>
        <v>2802</v>
      </c>
      <c r="AR1050" s="124">
        <f>SUM(AR1046,AR1048)</f>
        <v>102</v>
      </c>
      <c r="AS1050" s="125">
        <f t="shared" ref="AS1050:BC1050" si="1376">SUM(AS1046,AS1048)</f>
        <v>357</v>
      </c>
      <c r="AT1050" s="125">
        <f t="shared" si="1376"/>
        <v>459</v>
      </c>
      <c r="AU1050" s="125">
        <f t="shared" si="1376"/>
        <v>561</v>
      </c>
      <c r="AV1050" s="125">
        <f t="shared" si="1376"/>
        <v>765</v>
      </c>
      <c r="AW1050" s="125">
        <f t="shared" si="1376"/>
        <v>765</v>
      </c>
      <c r="AX1050" s="125">
        <f t="shared" si="1376"/>
        <v>765</v>
      </c>
      <c r="AY1050" s="125">
        <f t="shared" si="1376"/>
        <v>765</v>
      </c>
      <c r="AZ1050" s="125">
        <f t="shared" si="1376"/>
        <v>765</v>
      </c>
      <c r="BA1050" s="125">
        <f t="shared" si="1376"/>
        <v>459</v>
      </c>
      <c r="BB1050" s="125">
        <f t="shared" si="1376"/>
        <v>459</v>
      </c>
      <c r="BC1050" s="125">
        <f t="shared" si="1376"/>
        <v>102</v>
      </c>
      <c r="BD1050" s="126">
        <f t="shared" si="1360"/>
        <v>6324</v>
      </c>
      <c r="BE1050" s="127">
        <f t="shared" si="1338"/>
        <v>9386</v>
      </c>
      <c r="BG1050" s="42"/>
    </row>
    <row r="1051" spans="1:61" hidden="1" outlineLevel="2" x14ac:dyDescent="0.2">
      <c r="A1051" s="370"/>
      <c r="B1051" s="363"/>
      <c r="C1051" s="51" t="s">
        <v>164</v>
      </c>
      <c r="D1051" s="100">
        <f t="shared" ref="D1051:P1051" si="1377">SUM(D1047,D1049)</f>
        <v>0</v>
      </c>
      <c r="E1051" s="80">
        <f t="shared" si="1377"/>
        <v>0</v>
      </c>
      <c r="F1051" s="81">
        <f t="shared" si="1377"/>
        <v>0</v>
      </c>
      <c r="G1051" s="81">
        <f t="shared" si="1377"/>
        <v>0</v>
      </c>
      <c r="H1051" s="81">
        <f t="shared" si="1377"/>
        <v>0</v>
      </c>
      <c r="I1051" s="81">
        <f t="shared" si="1377"/>
        <v>0</v>
      </c>
      <c r="J1051" s="81">
        <f t="shared" si="1377"/>
        <v>0</v>
      </c>
      <c r="K1051" s="81">
        <f t="shared" si="1377"/>
        <v>0</v>
      </c>
      <c r="L1051" s="81">
        <f t="shared" si="1377"/>
        <v>0</v>
      </c>
      <c r="M1051" s="81">
        <f t="shared" si="1377"/>
        <v>0</v>
      </c>
      <c r="N1051" s="81">
        <f t="shared" si="1377"/>
        <v>0</v>
      </c>
      <c r="O1051" s="81">
        <f t="shared" si="1377"/>
        <v>0</v>
      </c>
      <c r="P1051" s="81">
        <f t="shared" si="1377"/>
        <v>0</v>
      </c>
      <c r="Q1051" s="99">
        <f t="shared" si="1354"/>
        <v>0</v>
      </c>
      <c r="R1051" s="80">
        <f t="shared" ref="R1051:AC1051" si="1378">SUM(R1047,R1049)</f>
        <v>0</v>
      </c>
      <c r="S1051" s="81">
        <f t="shared" si="1378"/>
        <v>0</v>
      </c>
      <c r="T1051" s="81">
        <f t="shared" si="1378"/>
        <v>0</v>
      </c>
      <c r="U1051" s="81">
        <f t="shared" si="1378"/>
        <v>0</v>
      </c>
      <c r="V1051" s="81">
        <f t="shared" si="1378"/>
        <v>0</v>
      </c>
      <c r="W1051" s="81">
        <f t="shared" si="1378"/>
        <v>0</v>
      </c>
      <c r="X1051" s="81">
        <f t="shared" si="1378"/>
        <v>0</v>
      </c>
      <c r="Y1051" s="81">
        <f t="shared" si="1378"/>
        <v>0</v>
      </c>
      <c r="Z1051" s="81">
        <f t="shared" si="1378"/>
        <v>0</v>
      </c>
      <c r="AA1051" s="81">
        <f t="shared" si="1378"/>
        <v>0</v>
      </c>
      <c r="AB1051" s="81">
        <f t="shared" si="1378"/>
        <v>0</v>
      </c>
      <c r="AC1051" s="81">
        <f t="shared" si="1378"/>
        <v>0</v>
      </c>
      <c r="AD1051" s="99">
        <f t="shared" si="1356"/>
        <v>0</v>
      </c>
      <c r="AE1051" s="80">
        <f t="shared" ref="AE1051:AP1051" si="1379">SUM(AE1047,AE1049)</f>
        <v>0</v>
      </c>
      <c r="AF1051" s="81">
        <f t="shared" si="1379"/>
        <v>0</v>
      </c>
      <c r="AG1051" s="81">
        <f t="shared" si="1379"/>
        <v>0</v>
      </c>
      <c r="AH1051" s="81">
        <f t="shared" si="1379"/>
        <v>0</v>
      </c>
      <c r="AI1051" s="81">
        <f t="shared" si="1379"/>
        <v>0</v>
      </c>
      <c r="AJ1051" s="81">
        <f t="shared" si="1379"/>
        <v>0</v>
      </c>
      <c r="AK1051" s="81">
        <f t="shared" si="1379"/>
        <v>0</v>
      </c>
      <c r="AL1051" s="81">
        <f t="shared" si="1379"/>
        <v>0</v>
      </c>
      <c r="AM1051" s="81">
        <f t="shared" si="1379"/>
        <v>0</v>
      </c>
      <c r="AN1051" s="81">
        <f t="shared" si="1379"/>
        <v>0</v>
      </c>
      <c r="AO1051" s="81">
        <f t="shared" si="1379"/>
        <v>0</v>
      </c>
      <c r="AP1051" s="81">
        <f t="shared" si="1379"/>
        <v>0</v>
      </c>
      <c r="AQ1051" s="99">
        <f t="shared" si="1358"/>
        <v>0</v>
      </c>
      <c r="AR1051" s="80">
        <f t="shared" ref="AR1051:BC1051" si="1380">SUM(AR1047,AR1049)</f>
        <v>0</v>
      </c>
      <c r="AS1051" s="81">
        <f t="shared" si="1380"/>
        <v>0</v>
      </c>
      <c r="AT1051" s="81">
        <f t="shared" si="1380"/>
        <v>0</v>
      </c>
      <c r="AU1051" s="81">
        <f t="shared" si="1380"/>
        <v>0</v>
      </c>
      <c r="AV1051" s="81">
        <f t="shared" si="1380"/>
        <v>0</v>
      </c>
      <c r="AW1051" s="81">
        <f t="shared" si="1380"/>
        <v>0</v>
      </c>
      <c r="AX1051" s="81">
        <f t="shared" si="1380"/>
        <v>0</v>
      </c>
      <c r="AY1051" s="81">
        <f t="shared" si="1380"/>
        <v>0</v>
      </c>
      <c r="AZ1051" s="81">
        <f t="shared" si="1380"/>
        <v>0</v>
      </c>
      <c r="BA1051" s="81">
        <f t="shared" si="1380"/>
        <v>0</v>
      </c>
      <c r="BB1051" s="81">
        <f t="shared" si="1380"/>
        <v>0</v>
      </c>
      <c r="BC1051" s="81">
        <f t="shared" si="1380"/>
        <v>0</v>
      </c>
      <c r="BD1051" s="99">
        <f t="shared" si="1360"/>
        <v>0</v>
      </c>
      <c r="BE1051" s="100">
        <f t="shared" si="1338"/>
        <v>0</v>
      </c>
      <c r="BG1051" s="42"/>
    </row>
    <row r="1052" spans="1:61" outlineLevel="1" collapsed="1" x14ac:dyDescent="0.2">
      <c r="A1052" s="119"/>
      <c r="B1052" s="103" t="s">
        <v>331</v>
      </c>
      <c r="C1052" s="104"/>
      <c r="D1052" s="106"/>
      <c r="E1052" s="105"/>
      <c r="F1052" s="105"/>
      <c r="G1052" s="105"/>
      <c r="H1052" s="105"/>
      <c r="I1052" s="105"/>
      <c r="J1052" s="105"/>
      <c r="K1052" s="105"/>
      <c r="L1052" s="105"/>
      <c r="M1052" s="105"/>
      <c r="N1052" s="105"/>
      <c r="O1052" s="105"/>
      <c r="P1052" s="105"/>
      <c r="Q1052" s="106"/>
      <c r="R1052" s="105"/>
      <c r="S1052" s="105"/>
      <c r="T1052" s="105"/>
      <c r="U1052" s="105"/>
      <c r="V1052" s="105"/>
      <c r="W1052" s="105"/>
      <c r="X1052" s="105"/>
      <c r="Y1052" s="105"/>
      <c r="Z1052" s="105"/>
      <c r="AA1052" s="105"/>
      <c r="AB1052" s="105"/>
      <c r="AC1052" s="105"/>
      <c r="AD1052" s="107"/>
      <c r="AE1052" s="108"/>
      <c r="AF1052" s="105"/>
      <c r="AG1052" s="105"/>
      <c r="AH1052" s="105"/>
      <c r="AI1052" s="105"/>
      <c r="AJ1052" s="105"/>
      <c r="AK1052" s="105"/>
      <c r="AL1052" s="105"/>
      <c r="AM1052" s="105"/>
      <c r="AN1052" s="105"/>
      <c r="AO1052" s="105"/>
      <c r="AP1052" s="109"/>
      <c r="AQ1052" s="110"/>
      <c r="AR1052" s="105"/>
      <c r="AS1052" s="105"/>
      <c r="AT1052" s="105"/>
      <c r="AU1052" s="105"/>
      <c r="AV1052" s="105"/>
      <c r="AW1052" s="105"/>
      <c r="AX1052" s="105"/>
      <c r="AY1052" s="105"/>
      <c r="AZ1052" s="105"/>
      <c r="BA1052" s="105"/>
      <c r="BB1052" s="105"/>
      <c r="BC1052" s="105"/>
      <c r="BD1052" s="106"/>
      <c r="BE1052" s="197">
        <f t="shared" si="1338"/>
        <v>0</v>
      </c>
      <c r="BF1052" s="122"/>
      <c r="BG1052" s="42"/>
    </row>
    <row r="1053" spans="1:61" hidden="1" outlineLevel="2" x14ac:dyDescent="0.2">
      <c r="A1053" s="120"/>
      <c r="B1053" s="111" t="s">
        <v>202</v>
      </c>
      <c r="C1053" s="112"/>
      <c r="D1053" s="114"/>
      <c r="E1053" s="113"/>
      <c r="F1053" s="113"/>
      <c r="G1053" s="113"/>
      <c r="H1053" s="113"/>
      <c r="I1053" s="113"/>
      <c r="J1053" s="113"/>
      <c r="K1053" s="113"/>
      <c r="L1053" s="113"/>
      <c r="M1053" s="113"/>
      <c r="N1053" s="113"/>
      <c r="O1053" s="113"/>
      <c r="P1053" s="113"/>
      <c r="Q1053" s="114"/>
      <c r="R1053" s="113"/>
      <c r="S1053" s="113"/>
      <c r="T1053" s="113"/>
      <c r="U1053" s="113"/>
      <c r="V1053" s="113"/>
      <c r="W1053" s="113"/>
      <c r="X1053" s="113"/>
      <c r="Y1053" s="113"/>
      <c r="Z1053" s="113"/>
      <c r="AA1053" s="113"/>
      <c r="AB1053" s="113"/>
      <c r="AC1053" s="113"/>
      <c r="AD1053" s="115"/>
      <c r="AE1053" s="116"/>
      <c r="AF1053" s="113"/>
      <c r="AG1053" s="113"/>
      <c r="AH1053" s="113"/>
      <c r="AI1053" s="113"/>
      <c r="AJ1053" s="113"/>
      <c r="AK1053" s="113"/>
      <c r="AL1053" s="113"/>
      <c r="AM1053" s="113"/>
      <c r="AN1053" s="113"/>
      <c r="AO1053" s="113"/>
      <c r="AP1053" s="117"/>
      <c r="AQ1053" s="118"/>
      <c r="AR1053" s="113"/>
      <c r="AS1053" s="113"/>
      <c r="AT1053" s="113"/>
      <c r="AU1053" s="113"/>
      <c r="AV1053" s="113"/>
      <c r="AW1053" s="113"/>
      <c r="AX1053" s="113"/>
      <c r="AY1053" s="113"/>
      <c r="AZ1053" s="113"/>
      <c r="BA1053" s="113"/>
      <c r="BB1053" s="113"/>
      <c r="BC1053" s="113"/>
      <c r="BD1053" s="114"/>
      <c r="BE1053" s="198">
        <f t="shared" si="1338"/>
        <v>0</v>
      </c>
      <c r="BG1053" s="42"/>
    </row>
    <row r="1054" spans="1:61" ht="13.15" hidden="1" customHeight="1" outlineLevel="2" x14ac:dyDescent="0.2">
      <c r="A1054" s="373">
        <v>1</v>
      </c>
      <c r="B1054" s="371" t="s">
        <v>334</v>
      </c>
      <c r="C1054" s="44" t="s">
        <v>159</v>
      </c>
      <c r="D1054" s="101"/>
      <c r="E1054" s="82"/>
      <c r="F1054" s="83"/>
      <c r="G1054" s="83"/>
      <c r="H1054" s="83"/>
      <c r="I1054" s="83"/>
      <c r="J1054" s="83"/>
      <c r="K1054" s="83"/>
      <c r="L1054" s="83"/>
      <c r="M1054" s="83"/>
      <c r="N1054" s="83"/>
      <c r="O1054" s="83"/>
      <c r="P1054" s="83"/>
      <c r="Q1054" s="101">
        <f>SUM(E1054:P1054)</f>
        <v>0</v>
      </c>
      <c r="R1054" s="82"/>
      <c r="S1054" s="83"/>
      <c r="T1054" s="83"/>
      <c r="U1054" s="83"/>
      <c r="V1054" s="83"/>
      <c r="W1054" s="83"/>
      <c r="X1054" s="83"/>
      <c r="Y1054" s="83"/>
      <c r="Z1054" s="83"/>
      <c r="AA1054" s="83"/>
      <c r="AB1054" s="83"/>
      <c r="AC1054" s="83"/>
      <c r="AD1054" s="101">
        <f>SUM(R1054:AC1054)</f>
        <v>0</v>
      </c>
      <c r="AE1054" s="82"/>
      <c r="AF1054" s="83"/>
      <c r="AG1054" s="83"/>
      <c r="AH1054" s="83"/>
      <c r="AI1054" s="83"/>
      <c r="AJ1054" s="83"/>
      <c r="AK1054" s="83"/>
      <c r="AL1054" s="83"/>
      <c r="AM1054" s="83"/>
      <c r="AN1054" s="83"/>
      <c r="AO1054" s="83"/>
      <c r="AP1054" s="83"/>
      <c r="AQ1054" s="101">
        <f>SUM(AE1054:AP1054)</f>
        <v>0</v>
      </c>
      <c r="AR1054" s="82"/>
      <c r="AS1054" s="83"/>
      <c r="AT1054" s="83"/>
      <c r="AU1054" s="83"/>
      <c r="AV1054" s="83"/>
      <c r="AW1054" s="83"/>
      <c r="AX1054" s="83"/>
      <c r="AY1054" s="83"/>
      <c r="AZ1054" s="83"/>
      <c r="BA1054" s="83"/>
      <c r="BB1054" s="83"/>
      <c r="BC1054" s="83"/>
      <c r="BD1054" s="101">
        <f>SUM(AR1054:BC1054)</f>
        <v>0</v>
      </c>
      <c r="BE1054" s="101">
        <f>SUM(D1054,BD1054,AQ1054,AD1054,Q1054)</f>
        <v>0</v>
      </c>
      <c r="BG1054" s="138"/>
      <c r="BH1054" s="140"/>
      <c r="BI1054" s="140"/>
    </row>
    <row r="1055" spans="1:61" ht="13.15" hidden="1" customHeight="1" outlineLevel="2" x14ac:dyDescent="0.2">
      <c r="A1055" s="374"/>
      <c r="B1055" s="372"/>
      <c r="C1055" s="46" t="s">
        <v>164</v>
      </c>
      <c r="D1055" s="92"/>
      <c r="E1055" s="56"/>
      <c r="F1055" s="57"/>
      <c r="G1055" s="57"/>
      <c r="H1055" s="57"/>
      <c r="I1055" s="57"/>
      <c r="J1055" s="57"/>
      <c r="K1055" s="57"/>
      <c r="L1055" s="57"/>
      <c r="M1055" s="57"/>
      <c r="N1055" s="57"/>
      <c r="O1055" s="57"/>
      <c r="P1055" s="57"/>
      <c r="Q1055" s="92">
        <f>SUM(E1055:P1055)</f>
        <v>0</v>
      </c>
      <c r="R1055" s="56"/>
      <c r="S1055" s="57"/>
      <c r="T1055" s="57"/>
      <c r="U1055" s="57"/>
      <c r="V1055" s="57"/>
      <c r="W1055" s="57"/>
      <c r="X1055" s="57"/>
      <c r="Y1055" s="57"/>
      <c r="Z1055" s="57"/>
      <c r="AA1055" s="57"/>
      <c r="AB1055" s="57"/>
      <c r="AC1055" s="57"/>
      <c r="AD1055" s="92">
        <f>SUM(R1055:AC1055)</f>
        <v>0</v>
      </c>
      <c r="AE1055" s="56"/>
      <c r="AF1055" s="57"/>
      <c r="AG1055" s="57"/>
      <c r="AH1055" s="57"/>
      <c r="AI1055" s="57"/>
      <c r="AJ1055" s="57"/>
      <c r="AK1055" s="57"/>
      <c r="AL1055" s="57"/>
      <c r="AM1055" s="57"/>
      <c r="AN1055" s="57"/>
      <c r="AO1055" s="57"/>
      <c r="AP1055" s="57"/>
      <c r="AQ1055" s="92">
        <f>SUM(AE1055:AP1055)</f>
        <v>0</v>
      </c>
      <c r="AR1055" s="56"/>
      <c r="AS1055" s="57"/>
      <c r="AT1055" s="57"/>
      <c r="AU1055" s="57"/>
      <c r="AV1055" s="57"/>
      <c r="AW1055" s="57"/>
      <c r="AX1055" s="57"/>
      <c r="AY1055" s="57"/>
      <c r="AZ1055" s="57"/>
      <c r="BA1055" s="57"/>
      <c r="BB1055" s="57"/>
      <c r="BC1055" s="57"/>
      <c r="BD1055" s="92">
        <f>SUM(AR1055:BC1055)</f>
        <v>0</v>
      </c>
      <c r="BE1055" s="92">
        <f>SUM(D1055,BD1055,AQ1055,AD1055,Q1055)</f>
        <v>0</v>
      </c>
      <c r="BG1055" s="136"/>
      <c r="BH1055" s="4"/>
      <c r="BI1055" s="4"/>
    </row>
    <row r="1056" spans="1:61" ht="13.15" hidden="1" customHeight="1" outlineLevel="2" x14ac:dyDescent="0.2">
      <c r="A1056" s="373">
        <v>2</v>
      </c>
      <c r="B1056" s="371" t="s">
        <v>217</v>
      </c>
      <c r="C1056" s="44" t="s">
        <v>159</v>
      </c>
      <c r="D1056" s="101"/>
      <c r="E1056" s="82"/>
      <c r="F1056" s="83"/>
      <c r="G1056" s="83"/>
      <c r="H1056" s="83"/>
      <c r="I1056" s="83"/>
      <c r="J1056" s="83"/>
      <c r="K1056" s="83"/>
      <c r="L1056" s="83"/>
      <c r="M1056" s="83"/>
      <c r="N1056" s="83"/>
      <c r="O1056" s="83"/>
      <c r="P1056" s="83"/>
      <c r="Q1056" s="101">
        <f t="shared" ref="Q1056:Q1067" si="1381">SUM(E1056:P1056)</f>
        <v>0</v>
      </c>
      <c r="R1056" s="82"/>
      <c r="S1056" s="83"/>
      <c r="T1056" s="83"/>
      <c r="U1056" s="83"/>
      <c r="V1056" s="83"/>
      <c r="W1056" s="83"/>
      <c r="X1056" s="203"/>
      <c r="Y1056" s="203"/>
      <c r="Z1056" s="203"/>
      <c r="AA1056" s="203"/>
      <c r="AB1056" s="83"/>
      <c r="AC1056" s="83"/>
      <c r="AD1056" s="101">
        <f t="shared" ref="AD1056:AD1071" si="1382">SUM(R1056:AC1056)</f>
        <v>0</v>
      </c>
      <c r="AE1056" s="82"/>
      <c r="AF1056" s="83"/>
      <c r="AG1056" s="83"/>
      <c r="AH1056" s="83"/>
      <c r="AI1056" s="83"/>
      <c r="AJ1056" s="83"/>
      <c r="AK1056" s="83"/>
      <c r="AL1056" s="83"/>
      <c r="AM1056" s="83"/>
      <c r="AN1056" s="83"/>
      <c r="AO1056" s="83"/>
      <c r="AP1056" s="83"/>
      <c r="AQ1056" s="101">
        <f t="shared" ref="AQ1056:AQ1071" si="1383">SUM(AE1056:AP1056)</f>
        <v>0</v>
      </c>
      <c r="AR1056" s="82"/>
      <c r="AS1056" s="83"/>
      <c r="AT1056" s="83"/>
      <c r="AU1056" s="83"/>
      <c r="AV1056" s="83"/>
      <c r="AW1056" s="83"/>
      <c r="AX1056" s="83"/>
      <c r="AY1056" s="83"/>
      <c r="AZ1056" s="83"/>
      <c r="BA1056" s="83"/>
      <c r="BB1056" s="83"/>
      <c r="BC1056" s="83"/>
      <c r="BD1056" s="101">
        <f t="shared" ref="BD1056:BD1071" si="1384">SUM(AR1056:BC1056)</f>
        <v>0</v>
      </c>
      <c r="BE1056" s="101">
        <f t="shared" si="1338"/>
        <v>0</v>
      </c>
      <c r="BG1056" s="138" t="s">
        <v>211</v>
      </c>
      <c r="BH1056" s="140" t="s">
        <v>212</v>
      </c>
      <c r="BI1056" s="140" t="s">
        <v>213</v>
      </c>
    </row>
    <row r="1057" spans="1:61" ht="13.15" hidden="1" customHeight="1" outlineLevel="2" x14ac:dyDescent="0.2">
      <c r="A1057" s="374"/>
      <c r="B1057" s="372"/>
      <c r="C1057" s="46" t="s">
        <v>164</v>
      </c>
      <c r="D1057" s="92"/>
      <c r="E1057" s="56"/>
      <c r="F1057" s="57"/>
      <c r="G1057" s="57"/>
      <c r="H1057" s="57"/>
      <c r="I1057" s="57"/>
      <c r="J1057" s="57"/>
      <c r="K1057" s="57"/>
      <c r="L1057" s="57"/>
      <c r="M1057" s="57"/>
      <c r="N1057" s="57"/>
      <c r="O1057" s="57"/>
      <c r="P1057" s="57"/>
      <c r="Q1057" s="92">
        <f t="shared" si="1381"/>
        <v>0</v>
      </c>
      <c r="R1057" s="56"/>
      <c r="S1057" s="57"/>
      <c r="T1057" s="57"/>
      <c r="U1057" s="57"/>
      <c r="V1057" s="57"/>
      <c r="W1057" s="57"/>
      <c r="X1057" s="57"/>
      <c r="Y1057" s="57"/>
      <c r="Z1057" s="57"/>
      <c r="AA1057" s="57"/>
      <c r="AB1057" s="57"/>
      <c r="AC1057" s="57"/>
      <c r="AD1057" s="92">
        <f t="shared" si="1382"/>
        <v>0</v>
      </c>
      <c r="AE1057" s="56"/>
      <c r="AF1057" s="57"/>
      <c r="AG1057" s="57"/>
      <c r="AH1057" s="57"/>
      <c r="AI1057" s="57"/>
      <c r="AJ1057" s="57"/>
      <c r="AK1057" s="57"/>
      <c r="AL1057" s="57"/>
      <c r="AM1057" s="57"/>
      <c r="AN1057" s="57"/>
      <c r="AO1057" s="57"/>
      <c r="AP1057" s="57"/>
      <c r="AQ1057" s="92">
        <f t="shared" si="1383"/>
        <v>0</v>
      </c>
      <c r="AR1057" s="56"/>
      <c r="AS1057" s="57"/>
      <c r="AT1057" s="57"/>
      <c r="AU1057" s="57"/>
      <c r="AV1057" s="57"/>
      <c r="AW1057" s="57"/>
      <c r="AX1057" s="57"/>
      <c r="AY1057" s="57"/>
      <c r="AZ1057" s="57"/>
      <c r="BA1057" s="57"/>
      <c r="BB1057" s="57"/>
      <c r="BC1057" s="57"/>
      <c r="BD1057" s="92">
        <f t="shared" si="1384"/>
        <v>0</v>
      </c>
      <c r="BE1057" s="92">
        <f t="shared" si="1338"/>
        <v>0</v>
      </c>
      <c r="BG1057" s="136" t="s">
        <v>199</v>
      </c>
      <c r="BH1057" s="4"/>
      <c r="BI1057" s="4"/>
    </row>
    <row r="1058" spans="1:61" ht="13.15" hidden="1" customHeight="1" outlineLevel="2" x14ac:dyDescent="0.2">
      <c r="A1058" s="366">
        <v>3</v>
      </c>
      <c r="B1058" s="376" t="s">
        <v>345</v>
      </c>
      <c r="C1058" s="47" t="s">
        <v>159</v>
      </c>
      <c r="D1058" s="91"/>
      <c r="E1058" s="52"/>
      <c r="F1058" s="53"/>
      <c r="G1058" s="53"/>
      <c r="H1058" s="53"/>
      <c r="I1058" s="53"/>
      <c r="J1058" s="53"/>
      <c r="K1058" s="53"/>
      <c r="L1058" s="53"/>
      <c r="M1058" s="53"/>
      <c r="N1058" s="53"/>
      <c r="O1058" s="53"/>
      <c r="P1058" s="53"/>
      <c r="Q1058" s="91">
        <f t="shared" si="1381"/>
        <v>0</v>
      </c>
      <c r="R1058" s="52"/>
      <c r="S1058" s="53"/>
      <c r="T1058" s="53"/>
      <c r="U1058" s="53"/>
      <c r="V1058" s="53"/>
      <c r="W1058" s="53"/>
      <c r="X1058" s="53"/>
      <c r="Y1058" s="53"/>
      <c r="Z1058" s="53"/>
      <c r="AA1058" s="53"/>
      <c r="AB1058" s="53"/>
      <c r="AC1058" s="53"/>
      <c r="AD1058" s="91">
        <f t="shared" si="1382"/>
        <v>0</v>
      </c>
      <c r="AE1058" s="52"/>
      <c r="AF1058" s="53"/>
      <c r="AG1058" s="53"/>
      <c r="AH1058" s="53"/>
      <c r="AI1058" s="53"/>
      <c r="AJ1058" s="53"/>
      <c r="AK1058" s="53"/>
      <c r="AL1058" s="53"/>
      <c r="AM1058" s="53"/>
      <c r="AN1058" s="53"/>
      <c r="AO1058" s="53"/>
      <c r="AP1058" s="53"/>
      <c r="AQ1058" s="91">
        <f t="shared" si="1383"/>
        <v>0</v>
      </c>
      <c r="AR1058" s="52"/>
      <c r="AS1058" s="53"/>
      <c r="AT1058" s="53"/>
      <c r="AU1058" s="53"/>
      <c r="AV1058" s="53"/>
      <c r="AW1058" s="53"/>
      <c r="AX1058" s="53"/>
      <c r="AY1058" s="53"/>
      <c r="AZ1058" s="53"/>
      <c r="BA1058" s="53"/>
      <c r="BB1058" s="53"/>
      <c r="BC1058" s="53"/>
      <c r="BD1058" s="91">
        <f t="shared" si="1384"/>
        <v>0</v>
      </c>
      <c r="BE1058" s="91">
        <f t="shared" si="1338"/>
        <v>0</v>
      </c>
      <c r="BG1058" s="136" t="s">
        <v>218</v>
      </c>
      <c r="BH1058" s="4"/>
      <c r="BI1058" s="4"/>
    </row>
    <row r="1059" spans="1:61" ht="13.15" hidden="1" customHeight="1" outlineLevel="2" x14ac:dyDescent="0.2">
      <c r="A1059" s="367"/>
      <c r="B1059" s="381"/>
      <c r="C1059" s="48" t="s">
        <v>164</v>
      </c>
      <c r="D1059" s="93"/>
      <c r="E1059" s="62"/>
      <c r="F1059" s="63"/>
      <c r="G1059" s="63"/>
      <c r="H1059" s="63"/>
      <c r="I1059" s="63"/>
      <c r="J1059" s="63"/>
      <c r="K1059" s="63"/>
      <c r="L1059" s="63"/>
      <c r="M1059" s="63"/>
      <c r="N1059" s="63"/>
      <c r="O1059" s="63"/>
      <c r="P1059" s="63"/>
      <c r="Q1059" s="93">
        <f t="shared" si="1381"/>
        <v>0</v>
      </c>
      <c r="R1059" s="62"/>
      <c r="S1059" s="63"/>
      <c r="T1059" s="63"/>
      <c r="U1059" s="63"/>
      <c r="V1059" s="63"/>
      <c r="W1059" s="63"/>
      <c r="X1059" s="63"/>
      <c r="Y1059" s="63"/>
      <c r="Z1059" s="63"/>
      <c r="AA1059" s="63"/>
      <c r="AB1059" s="63"/>
      <c r="AC1059" s="63"/>
      <c r="AD1059" s="93">
        <f t="shared" si="1382"/>
        <v>0</v>
      </c>
      <c r="AE1059" s="62"/>
      <c r="AF1059" s="63"/>
      <c r="AG1059" s="63"/>
      <c r="AH1059" s="63"/>
      <c r="AI1059" s="63"/>
      <c r="AJ1059" s="63"/>
      <c r="AK1059" s="63"/>
      <c r="AL1059" s="63"/>
      <c r="AM1059" s="63"/>
      <c r="AN1059" s="63"/>
      <c r="AO1059" s="63"/>
      <c r="AP1059" s="63"/>
      <c r="AQ1059" s="93">
        <f t="shared" si="1383"/>
        <v>0</v>
      </c>
      <c r="AR1059" s="62"/>
      <c r="AS1059" s="63"/>
      <c r="AT1059" s="63"/>
      <c r="AU1059" s="63"/>
      <c r="AV1059" s="63"/>
      <c r="AW1059" s="63"/>
      <c r="AX1059" s="63"/>
      <c r="AY1059" s="63"/>
      <c r="AZ1059" s="63"/>
      <c r="BA1059" s="63"/>
      <c r="BB1059" s="63"/>
      <c r="BC1059" s="63"/>
      <c r="BD1059" s="93">
        <f t="shared" si="1384"/>
        <v>0</v>
      </c>
      <c r="BE1059" s="93">
        <f t="shared" si="1338"/>
        <v>0</v>
      </c>
      <c r="BG1059" s="136" t="s">
        <v>222</v>
      </c>
      <c r="BH1059" s="4"/>
      <c r="BI1059" s="4"/>
    </row>
    <row r="1060" spans="1:61" ht="13.15" hidden="1" customHeight="1" outlineLevel="2" x14ac:dyDescent="0.2">
      <c r="A1060" s="380">
        <v>4</v>
      </c>
      <c r="B1060" s="382" t="s">
        <v>204</v>
      </c>
      <c r="C1060" s="49" t="s">
        <v>159</v>
      </c>
      <c r="D1060" s="95"/>
      <c r="E1060" s="68"/>
      <c r="F1060" s="69"/>
      <c r="G1060" s="69"/>
      <c r="H1060" s="69"/>
      <c r="I1060" s="69"/>
      <c r="J1060" s="69"/>
      <c r="K1060" s="69"/>
      <c r="L1060" s="69"/>
      <c r="M1060" s="69"/>
      <c r="N1060" s="69"/>
      <c r="O1060" s="69"/>
      <c r="P1060" s="69"/>
      <c r="Q1060" s="94">
        <f t="shared" si="1381"/>
        <v>0</v>
      </c>
      <c r="R1060" s="68"/>
      <c r="S1060" s="69"/>
      <c r="T1060" s="69"/>
      <c r="U1060" s="69"/>
      <c r="V1060" s="69"/>
      <c r="W1060" s="69"/>
      <c r="X1060" s="69"/>
      <c r="Y1060" s="69"/>
      <c r="Z1060" s="69"/>
      <c r="AA1060" s="69"/>
      <c r="AB1060" s="203"/>
      <c r="AC1060" s="203"/>
      <c r="AD1060" s="94">
        <f t="shared" si="1382"/>
        <v>0</v>
      </c>
      <c r="AE1060" s="203"/>
      <c r="AF1060" s="69"/>
      <c r="AG1060" s="69"/>
      <c r="AH1060" s="69"/>
      <c r="AI1060" s="69"/>
      <c r="AJ1060" s="69"/>
      <c r="AK1060" s="69"/>
      <c r="AL1060" s="69"/>
      <c r="AM1060" s="69"/>
      <c r="AN1060" s="69"/>
      <c r="AO1060" s="69"/>
      <c r="AP1060" s="69"/>
      <c r="AQ1060" s="94">
        <f t="shared" si="1383"/>
        <v>0</v>
      </c>
      <c r="AR1060" s="68"/>
      <c r="AS1060" s="69"/>
      <c r="AT1060" s="69"/>
      <c r="AU1060" s="69"/>
      <c r="AV1060" s="69"/>
      <c r="AW1060" s="69"/>
      <c r="AX1060" s="69"/>
      <c r="AY1060" s="69"/>
      <c r="AZ1060" s="69"/>
      <c r="BA1060" s="69"/>
      <c r="BB1060" s="69"/>
      <c r="BC1060" s="69"/>
      <c r="BD1060" s="94">
        <f t="shared" si="1384"/>
        <v>0</v>
      </c>
      <c r="BE1060" s="95">
        <f t="shared" si="1338"/>
        <v>0</v>
      </c>
      <c r="BG1060" s="136" t="s">
        <v>214</v>
      </c>
      <c r="BH1060" s="4"/>
      <c r="BI1060" s="4"/>
    </row>
    <row r="1061" spans="1:61" ht="13.15" hidden="1" customHeight="1" outlineLevel="2" x14ac:dyDescent="0.2">
      <c r="A1061" s="384"/>
      <c r="B1061" s="383"/>
      <c r="C1061" s="45" t="s">
        <v>164</v>
      </c>
      <c r="D1061" s="97"/>
      <c r="E1061" s="74"/>
      <c r="F1061" s="75"/>
      <c r="G1061" s="75"/>
      <c r="H1061" s="75"/>
      <c r="I1061" s="75"/>
      <c r="J1061" s="75"/>
      <c r="K1061" s="75"/>
      <c r="L1061" s="75"/>
      <c r="M1061" s="75"/>
      <c r="N1061" s="75"/>
      <c r="O1061" s="75"/>
      <c r="P1061" s="75"/>
      <c r="Q1061" s="96">
        <f t="shared" si="1381"/>
        <v>0</v>
      </c>
      <c r="R1061" s="74"/>
      <c r="S1061" s="75"/>
      <c r="T1061" s="75"/>
      <c r="U1061" s="75"/>
      <c r="V1061" s="75"/>
      <c r="W1061" s="75"/>
      <c r="X1061" s="75"/>
      <c r="Y1061" s="75"/>
      <c r="Z1061" s="75"/>
      <c r="AA1061" s="75"/>
      <c r="AB1061" s="75"/>
      <c r="AC1061" s="75"/>
      <c r="AD1061" s="96">
        <f t="shared" si="1382"/>
        <v>0</v>
      </c>
      <c r="AE1061" s="74"/>
      <c r="AF1061" s="75"/>
      <c r="AG1061" s="75"/>
      <c r="AH1061" s="75"/>
      <c r="AI1061" s="75"/>
      <c r="AJ1061" s="75"/>
      <c r="AK1061" s="75"/>
      <c r="AL1061" s="75"/>
      <c r="AM1061" s="75"/>
      <c r="AN1061" s="75"/>
      <c r="AO1061" s="75"/>
      <c r="AP1061" s="75"/>
      <c r="AQ1061" s="96">
        <f t="shared" si="1383"/>
        <v>0</v>
      </c>
      <c r="AR1061" s="74"/>
      <c r="AS1061" s="75"/>
      <c r="AT1061" s="75"/>
      <c r="AU1061" s="75"/>
      <c r="AV1061" s="75"/>
      <c r="AW1061" s="75"/>
      <c r="AX1061" s="75"/>
      <c r="AY1061" s="75"/>
      <c r="AZ1061" s="75"/>
      <c r="BA1061" s="75"/>
      <c r="BB1061" s="75"/>
      <c r="BC1061" s="75"/>
      <c r="BD1061" s="96">
        <f t="shared" si="1384"/>
        <v>0</v>
      </c>
      <c r="BE1061" s="97">
        <f t="shared" si="1338"/>
        <v>0</v>
      </c>
      <c r="BG1061" s="136" t="s">
        <v>223</v>
      </c>
      <c r="BH1061" s="4"/>
      <c r="BI1061" s="4"/>
    </row>
    <row r="1062" spans="1:61" ht="13.15" hidden="1" customHeight="1" outlineLevel="2" x14ac:dyDescent="0.2">
      <c r="A1062" s="380">
        <v>5</v>
      </c>
      <c r="B1062" s="382" t="s">
        <v>221</v>
      </c>
      <c r="C1062" s="49" t="s">
        <v>159</v>
      </c>
      <c r="D1062" s="95"/>
      <c r="E1062" s="68"/>
      <c r="F1062" s="69"/>
      <c r="G1062" s="69"/>
      <c r="H1062" s="69"/>
      <c r="I1062" s="69"/>
      <c r="J1062" s="69"/>
      <c r="K1062" s="69"/>
      <c r="L1062" s="69"/>
      <c r="M1062" s="69"/>
      <c r="N1062" s="69"/>
      <c r="O1062" s="69"/>
      <c r="P1062" s="69"/>
      <c r="Q1062" s="94">
        <f t="shared" si="1381"/>
        <v>0</v>
      </c>
      <c r="R1062" s="68"/>
      <c r="S1062" s="69"/>
      <c r="T1062" s="69"/>
      <c r="U1062" s="69"/>
      <c r="V1062" s="69"/>
      <c r="W1062" s="69"/>
      <c r="X1062" s="69"/>
      <c r="Y1062" s="69"/>
      <c r="Z1062" s="69"/>
      <c r="AA1062" s="69"/>
      <c r="AB1062" s="69"/>
      <c r="AC1062" s="69"/>
      <c r="AD1062" s="94">
        <f t="shared" si="1382"/>
        <v>0</v>
      </c>
      <c r="AE1062" s="68"/>
      <c r="AF1062" s="203">
        <v>50</v>
      </c>
      <c r="AG1062" s="203">
        <v>100</v>
      </c>
      <c r="AH1062" s="203">
        <v>150</v>
      </c>
      <c r="AI1062" s="203">
        <v>200</v>
      </c>
      <c r="AJ1062" s="203">
        <v>250</v>
      </c>
      <c r="AK1062" s="203">
        <v>250</v>
      </c>
      <c r="AL1062" s="203">
        <v>200</v>
      </c>
      <c r="AM1062" s="203">
        <v>150</v>
      </c>
      <c r="AN1062" s="203">
        <v>100</v>
      </c>
      <c r="AO1062" s="203">
        <v>50</v>
      </c>
      <c r="AP1062" s="69"/>
      <c r="AQ1062" s="94">
        <f t="shared" si="1383"/>
        <v>1500</v>
      </c>
      <c r="AR1062" s="68"/>
      <c r="AS1062" s="69"/>
      <c r="AT1062" s="69"/>
      <c r="AU1062" s="69"/>
      <c r="AV1062" s="69"/>
      <c r="AW1062" s="69"/>
      <c r="AX1062" s="69"/>
      <c r="AY1062" s="69"/>
      <c r="AZ1062" s="69"/>
      <c r="BA1062" s="69"/>
      <c r="BB1062" s="69"/>
      <c r="BC1062" s="69"/>
      <c r="BD1062" s="94">
        <f t="shared" si="1384"/>
        <v>0</v>
      </c>
      <c r="BE1062" s="95">
        <f t="shared" si="1338"/>
        <v>1500</v>
      </c>
      <c r="BG1062" t="s">
        <v>224</v>
      </c>
      <c r="BH1062" s="4"/>
      <c r="BI1062" s="4"/>
    </row>
    <row r="1063" spans="1:61" ht="13.15" hidden="1" customHeight="1" outlineLevel="2" x14ac:dyDescent="0.2">
      <c r="A1063" s="384"/>
      <c r="B1063" s="383"/>
      <c r="C1063" s="45" t="s">
        <v>164</v>
      </c>
      <c r="D1063" s="97"/>
      <c r="E1063" s="74"/>
      <c r="F1063" s="75"/>
      <c r="G1063" s="75"/>
      <c r="H1063" s="75"/>
      <c r="I1063" s="75"/>
      <c r="J1063" s="75"/>
      <c r="K1063" s="75"/>
      <c r="L1063" s="75"/>
      <c r="M1063" s="75"/>
      <c r="N1063" s="75"/>
      <c r="O1063" s="75"/>
      <c r="P1063" s="75"/>
      <c r="Q1063" s="96">
        <f t="shared" si="1381"/>
        <v>0</v>
      </c>
      <c r="R1063" s="74"/>
      <c r="S1063" s="75"/>
      <c r="T1063" s="75"/>
      <c r="U1063" s="75"/>
      <c r="V1063" s="75"/>
      <c r="W1063" s="75"/>
      <c r="X1063" s="75"/>
      <c r="Y1063" s="75"/>
      <c r="Z1063" s="75"/>
      <c r="AA1063" s="75"/>
      <c r="AB1063" s="75"/>
      <c r="AC1063" s="75"/>
      <c r="AD1063" s="96">
        <f t="shared" si="1382"/>
        <v>0</v>
      </c>
      <c r="AE1063" s="74"/>
      <c r="AF1063" s="75"/>
      <c r="AG1063" s="75"/>
      <c r="AH1063" s="75"/>
      <c r="AI1063" s="75"/>
      <c r="AJ1063" s="75"/>
      <c r="AK1063" s="75"/>
      <c r="AL1063" s="75"/>
      <c r="AM1063" s="75"/>
      <c r="AN1063" s="75"/>
      <c r="AO1063" s="75"/>
      <c r="AP1063" s="75"/>
      <c r="AQ1063" s="96">
        <f t="shared" si="1383"/>
        <v>0</v>
      </c>
      <c r="AR1063" s="74"/>
      <c r="AS1063" s="75"/>
      <c r="AT1063" s="75"/>
      <c r="AU1063" s="75"/>
      <c r="AV1063" s="75"/>
      <c r="AW1063" s="75"/>
      <c r="AX1063" s="75"/>
      <c r="AY1063" s="75"/>
      <c r="AZ1063" s="75"/>
      <c r="BA1063" s="75"/>
      <c r="BB1063" s="75"/>
      <c r="BC1063" s="75"/>
      <c r="BD1063" s="96">
        <f t="shared" si="1384"/>
        <v>0</v>
      </c>
      <c r="BE1063" s="97">
        <f t="shared" si="1338"/>
        <v>0</v>
      </c>
      <c r="BG1063" t="s">
        <v>210</v>
      </c>
      <c r="BH1063" s="4"/>
      <c r="BI1063" s="4"/>
    </row>
    <row r="1064" spans="1:61" ht="13.15" hidden="1" customHeight="1" outlineLevel="2" x14ac:dyDescent="0.2">
      <c r="A1064" s="373">
        <v>6</v>
      </c>
      <c r="B1064" s="364" t="s">
        <v>209</v>
      </c>
      <c r="C1064" s="49" t="s">
        <v>159</v>
      </c>
      <c r="D1064" s="95"/>
      <c r="E1064" s="68"/>
      <c r="F1064" s="69"/>
      <c r="G1064" s="69"/>
      <c r="H1064" s="69"/>
      <c r="I1064" s="69"/>
      <c r="J1064" s="69"/>
      <c r="K1064" s="69"/>
      <c r="L1064" s="69"/>
      <c r="M1064" s="69"/>
      <c r="N1064" s="69"/>
      <c r="O1064" s="69"/>
      <c r="P1064" s="69"/>
      <c r="Q1064" s="94">
        <f t="shared" si="1381"/>
        <v>0</v>
      </c>
      <c r="R1064" s="68"/>
      <c r="S1064" s="69"/>
      <c r="T1064" s="69"/>
      <c r="U1064" s="69"/>
      <c r="V1064" s="69"/>
      <c r="W1064" s="69"/>
      <c r="X1064" s="69"/>
      <c r="Y1064" s="69"/>
      <c r="Z1064" s="69"/>
      <c r="AA1064" s="69"/>
      <c r="AB1064" s="69"/>
      <c r="AC1064" s="69"/>
      <c r="AD1064" s="94">
        <f t="shared" si="1382"/>
        <v>0</v>
      </c>
      <c r="AE1064" s="68"/>
      <c r="AF1064" s="203">
        <f>AF1062*4%</f>
        <v>2</v>
      </c>
      <c r="AG1064" s="203">
        <f t="shared" ref="AG1064:AO1064" si="1385">AG1062*4%</f>
        <v>4</v>
      </c>
      <c r="AH1064" s="203">
        <f t="shared" si="1385"/>
        <v>6</v>
      </c>
      <c r="AI1064" s="203">
        <f t="shared" si="1385"/>
        <v>8</v>
      </c>
      <c r="AJ1064" s="203">
        <f t="shared" si="1385"/>
        <v>10</v>
      </c>
      <c r="AK1064" s="203">
        <f t="shared" si="1385"/>
        <v>10</v>
      </c>
      <c r="AL1064" s="203">
        <f t="shared" si="1385"/>
        <v>8</v>
      </c>
      <c r="AM1064" s="203">
        <f t="shared" si="1385"/>
        <v>6</v>
      </c>
      <c r="AN1064" s="203">
        <f t="shared" si="1385"/>
        <v>4</v>
      </c>
      <c r="AO1064" s="203">
        <f t="shared" si="1385"/>
        <v>2</v>
      </c>
      <c r="AP1064" s="69"/>
      <c r="AQ1064" s="94">
        <f t="shared" si="1383"/>
        <v>60</v>
      </c>
      <c r="AR1064" s="68"/>
      <c r="AS1064" s="69"/>
      <c r="AT1064" s="69"/>
      <c r="AU1064" s="69"/>
      <c r="AV1064" s="69"/>
      <c r="AW1064" s="69"/>
      <c r="AX1064" s="69"/>
      <c r="AY1064" s="69"/>
      <c r="AZ1064" s="69"/>
      <c r="BA1064" s="69"/>
      <c r="BB1064" s="69"/>
      <c r="BC1064" s="69"/>
      <c r="BD1064" s="94">
        <f t="shared" si="1384"/>
        <v>0</v>
      </c>
      <c r="BE1064" s="95">
        <f t="shared" si="1338"/>
        <v>60</v>
      </c>
      <c r="BG1064" s="136" t="s">
        <v>215</v>
      </c>
      <c r="BH1064" s="4"/>
      <c r="BI1064" s="4"/>
    </row>
    <row r="1065" spans="1:61" ht="13.15" hidden="1" customHeight="1" outlineLevel="2" x14ac:dyDescent="0.2">
      <c r="A1065" s="374"/>
      <c r="B1065" s="365"/>
      <c r="C1065" s="48" t="s">
        <v>164</v>
      </c>
      <c r="D1065" s="98"/>
      <c r="E1065" s="62"/>
      <c r="F1065" s="63"/>
      <c r="G1065" s="63"/>
      <c r="H1065" s="63"/>
      <c r="I1065" s="63"/>
      <c r="J1065" s="63"/>
      <c r="K1065" s="63"/>
      <c r="L1065" s="63"/>
      <c r="M1065" s="63"/>
      <c r="N1065" s="63"/>
      <c r="O1065" s="63"/>
      <c r="P1065" s="63"/>
      <c r="Q1065" s="93">
        <f t="shared" si="1381"/>
        <v>0</v>
      </c>
      <c r="R1065" s="62"/>
      <c r="S1065" s="63"/>
      <c r="T1065" s="63"/>
      <c r="U1065" s="63"/>
      <c r="V1065" s="63"/>
      <c r="W1065" s="63"/>
      <c r="X1065" s="63"/>
      <c r="Y1065" s="63"/>
      <c r="Z1065" s="63"/>
      <c r="AA1065" s="63"/>
      <c r="AB1065" s="63"/>
      <c r="AC1065" s="63"/>
      <c r="AD1065" s="93">
        <f t="shared" si="1382"/>
        <v>0</v>
      </c>
      <c r="AE1065" s="62"/>
      <c r="AF1065" s="63"/>
      <c r="AG1065" s="63"/>
      <c r="AH1065" s="63"/>
      <c r="AI1065" s="63"/>
      <c r="AJ1065" s="63"/>
      <c r="AK1065" s="63"/>
      <c r="AL1065" s="63"/>
      <c r="AM1065" s="63"/>
      <c r="AN1065" s="63"/>
      <c r="AO1065" s="63"/>
      <c r="AP1065" s="63"/>
      <c r="AQ1065" s="93">
        <f t="shared" si="1383"/>
        <v>0</v>
      </c>
      <c r="AR1065" s="62"/>
      <c r="AS1065" s="63"/>
      <c r="AT1065" s="63"/>
      <c r="AU1065" s="63"/>
      <c r="AV1065" s="63"/>
      <c r="AW1065" s="63"/>
      <c r="AX1065" s="63"/>
      <c r="AY1065" s="63"/>
      <c r="AZ1065" s="63"/>
      <c r="BA1065" s="63"/>
      <c r="BB1065" s="63"/>
      <c r="BC1065" s="63"/>
      <c r="BD1065" s="93">
        <f t="shared" si="1384"/>
        <v>0</v>
      </c>
      <c r="BE1065" s="98">
        <f t="shared" si="1338"/>
        <v>0</v>
      </c>
      <c r="BF1065" s="122"/>
      <c r="BG1065" s="138" t="s">
        <v>216</v>
      </c>
      <c r="BH1065" s="139">
        <f>SUM(BH1057:BH1064)</f>
        <v>0</v>
      </c>
      <c r="BI1065" s="139">
        <f>SUM(BI1057:BI1064)</f>
        <v>0</v>
      </c>
    </row>
    <row r="1066" spans="1:61" ht="13.15" hidden="1" customHeight="1" outlineLevel="2" x14ac:dyDescent="0.2">
      <c r="A1066" s="366">
        <v>7</v>
      </c>
      <c r="B1066" s="364" t="s">
        <v>6</v>
      </c>
      <c r="C1066" s="49" t="s">
        <v>159</v>
      </c>
      <c r="D1066" s="95"/>
      <c r="E1066" s="68"/>
      <c r="F1066" s="69"/>
      <c r="G1066" s="69"/>
      <c r="H1066" s="69"/>
      <c r="I1066" s="69"/>
      <c r="J1066" s="69"/>
      <c r="K1066" s="69"/>
      <c r="L1066" s="69"/>
      <c r="M1066" s="69"/>
      <c r="N1066" s="69"/>
      <c r="O1066" s="69"/>
      <c r="P1066" s="69"/>
      <c r="Q1066" s="94">
        <f t="shared" si="1381"/>
        <v>0</v>
      </c>
      <c r="R1066" s="68"/>
      <c r="S1066" s="69"/>
      <c r="T1066" s="69"/>
      <c r="U1066" s="69"/>
      <c r="V1066" s="69"/>
      <c r="W1066" s="69"/>
      <c r="X1066" s="69"/>
      <c r="Y1066" s="69"/>
      <c r="Z1066" s="69"/>
      <c r="AA1066" s="69"/>
      <c r="AB1066" s="203">
        <v>3</v>
      </c>
      <c r="AC1066" s="203">
        <v>3</v>
      </c>
      <c r="AD1066" s="94">
        <f t="shared" si="1382"/>
        <v>6</v>
      </c>
      <c r="AE1066" s="203">
        <v>3</v>
      </c>
      <c r="AF1066" s="203">
        <v>3</v>
      </c>
      <c r="AG1066" s="203">
        <v>3</v>
      </c>
      <c r="AH1066" s="203">
        <v>3</v>
      </c>
      <c r="AI1066" s="203">
        <v>3</v>
      </c>
      <c r="AJ1066" s="203">
        <v>3</v>
      </c>
      <c r="AK1066" s="203">
        <v>3</v>
      </c>
      <c r="AL1066" s="203">
        <v>3</v>
      </c>
      <c r="AM1066" s="203">
        <v>3</v>
      </c>
      <c r="AN1066" s="203">
        <v>3</v>
      </c>
      <c r="AO1066" s="203">
        <v>3</v>
      </c>
      <c r="AP1066" s="69"/>
      <c r="AQ1066" s="94">
        <f t="shared" si="1383"/>
        <v>33</v>
      </c>
      <c r="AR1066" s="68"/>
      <c r="AS1066" s="69"/>
      <c r="AT1066" s="69"/>
      <c r="AU1066" s="69"/>
      <c r="AV1066" s="69"/>
      <c r="AW1066" s="69"/>
      <c r="AX1066" s="69"/>
      <c r="AY1066" s="69"/>
      <c r="AZ1066" s="69"/>
      <c r="BA1066" s="69"/>
      <c r="BB1066" s="69"/>
      <c r="BC1066" s="69"/>
      <c r="BD1066" s="94">
        <f t="shared" si="1384"/>
        <v>0</v>
      </c>
      <c r="BE1066" s="95">
        <f t="shared" si="1338"/>
        <v>39</v>
      </c>
      <c r="BH1066" s="4"/>
      <c r="BI1066" s="4"/>
    </row>
    <row r="1067" spans="1:61" ht="13.15" hidden="1" customHeight="1" outlineLevel="2" x14ac:dyDescent="0.2">
      <c r="A1067" s="367"/>
      <c r="B1067" s="368"/>
      <c r="C1067" s="48" t="s">
        <v>164</v>
      </c>
      <c r="D1067" s="98"/>
      <c r="E1067" s="66"/>
      <c r="F1067" s="63"/>
      <c r="G1067" s="63"/>
      <c r="H1067" s="63"/>
      <c r="I1067" s="63"/>
      <c r="J1067" s="63"/>
      <c r="K1067" s="63"/>
      <c r="L1067" s="63"/>
      <c r="M1067" s="63"/>
      <c r="N1067" s="63"/>
      <c r="O1067" s="63"/>
      <c r="P1067" s="63"/>
      <c r="Q1067" s="93">
        <f t="shared" si="1381"/>
        <v>0</v>
      </c>
      <c r="R1067" s="66"/>
      <c r="S1067" s="63"/>
      <c r="T1067" s="63"/>
      <c r="U1067" s="63"/>
      <c r="V1067" s="63"/>
      <c r="W1067" s="63"/>
      <c r="X1067" s="63"/>
      <c r="Y1067" s="63"/>
      <c r="Z1067" s="63"/>
      <c r="AA1067" s="63"/>
      <c r="AB1067" s="63"/>
      <c r="AC1067" s="63"/>
      <c r="AD1067" s="93">
        <f t="shared" si="1382"/>
        <v>0</v>
      </c>
      <c r="AE1067" s="66"/>
      <c r="AF1067" s="63"/>
      <c r="AG1067" s="63"/>
      <c r="AH1067" s="63"/>
      <c r="AI1067" s="63"/>
      <c r="AJ1067" s="63"/>
      <c r="AK1067" s="63"/>
      <c r="AL1067" s="63"/>
      <c r="AM1067" s="63"/>
      <c r="AN1067" s="63"/>
      <c r="AO1067" s="63"/>
      <c r="AP1067" s="63"/>
      <c r="AQ1067" s="93">
        <f t="shared" si="1383"/>
        <v>0</v>
      </c>
      <c r="AR1067" s="66"/>
      <c r="AS1067" s="63"/>
      <c r="AT1067" s="63"/>
      <c r="AU1067" s="63"/>
      <c r="AV1067" s="63"/>
      <c r="AW1067" s="63"/>
      <c r="AX1067" s="63"/>
      <c r="AY1067" s="63"/>
      <c r="AZ1067" s="63"/>
      <c r="BA1067" s="63"/>
      <c r="BB1067" s="63"/>
      <c r="BC1067" s="63"/>
      <c r="BD1067" s="93">
        <f t="shared" si="1384"/>
        <v>0</v>
      </c>
      <c r="BE1067" s="98">
        <f t="shared" si="1338"/>
        <v>0</v>
      </c>
      <c r="BG1067" s="138"/>
      <c r="BH1067" s="139"/>
      <c r="BI1067" s="139"/>
    </row>
    <row r="1068" spans="1:61" ht="13.15" hidden="1" customHeight="1" outlineLevel="2" x14ac:dyDescent="0.2">
      <c r="A1068" s="380">
        <v>8</v>
      </c>
      <c r="B1068" s="364" t="s">
        <v>335</v>
      </c>
      <c r="C1068" s="49" t="s">
        <v>159</v>
      </c>
      <c r="D1068" s="95"/>
      <c r="E1068" s="68"/>
      <c r="F1068" s="69"/>
      <c r="G1068" s="69"/>
      <c r="H1068" s="69"/>
      <c r="I1068" s="69"/>
      <c r="J1068" s="69"/>
      <c r="K1068" s="69"/>
      <c r="L1068" s="69"/>
      <c r="M1068" s="69"/>
      <c r="N1068" s="69"/>
      <c r="O1068" s="69"/>
      <c r="P1068" s="69"/>
      <c r="Q1068" s="94">
        <f>SUM(E1068:P1068)</f>
        <v>0</v>
      </c>
      <c r="R1068" s="68"/>
      <c r="S1068" s="69"/>
      <c r="T1068" s="69"/>
      <c r="U1068" s="69"/>
      <c r="V1068" s="69"/>
      <c r="W1068" s="69"/>
      <c r="X1068" s="69"/>
      <c r="Y1068" s="69"/>
      <c r="Z1068" s="69"/>
      <c r="AA1068" s="69"/>
      <c r="AB1068" s="69"/>
      <c r="AC1068" s="69"/>
      <c r="AD1068" s="94">
        <f t="shared" si="1382"/>
        <v>0</v>
      </c>
      <c r="AE1068" s="68"/>
      <c r="AF1068" s="69"/>
      <c r="AG1068" s="69"/>
      <c r="AH1068" s="69"/>
      <c r="AI1068" s="69"/>
      <c r="AJ1068" s="69"/>
      <c r="AK1068" s="69"/>
      <c r="AL1068" s="69"/>
      <c r="AM1068" s="69"/>
      <c r="AN1068" s="69"/>
      <c r="AO1068" s="69"/>
      <c r="AP1068" s="69"/>
      <c r="AQ1068" s="94">
        <f t="shared" si="1383"/>
        <v>0</v>
      </c>
      <c r="AR1068" s="68"/>
      <c r="AS1068" s="69"/>
      <c r="AT1068" s="69"/>
      <c r="AU1068" s="69"/>
      <c r="AV1068" s="69"/>
      <c r="AW1068" s="69"/>
      <c r="AX1068" s="69"/>
      <c r="AY1068" s="69"/>
      <c r="AZ1068" s="69"/>
      <c r="BA1068" s="69"/>
      <c r="BB1068" s="69"/>
      <c r="BC1068" s="69"/>
      <c r="BD1068" s="94">
        <f t="shared" si="1384"/>
        <v>0</v>
      </c>
      <c r="BE1068" s="95">
        <f t="shared" ref="BE1068:BE1078" si="1386">SUM(D1068,BD1068,AQ1068,AD1068,Q1068)</f>
        <v>0</v>
      </c>
      <c r="BH1068" s="4"/>
      <c r="BI1068" s="4"/>
    </row>
    <row r="1069" spans="1:61" ht="13.15" hidden="1" customHeight="1" outlineLevel="2" thickBot="1" x14ac:dyDescent="0.25">
      <c r="A1069" s="377"/>
      <c r="B1069" s="379"/>
      <c r="C1069" s="128" t="s">
        <v>164</v>
      </c>
      <c r="D1069" s="133"/>
      <c r="E1069" s="132"/>
      <c r="F1069" s="130"/>
      <c r="G1069" s="130"/>
      <c r="H1069" s="130"/>
      <c r="I1069" s="130"/>
      <c r="J1069" s="130"/>
      <c r="K1069" s="130"/>
      <c r="L1069" s="130"/>
      <c r="M1069" s="130"/>
      <c r="N1069" s="130"/>
      <c r="O1069" s="130"/>
      <c r="P1069" s="130"/>
      <c r="Q1069" s="131">
        <f>SUM(E1069:P1069)</f>
        <v>0</v>
      </c>
      <c r="R1069" s="132"/>
      <c r="S1069" s="130"/>
      <c r="T1069" s="130"/>
      <c r="U1069" s="130"/>
      <c r="V1069" s="130"/>
      <c r="W1069" s="130"/>
      <c r="X1069" s="130"/>
      <c r="Y1069" s="130"/>
      <c r="Z1069" s="130"/>
      <c r="AA1069" s="130"/>
      <c r="AB1069" s="130"/>
      <c r="AC1069" s="130"/>
      <c r="AD1069" s="131">
        <f t="shared" si="1382"/>
        <v>0</v>
      </c>
      <c r="AE1069" s="132"/>
      <c r="AF1069" s="130"/>
      <c r="AG1069" s="130"/>
      <c r="AH1069" s="130"/>
      <c r="AI1069" s="130"/>
      <c r="AJ1069" s="130"/>
      <c r="AK1069" s="130"/>
      <c r="AL1069" s="130"/>
      <c r="AM1069" s="130"/>
      <c r="AN1069" s="130"/>
      <c r="AO1069" s="130"/>
      <c r="AP1069" s="130"/>
      <c r="AQ1069" s="131">
        <f t="shared" si="1383"/>
        <v>0</v>
      </c>
      <c r="AR1069" s="132"/>
      <c r="AS1069" s="130"/>
      <c r="AT1069" s="130"/>
      <c r="AU1069" s="130"/>
      <c r="AV1069" s="130"/>
      <c r="AW1069" s="130"/>
      <c r="AX1069" s="130"/>
      <c r="AY1069" s="130"/>
      <c r="AZ1069" s="130"/>
      <c r="BA1069" s="130"/>
      <c r="BB1069" s="130"/>
      <c r="BC1069" s="130"/>
      <c r="BD1069" s="131">
        <f t="shared" si="1384"/>
        <v>0</v>
      </c>
      <c r="BE1069" s="133">
        <f t="shared" si="1386"/>
        <v>0</v>
      </c>
      <c r="BG1069" s="138"/>
      <c r="BH1069" s="139"/>
      <c r="BI1069" s="139"/>
    </row>
    <row r="1070" spans="1:61" outlineLevel="1" collapsed="1" x14ac:dyDescent="0.2">
      <c r="A1070" s="369"/>
      <c r="B1070" s="362" t="s">
        <v>198</v>
      </c>
      <c r="C1070" s="50" t="s">
        <v>159</v>
      </c>
      <c r="D1070" s="127">
        <f>SUM(D1054,D1056,D1058,D1060,D1062,D1064,D1066,D1068)</f>
        <v>0</v>
      </c>
      <c r="E1070" s="124">
        <f t="shared" ref="E1070:P1070" si="1387">SUM(E1054,E1056,E1058,E1060,E1062,E1064,E1066,E1068)</f>
        <v>0</v>
      </c>
      <c r="F1070" s="125">
        <f t="shared" si="1387"/>
        <v>0</v>
      </c>
      <c r="G1070" s="125">
        <f t="shared" si="1387"/>
        <v>0</v>
      </c>
      <c r="H1070" s="125">
        <f t="shared" si="1387"/>
        <v>0</v>
      </c>
      <c r="I1070" s="125">
        <f t="shared" si="1387"/>
        <v>0</v>
      </c>
      <c r="J1070" s="125">
        <f t="shared" si="1387"/>
        <v>0</v>
      </c>
      <c r="K1070" s="125">
        <f t="shared" si="1387"/>
        <v>0</v>
      </c>
      <c r="L1070" s="125">
        <f t="shared" si="1387"/>
        <v>0</v>
      </c>
      <c r="M1070" s="125">
        <f t="shared" si="1387"/>
        <v>0</v>
      </c>
      <c r="N1070" s="125">
        <f t="shared" si="1387"/>
        <v>0</v>
      </c>
      <c r="O1070" s="125">
        <f t="shared" si="1387"/>
        <v>0</v>
      </c>
      <c r="P1070" s="125">
        <f t="shared" si="1387"/>
        <v>0</v>
      </c>
      <c r="Q1070" s="126">
        <f>SUM(E1070:P1070)</f>
        <v>0</v>
      </c>
      <c r="R1070" s="124">
        <f t="shared" ref="R1070:AC1070" si="1388">SUM(R1054,R1056,R1058,R1060,R1062,R1064,R1066,R1068)</f>
        <v>0</v>
      </c>
      <c r="S1070" s="125">
        <f t="shared" si="1388"/>
        <v>0</v>
      </c>
      <c r="T1070" s="125">
        <f t="shared" si="1388"/>
        <v>0</v>
      </c>
      <c r="U1070" s="125">
        <f t="shared" si="1388"/>
        <v>0</v>
      </c>
      <c r="V1070" s="125">
        <f t="shared" si="1388"/>
        <v>0</v>
      </c>
      <c r="W1070" s="125">
        <f t="shared" si="1388"/>
        <v>0</v>
      </c>
      <c r="X1070" s="125">
        <f t="shared" si="1388"/>
        <v>0</v>
      </c>
      <c r="Y1070" s="125">
        <f t="shared" si="1388"/>
        <v>0</v>
      </c>
      <c r="Z1070" s="125">
        <f t="shared" si="1388"/>
        <v>0</v>
      </c>
      <c r="AA1070" s="125">
        <f t="shared" si="1388"/>
        <v>0</v>
      </c>
      <c r="AB1070" s="125">
        <f t="shared" si="1388"/>
        <v>3</v>
      </c>
      <c r="AC1070" s="125">
        <f t="shared" si="1388"/>
        <v>3</v>
      </c>
      <c r="AD1070" s="126">
        <f t="shared" si="1382"/>
        <v>6</v>
      </c>
      <c r="AE1070" s="124">
        <f t="shared" ref="AE1070:AP1070" si="1389">SUM(AE1054,AE1056,AE1058,AE1060,AE1062,AE1064,AE1066,AE1068)</f>
        <v>3</v>
      </c>
      <c r="AF1070" s="125">
        <f t="shared" si="1389"/>
        <v>55</v>
      </c>
      <c r="AG1070" s="125">
        <f t="shared" si="1389"/>
        <v>107</v>
      </c>
      <c r="AH1070" s="125">
        <f t="shared" si="1389"/>
        <v>159</v>
      </c>
      <c r="AI1070" s="125">
        <f t="shared" si="1389"/>
        <v>211</v>
      </c>
      <c r="AJ1070" s="125">
        <f t="shared" si="1389"/>
        <v>263</v>
      </c>
      <c r="AK1070" s="125">
        <f t="shared" si="1389"/>
        <v>263</v>
      </c>
      <c r="AL1070" s="125">
        <f t="shared" si="1389"/>
        <v>211</v>
      </c>
      <c r="AM1070" s="125">
        <f t="shared" si="1389"/>
        <v>159</v>
      </c>
      <c r="AN1070" s="125">
        <f t="shared" si="1389"/>
        <v>107</v>
      </c>
      <c r="AO1070" s="125">
        <f t="shared" si="1389"/>
        <v>55</v>
      </c>
      <c r="AP1070" s="125">
        <f t="shared" si="1389"/>
        <v>0</v>
      </c>
      <c r="AQ1070" s="126">
        <f t="shared" si="1383"/>
        <v>1593</v>
      </c>
      <c r="AR1070" s="124">
        <f t="shared" ref="AR1070:BC1070" si="1390">SUM(AR1054,AR1056,AR1058,AR1060,AR1062,AR1064,AR1066,AR1068)</f>
        <v>0</v>
      </c>
      <c r="AS1070" s="125">
        <f t="shared" si="1390"/>
        <v>0</v>
      </c>
      <c r="AT1070" s="125">
        <f t="shared" si="1390"/>
        <v>0</v>
      </c>
      <c r="AU1070" s="125">
        <f t="shared" si="1390"/>
        <v>0</v>
      </c>
      <c r="AV1070" s="125">
        <f t="shared" si="1390"/>
        <v>0</v>
      </c>
      <c r="AW1070" s="125">
        <f t="shared" si="1390"/>
        <v>0</v>
      </c>
      <c r="AX1070" s="125">
        <f t="shared" si="1390"/>
        <v>0</v>
      </c>
      <c r="AY1070" s="125">
        <f t="shared" si="1390"/>
        <v>0</v>
      </c>
      <c r="AZ1070" s="125">
        <f t="shared" si="1390"/>
        <v>0</v>
      </c>
      <c r="BA1070" s="125">
        <f t="shared" si="1390"/>
        <v>0</v>
      </c>
      <c r="BB1070" s="125">
        <f t="shared" si="1390"/>
        <v>0</v>
      </c>
      <c r="BC1070" s="125">
        <f t="shared" si="1390"/>
        <v>0</v>
      </c>
      <c r="BD1070" s="126">
        <f t="shared" si="1384"/>
        <v>0</v>
      </c>
      <c r="BE1070" s="127">
        <f t="shared" si="1386"/>
        <v>1599</v>
      </c>
    </row>
    <row r="1071" spans="1:61" outlineLevel="1" x14ac:dyDescent="0.2">
      <c r="A1071" s="370"/>
      <c r="B1071" s="363"/>
      <c r="C1071" s="51" t="s">
        <v>164</v>
      </c>
      <c r="D1071" s="100">
        <f t="shared" ref="D1071:P1071" si="1391">SUM(D1055,D1057,D1059,D1061,D1063,D1065,D1067,D1069)</f>
        <v>0</v>
      </c>
      <c r="E1071" s="80">
        <f t="shared" si="1391"/>
        <v>0</v>
      </c>
      <c r="F1071" s="81">
        <f t="shared" si="1391"/>
        <v>0</v>
      </c>
      <c r="G1071" s="81">
        <f t="shared" si="1391"/>
        <v>0</v>
      </c>
      <c r="H1071" s="81">
        <f t="shared" si="1391"/>
        <v>0</v>
      </c>
      <c r="I1071" s="81">
        <f t="shared" si="1391"/>
        <v>0</v>
      </c>
      <c r="J1071" s="81">
        <f t="shared" si="1391"/>
        <v>0</v>
      </c>
      <c r="K1071" s="81">
        <f t="shared" si="1391"/>
        <v>0</v>
      </c>
      <c r="L1071" s="81">
        <f t="shared" si="1391"/>
        <v>0</v>
      </c>
      <c r="M1071" s="81">
        <f t="shared" si="1391"/>
        <v>0</v>
      </c>
      <c r="N1071" s="81">
        <f t="shared" si="1391"/>
        <v>0</v>
      </c>
      <c r="O1071" s="81">
        <f t="shared" si="1391"/>
        <v>0</v>
      </c>
      <c r="P1071" s="81">
        <f t="shared" si="1391"/>
        <v>0</v>
      </c>
      <c r="Q1071" s="99">
        <f>SUM(E1071:P1071)</f>
        <v>0</v>
      </c>
      <c r="R1071" s="80">
        <f t="shared" ref="R1071:AC1071" si="1392">SUM(R1055,R1057,R1059,R1061,R1063,R1065,R1067,R1069)</f>
        <v>0</v>
      </c>
      <c r="S1071" s="81">
        <f t="shared" si="1392"/>
        <v>0</v>
      </c>
      <c r="T1071" s="81">
        <f t="shared" si="1392"/>
        <v>0</v>
      </c>
      <c r="U1071" s="81">
        <f t="shared" si="1392"/>
        <v>0</v>
      </c>
      <c r="V1071" s="81">
        <f t="shared" si="1392"/>
        <v>0</v>
      </c>
      <c r="W1071" s="81">
        <f t="shared" si="1392"/>
        <v>0</v>
      </c>
      <c r="X1071" s="81">
        <f t="shared" si="1392"/>
        <v>0</v>
      </c>
      <c r="Y1071" s="81">
        <f t="shared" si="1392"/>
        <v>0</v>
      </c>
      <c r="Z1071" s="81">
        <f t="shared" si="1392"/>
        <v>0</v>
      </c>
      <c r="AA1071" s="81">
        <f t="shared" si="1392"/>
        <v>0</v>
      </c>
      <c r="AB1071" s="81">
        <f t="shared" si="1392"/>
        <v>0</v>
      </c>
      <c r="AC1071" s="81">
        <f t="shared" si="1392"/>
        <v>0</v>
      </c>
      <c r="AD1071" s="99">
        <f t="shared" si="1382"/>
        <v>0</v>
      </c>
      <c r="AE1071" s="80">
        <f t="shared" ref="AE1071:AP1071" si="1393">SUM(AE1055,AE1057,AE1059,AE1061,AE1063,AE1065,AE1067,AE1069)</f>
        <v>0</v>
      </c>
      <c r="AF1071" s="81">
        <f t="shared" si="1393"/>
        <v>0</v>
      </c>
      <c r="AG1071" s="81">
        <f t="shared" si="1393"/>
        <v>0</v>
      </c>
      <c r="AH1071" s="81">
        <f t="shared" si="1393"/>
        <v>0</v>
      </c>
      <c r="AI1071" s="81">
        <f t="shared" si="1393"/>
        <v>0</v>
      </c>
      <c r="AJ1071" s="81">
        <f t="shared" si="1393"/>
        <v>0</v>
      </c>
      <c r="AK1071" s="81">
        <f t="shared" si="1393"/>
        <v>0</v>
      </c>
      <c r="AL1071" s="81">
        <f t="shared" si="1393"/>
        <v>0</v>
      </c>
      <c r="AM1071" s="81">
        <f t="shared" si="1393"/>
        <v>0</v>
      </c>
      <c r="AN1071" s="81">
        <f t="shared" si="1393"/>
        <v>0</v>
      </c>
      <c r="AO1071" s="81">
        <f t="shared" si="1393"/>
        <v>0</v>
      </c>
      <c r="AP1071" s="81">
        <f t="shared" si="1393"/>
        <v>0</v>
      </c>
      <c r="AQ1071" s="99">
        <f t="shared" si="1383"/>
        <v>0</v>
      </c>
      <c r="AR1071" s="80">
        <f t="shared" ref="AR1071:BC1071" si="1394">SUM(AR1055,AR1057,AR1059,AR1061,AR1063,AR1065,AR1067,AR1069)</f>
        <v>0</v>
      </c>
      <c r="AS1071" s="81">
        <f t="shared" si="1394"/>
        <v>0</v>
      </c>
      <c r="AT1071" s="81">
        <f t="shared" si="1394"/>
        <v>0</v>
      </c>
      <c r="AU1071" s="81">
        <f t="shared" si="1394"/>
        <v>0</v>
      </c>
      <c r="AV1071" s="81">
        <f t="shared" si="1394"/>
        <v>0</v>
      </c>
      <c r="AW1071" s="81">
        <f t="shared" si="1394"/>
        <v>0</v>
      </c>
      <c r="AX1071" s="81">
        <f t="shared" si="1394"/>
        <v>0</v>
      </c>
      <c r="AY1071" s="81">
        <f t="shared" si="1394"/>
        <v>0</v>
      </c>
      <c r="AZ1071" s="81">
        <f t="shared" si="1394"/>
        <v>0</v>
      </c>
      <c r="BA1071" s="81">
        <f t="shared" si="1394"/>
        <v>0</v>
      </c>
      <c r="BB1071" s="81">
        <f t="shared" si="1394"/>
        <v>0</v>
      </c>
      <c r="BC1071" s="81">
        <f t="shared" si="1394"/>
        <v>0</v>
      </c>
      <c r="BD1071" s="99">
        <f t="shared" si="1384"/>
        <v>0</v>
      </c>
      <c r="BE1071" s="100">
        <f t="shared" si="1386"/>
        <v>0</v>
      </c>
    </row>
    <row r="1072" spans="1:61" hidden="1" outlineLevel="2" x14ac:dyDescent="0.2">
      <c r="A1072" s="120"/>
      <c r="B1072" s="111" t="s">
        <v>203</v>
      </c>
      <c r="C1072" s="112"/>
      <c r="D1072" s="114"/>
      <c r="E1072" s="113"/>
      <c r="F1072" s="113"/>
      <c r="G1072" s="113"/>
      <c r="H1072" s="113"/>
      <c r="I1072" s="113"/>
      <c r="J1072" s="113"/>
      <c r="K1072" s="113"/>
      <c r="L1072" s="113"/>
      <c r="M1072" s="113"/>
      <c r="N1072" s="113"/>
      <c r="O1072" s="113"/>
      <c r="P1072" s="113"/>
      <c r="Q1072" s="114"/>
      <c r="R1072" s="113"/>
      <c r="S1072" s="113"/>
      <c r="T1072" s="113"/>
      <c r="U1072" s="113"/>
      <c r="V1072" s="113"/>
      <c r="W1072" s="113"/>
      <c r="X1072" s="113"/>
      <c r="Y1072" s="113"/>
      <c r="Z1072" s="113"/>
      <c r="AA1072" s="113"/>
      <c r="AB1072" s="113"/>
      <c r="AC1072" s="113"/>
      <c r="AD1072" s="114"/>
      <c r="AE1072" s="113"/>
      <c r="AF1072" s="113"/>
      <c r="AG1072" s="113"/>
      <c r="AH1072" s="113"/>
      <c r="AI1072" s="113"/>
      <c r="AJ1072" s="113"/>
      <c r="AK1072" s="113"/>
      <c r="AL1072" s="113"/>
      <c r="AM1072" s="113"/>
      <c r="AN1072" s="113"/>
      <c r="AO1072" s="113"/>
      <c r="AP1072" s="113"/>
      <c r="AQ1072" s="114"/>
      <c r="AR1072" s="113"/>
      <c r="AS1072" s="113"/>
      <c r="AT1072" s="113"/>
      <c r="AU1072" s="113"/>
      <c r="AV1072" s="113"/>
      <c r="AW1072" s="113"/>
      <c r="AX1072" s="113"/>
      <c r="AY1072" s="113"/>
      <c r="AZ1072" s="113"/>
      <c r="BA1072" s="113"/>
      <c r="BB1072" s="113"/>
      <c r="BC1072" s="113"/>
      <c r="BD1072" s="114"/>
      <c r="BE1072" s="198">
        <f t="shared" si="1386"/>
        <v>0</v>
      </c>
      <c r="BG1072" s="42"/>
    </row>
    <row r="1073" spans="1:61" hidden="1" outlineLevel="2" x14ac:dyDescent="0.2">
      <c r="A1073" s="375">
        <v>1</v>
      </c>
      <c r="B1073" s="376" t="s">
        <v>208</v>
      </c>
      <c r="C1073" s="47" t="s">
        <v>159</v>
      </c>
      <c r="D1073" s="91">
        <f>D1070-D1075</f>
        <v>0</v>
      </c>
      <c r="E1073" s="52">
        <f>E1070-E1075</f>
        <v>0</v>
      </c>
      <c r="F1073" s="53">
        <f t="shared" ref="F1073:P1073" si="1395">F1070-F1075</f>
        <v>0</v>
      </c>
      <c r="G1073" s="53">
        <f t="shared" si="1395"/>
        <v>0</v>
      </c>
      <c r="H1073" s="53">
        <f t="shared" si="1395"/>
        <v>0</v>
      </c>
      <c r="I1073" s="53">
        <f t="shared" si="1395"/>
        <v>0</v>
      </c>
      <c r="J1073" s="53">
        <f t="shared" si="1395"/>
        <v>0</v>
      </c>
      <c r="K1073" s="53">
        <f t="shared" si="1395"/>
        <v>0</v>
      </c>
      <c r="L1073" s="53">
        <f t="shared" si="1395"/>
        <v>0</v>
      </c>
      <c r="M1073" s="53">
        <f t="shared" si="1395"/>
        <v>0</v>
      </c>
      <c r="N1073" s="53">
        <f t="shared" si="1395"/>
        <v>0</v>
      </c>
      <c r="O1073" s="53">
        <f t="shared" si="1395"/>
        <v>0</v>
      </c>
      <c r="P1073" s="53">
        <f t="shared" si="1395"/>
        <v>0</v>
      </c>
      <c r="Q1073" s="91">
        <f t="shared" ref="Q1073:Q1078" si="1396">SUM(E1073:P1073)</f>
        <v>0</v>
      </c>
      <c r="R1073" s="52">
        <f>R1070-R1075</f>
        <v>0</v>
      </c>
      <c r="S1073" s="53">
        <f t="shared" ref="S1073:AC1073" si="1397">S1070-S1075</f>
        <v>0</v>
      </c>
      <c r="T1073" s="53">
        <f t="shared" si="1397"/>
        <v>0</v>
      </c>
      <c r="U1073" s="53">
        <f t="shared" si="1397"/>
        <v>0</v>
      </c>
      <c r="V1073" s="53">
        <f t="shared" si="1397"/>
        <v>0</v>
      </c>
      <c r="W1073" s="53">
        <f t="shared" si="1397"/>
        <v>0</v>
      </c>
      <c r="X1073" s="53">
        <f t="shared" si="1397"/>
        <v>0</v>
      </c>
      <c r="Y1073" s="53">
        <f t="shared" si="1397"/>
        <v>0</v>
      </c>
      <c r="Z1073" s="53">
        <f t="shared" si="1397"/>
        <v>0</v>
      </c>
      <c r="AA1073" s="53">
        <f t="shared" si="1397"/>
        <v>0</v>
      </c>
      <c r="AB1073" s="53">
        <f t="shared" si="1397"/>
        <v>3</v>
      </c>
      <c r="AC1073" s="53">
        <f t="shared" si="1397"/>
        <v>3</v>
      </c>
      <c r="AD1073" s="91">
        <f t="shared" ref="AD1073:AD1078" si="1398">SUM(R1073:AC1073)</f>
        <v>6</v>
      </c>
      <c r="AE1073" s="52">
        <f>AE1070-AE1075</f>
        <v>3</v>
      </c>
      <c r="AF1073" s="53">
        <f t="shared" ref="AF1073:AP1073" si="1399">AF1070-AF1075</f>
        <v>55</v>
      </c>
      <c r="AG1073" s="53">
        <f t="shared" si="1399"/>
        <v>107</v>
      </c>
      <c r="AH1073" s="53">
        <f t="shared" si="1399"/>
        <v>159</v>
      </c>
      <c r="AI1073" s="53">
        <f t="shared" si="1399"/>
        <v>211</v>
      </c>
      <c r="AJ1073" s="53">
        <f t="shared" si="1399"/>
        <v>263</v>
      </c>
      <c r="AK1073" s="53">
        <f t="shared" si="1399"/>
        <v>263</v>
      </c>
      <c r="AL1073" s="53">
        <f t="shared" si="1399"/>
        <v>211</v>
      </c>
      <c r="AM1073" s="53">
        <f t="shared" si="1399"/>
        <v>159</v>
      </c>
      <c r="AN1073" s="53">
        <f t="shared" si="1399"/>
        <v>107</v>
      </c>
      <c r="AO1073" s="53">
        <f t="shared" si="1399"/>
        <v>55</v>
      </c>
      <c r="AP1073" s="53">
        <f t="shared" si="1399"/>
        <v>0</v>
      </c>
      <c r="AQ1073" s="91">
        <f t="shared" ref="AQ1073:AQ1078" si="1400">SUM(AE1073:AP1073)</f>
        <v>1593</v>
      </c>
      <c r="AR1073" s="52">
        <f>AR1070-AR1075</f>
        <v>0</v>
      </c>
      <c r="AS1073" s="53">
        <f t="shared" ref="AS1073:BC1073" si="1401">AS1070-AS1075</f>
        <v>0</v>
      </c>
      <c r="AT1073" s="53">
        <f t="shared" si="1401"/>
        <v>0</v>
      </c>
      <c r="AU1073" s="53">
        <f t="shared" si="1401"/>
        <v>0</v>
      </c>
      <c r="AV1073" s="53">
        <f t="shared" si="1401"/>
        <v>0</v>
      </c>
      <c r="AW1073" s="53">
        <f t="shared" si="1401"/>
        <v>0</v>
      </c>
      <c r="AX1073" s="53">
        <f t="shared" si="1401"/>
        <v>0</v>
      </c>
      <c r="AY1073" s="53">
        <f t="shared" si="1401"/>
        <v>0</v>
      </c>
      <c r="AZ1073" s="53">
        <f t="shared" si="1401"/>
        <v>0</v>
      </c>
      <c r="BA1073" s="53">
        <f t="shared" si="1401"/>
        <v>0</v>
      </c>
      <c r="BB1073" s="53">
        <f t="shared" si="1401"/>
        <v>0</v>
      </c>
      <c r="BC1073" s="53">
        <f t="shared" si="1401"/>
        <v>0</v>
      </c>
      <c r="BD1073" s="91">
        <f t="shared" ref="BD1073:BD1078" si="1402">SUM(AR1073:BC1073)</f>
        <v>0</v>
      </c>
      <c r="BE1073" s="91">
        <f t="shared" si="1386"/>
        <v>1599</v>
      </c>
      <c r="BG1073" s="42"/>
    </row>
    <row r="1074" spans="1:61" hidden="1" outlineLevel="2" x14ac:dyDescent="0.2">
      <c r="A1074" s="374"/>
      <c r="B1074" s="372"/>
      <c r="C1074" s="46" t="s">
        <v>164</v>
      </c>
      <c r="D1074" s="92">
        <f t="shared" ref="D1074:P1074" si="1403">D1071-D1076</f>
        <v>0</v>
      </c>
      <c r="E1074" s="56">
        <f t="shared" si="1403"/>
        <v>0</v>
      </c>
      <c r="F1074" s="57">
        <f t="shared" si="1403"/>
        <v>0</v>
      </c>
      <c r="G1074" s="57">
        <f t="shared" si="1403"/>
        <v>0</v>
      </c>
      <c r="H1074" s="57">
        <f t="shared" si="1403"/>
        <v>0</v>
      </c>
      <c r="I1074" s="57">
        <f t="shared" si="1403"/>
        <v>0</v>
      </c>
      <c r="J1074" s="57">
        <f t="shared" si="1403"/>
        <v>0</v>
      </c>
      <c r="K1074" s="57">
        <f t="shared" si="1403"/>
        <v>0</v>
      </c>
      <c r="L1074" s="57">
        <f t="shared" si="1403"/>
        <v>0</v>
      </c>
      <c r="M1074" s="57">
        <f t="shared" si="1403"/>
        <v>0</v>
      </c>
      <c r="N1074" s="57">
        <f t="shared" si="1403"/>
        <v>0</v>
      </c>
      <c r="O1074" s="57">
        <f t="shared" si="1403"/>
        <v>0</v>
      </c>
      <c r="P1074" s="57">
        <f t="shared" si="1403"/>
        <v>0</v>
      </c>
      <c r="Q1074" s="92">
        <f t="shared" si="1396"/>
        <v>0</v>
      </c>
      <c r="R1074" s="56">
        <f t="shared" ref="R1074:AC1074" si="1404">R1071-R1076</f>
        <v>0</v>
      </c>
      <c r="S1074" s="57">
        <f t="shared" si="1404"/>
        <v>0</v>
      </c>
      <c r="T1074" s="57">
        <f t="shared" si="1404"/>
        <v>0</v>
      </c>
      <c r="U1074" s="57">
        <f t="shared" si="1404"/>
        <v>0</v>
      </c>
      <c r="V1074" s="57">
        <f t="shared" si="1404"/>
        <v>0</v>
      </c>
      <c r="W1074" s="57">
        <f t="shared" si="1404"/>
        <v>0</v>
      </c>
      <c r="X1074" s="57">
        <f t="shared" si="1404"/>
        <v>0</v>
      </c>
      <c r="Y1074" s="57">
        <f t="shared" si="1404"/>
        <v>0</v>
      </c>
      <c r="Z1074" s="57">
        <f t="shared" si="1404"/>
        <v>0</v>
      </c>
      <c r="AA1074" s="57">
        <f t="shared" si="1404"/>
        <v>0</v>
      </c>
      <c r="AB1074" s="57">
        <f t="shared" si="1404"/>
        <v>0</v>
      </c>
      <c r="AC1074" s="57">
        <f t="shared" si="1404"/>
        <v>0</v>
      </c>
      <c r="AD1074" s="92">
        <f t="shared" si="1398"/>
        <v>0</v>
      </c>
      <c r="AE1074" s="56">
        <f t="shared" ref="AE1074:AP1074" si="1405">AE1071-AE1076</f>
        <v>0</v>
      </c>
      <c r="AF1074" s="57">
        <f t="shared" si="1405"/>
        <v>0</v>
      </c>
      <c r="AG1074" s="57">
        <f t="shared" si="1405"/>
        <v>0</v>
      </c>
      <c r="AH1074" s="57">
        <f t="shared" si="1405"/>
        <v>0</v>
      </c>
      <c r="AI1074" s="57">
        <f t="shared" si="1405"/>
        <v>0</v>
      </c>
      <c r="AJ1074" s="57">
        <f t="shared" si="1405"/>
        <v>0</v>
      </c>
      <c r="AK1074" s="57">
        <f t="shared" si="1405"/>
        <v>0</v>
      </c>
      <c r="AL1074" s="57">
        <f t="shared" si="1405"/>
        <v>0</v>
      </c>
      <c r="AM1074" s="57">
        <f t="shared" si="1405"/>
        <v>0</v>
      </c>
      <c r="AN1074" s="57">
        <f t="shared" si="1405"/>
        <v>0</v>
      </c>
      <c r="AO1074" s="57">
        <f t="shared" si="1405"/>
        <v>0</v>
      </c>
      <c r="AP1074" s="57">
        <f t="shared" si="1405"/>
        <v>0</v>
      </c>
      <c r="AQ1074" s="92">
        <f t="shared" si="1400"/>
        <v>0</v>
      </c>
      <c r="AR1074" s="56">
        <f t="shared" ref="AR1074:BC1074" si="1406">AR1071-AR1076</f>
        <v>0</v>
      </c>
      <c r="AS1074" s="57">
        <f t="shared" si="1406"/>
        <v>0</v>
      </c>
      <c r="AT1074" s="57">
        <f t="shared" si="1406"/>
        <v>0</v>
      </c>
      <c r="AU1074" s="57">
        <f t="shared" si="1406"/>
        <v>0</v>
      </c>
      <c r="AV1074" s="57">
        <f t="shared" si="1406"/>
        <v>0</v>
      </c>
      <c r="AW1074" s="57">
        <f t="shared" si="1406"/>
        <v>0</v>
      </c>
      <c r="AX1074" s="57">
        <f t="shared" si="1406"/>
        <v>0</v>
      </c>
      <c r="AY1074" s="57">
        <f t="shared" si="1406"/>
        <v>0</v>
      </c>
      <c r="AZ1074" s="57">
        <f t="shared" si="1406"/>
        <v>0</v>
      </c>
      <c r="BA1074" s="57">
        <f t="shared" si="1406"/>
        <v>0</v>
      </c>
      <c r="BB1074" s="57">
        <f t="shared" si="1406"/>
        <v>0</v>
      </c>
      <c r="BC1074" s="57">
        <f t="shared" si="1406"/>
        <v>0</v>
      </c>
      <c r="BD1074" s="92">
        <f t="shared" si="1402"/>
        <v>0</v>
      </c>
      <c r="BE1074" s="92">
        <f t="shared" si="1386"/>
        <v>0</v>
      </c>
      <c r="BF1074" s="122"/>
      <c r="BG1074" s="42"/>
    </row>
    <row r="1075" spans="1:61" hidden="1" outlineLevel="2" x14ac:dyDescent="0.2">
      <c r="A1075" s="373">
        <v>2</v>
      </c>
      <c r="B1075" s="371" t="s">
        <v>307</v>
      </c>
      <c r="C1075" s="44" t="s">
        <v>159</v>
      </c>
      <c r="D1075" s="101"/>
      <c r="E1075" s="82"/>
      <c r="F1075" s="83"/>
      <c r="G1075" s="83"/>
      <c r="H1075" s="83"/>
      <c r="I1075" s="83"/>
      <c r="J1075" s="83"/>
      <c r="K1075" s="83"/>
      <c r="L1075" s="83"/>
      <c r="M1075" s="83"/>
      <c r="N1075" s="83"/>
      <c r="O1075" s="83"/>
      <c r="P1075" s="84"/>
      <c r="Q1075" s="101">
        <f t="shared" si="1396"/>
        <v>0</v>
      </c>
      <c r="R1075" s="82"/>
      <c r="S1075" s="83"/>
      <c r="T1075" s="83"/>
      <c r="U1075" s="83"/>
      <c r="V1075" s="83"/>
      <c r="W1075" s="83"/>
      <c r="X1075" s="83"/>
      <c r="Y1075" s="83"/>
      <c r="Z1075" s="83"/>
      <c r="AA1075" s="83"/>
      <c r="AB1075" s="83"/>
      <c r="AC1075" s="84"/>
      <c r="AD1075" s="101">
        <f t="shared" si="1398"/>
        <v>0</v>
      </c>
      <c r="AE1075" s="82"/>
      <c r="AF1075" s="83"/>
      <c r="AG1075" s="83"/>
      <c r="AH1075" s="83"/>
      <c r="AI1075" s="83"/>
      <c r="AJ1075" s="83"/>
      <c r="AK1075" s="83"/>
      <c r="AL1075" s="83"/>
      <c r="AM1075" s="83"/>
      <c r="AN1075" s="83"/>
      <c r="AO1075" s="83"/>
      <c r="AP1075" s="84"/>
      <c r="AQ1075" s="101">
        <f t="shared" si="1400"/>
        <v>0</v>
      </c>
      <c r="AR1075" s="82"/>
      <c r="AS1075" s="83"/>
      <c r="AT1075" s="83"/>
      <c r="AU1075" s="83"/>
      <c r="AV1075" s="83"/>
      <c r="AW1075" s="83"/>
      <c r="AX1075" s="83"/>
      <c r="AY1075" s="83"/>
      <c r="AZ1075" s="83"/>
      <c r="BA1075" s="83"/>
      <c r="BB1075" s="83"/>
      <c r="BC1075" s="84"/>
      <c r="BD1075" s="101">
        <f t="shared" si="1402"/>
        <v>0</v>
      </c>
      <c r="BE1075" s="101">
        <f t="shared" si="1386"/>
        <v>0</v>
      </c>
      <c r="BG1075" s="42"/>
    </row>
    <row r="1076" spans="1:61" ht="13.5" hidden="1" outlineLevel="2" thickBot="1" x14ac:dyDescent="0.25">
      <c r="A1076" s="377"/>
      <c r="B1076" s="378"/>
      <c r="C1076" s="128" t="s">
        <v>164</v>
      </c>
      <c r="D1076" s="131"/>
      <c r="E1076" s="129"/>
      <c r="F1076" s="130"/>
      <c r="G1076" s="130"/>
      <c r="H1076" s="130"/>
      <c r="I1076" s="130"/>
      <c r="J1076" s="130"/>
      <c r="K1076" s="130"/>
      <c r="L1076" s="130"/>
      <c r="M1076" s="130"/>
      <c r="N1076" s="130"/>
      <c r="O1076" s="130"/>
      <c r="P1076" s="130"/>
      <c r="Q1076" s="131">
        <f t="shared" si="1396"/>
        <v>0</v>
      </c>
      <c r="R1076" s="129"/>
      <c r="S1076" s="130"/>
      <c r="T1076" s="130"/>
      <c r="U1076" s="130"/>
      <c r="V1076" s="130"/>
      <c r="W1076" s="130"/>
      <c r="X1076" s="130"/>
      <c r="Y1076" s="130"/>
      <c r="Z1076" s="130"/>
      <c r="AA1076" s="130"/>
      <c r="AB1076" s="130"/>
      <c r="AC1076" s="130"/>
      <c r="AD1076" s="131">
        <f t="shared" si="1398"/>
        <v>0</v>
      </c>
      <c r="AE1076" s="129"/>
      <c r="AF1076" s="130"/>
      <c r="AG1076" s="130"/>
      <c r="AH1076" s="130"/>
      <c r="AI1076" s="130"/>
      <c r="AJ1076" s="130"/>
      <c r="AK1076" s="130"/>
      <c r="AL1076" s="130"/>
      <c r="AM1076" s="130"/>
      <c r="AN1076" s="130"/>
      <c r="AO1076" s="130"/>
      <c r="AP1076" s="130"/>
      <c r="AQ1076" s="131">
        <f t="shared" si="1400"/>
        <v>0</v>
      </c>
      <c r="AR1076" s="129"/>
      <c r="AS1076" s="130"/>
      <c r="AT1076" s="130"/>
      <c r="AU1076" s="130"/>
      <c r="AV1076" s="130"/>
      <c r="AW1076" s="130"/>
      <c r="AX1076" s="130"/>
      <c r="AY1076" s="130"/>
      <c r="AZ1076" s="130"/>
      <c r="BA1076" s="130"/>
      <c r="BB1076" s="130"/>
      <c r="BC1076" s="130"/>
      <c r="BD1076" s="131">
        <f t="shared" si="1402"/>
        <v>0</v>
      </c>
      <c r="BE1076" s="131">
        <f t="shared" si="1386"/>
        <v>0</v>
      </c>
      <c r="BG1076" s="42"/>
    </row>
    <row r="1077" spans="1:61" hidden="1" outlineLevel="2" x14ac:dyDescent="0.2">
      <c r="A1077" s="369"/>
      <c r="B1077" s="362" t="s">
        <v>198</v>
      </c>
      <c r="C1077" s="50" t="s">
        <v>159</v>
      </c>
      <c r="D1077" s="127">
        <f>SUM(D1073,D1075)</f>
        <v>0</v>
      </c>
      <c r="E1077" s="124">
        <f>SUM(E1073,E1075)</f>
        <v>0</v>
      </c>
      <c r="F1077" s="125">
        <f t="shared" ref="F1077:P1077" si="1407">SUM(F1073,F1075)</f>
        <v>0</v>
      </c>
      <c r="G1077" s="125">
        <f t="shared" si="1407"/>
        <v>0</v>
      </c>
      <c r="H1077" s="125">
        <f t="shared" si="1407"/>
        <v>0</v>
      </c>
      <c r="I1077" s="125">
        <f t="shared" si="1407"/>
        <v>0</v>
      </c>
      <c r="J1077" s="125">
        <f t="shared" si="1407"/>
        <v>0</v>
      </c>
      <c r="K1077" s="125">
        <f t="shared" si="1407"/>
        <v>0</v>
      </c>
      <c r="L1077" s="125">
        <f t="shared" si="1407"/>
        <v>0</v>
      </c>
      <c r="M1077" s="125">
        <f t="shared" si="1407"/>
        <v>0</v>
      </c>
      <c r="N1077" s="125">
        <f t="shared" si="1407"/>
        <v>0</v>
      </c>
      <c r="O1077" s="125">
        <f t="shared" si="1407"/>
        <v>0</v>
      </c>
      <c r="P1077" s="125">
        <f t="shared" si="1407"/>
        <v>0</v>
      </c>
      <c r="Q1077" s="126">
        <f t="shared" si="1396"/>
        <v>0</v>
      </c>
      <c r="R1077" s="124">
        <f>SUM(R1073,R1075)</f>
        <v>0</v>
      </c>
      <c r="S1077" s="125">
        <f t="shared" ref="S1077:AC1077" si="1408">SUM(S1073,S1075)</f>
        <v>0</v>
      </c>
      <c r="T1077" s="125">
        <f t="shared" si="1408"/>
        <v>0</v>
      </c>
      <c r="U1077" s="125">
        <f t="shared" si="1408"/>
        <v>0</v>
      </c>
      <c r="V1077" s="125">
        <f t="shared" si="1408"/>
        <v>0</v>
      </c>
      <c r="W1077" s="125">
        <f t="shared" si="1408"/>
        <v>0</v>
      </c>
      <c r="X1077" s="125">
        <f t="shared" si="1408"/>
        <v>0</v>
      </c>
      <c r="Y1077" s="125">
        <f t="shared" si="1408"/>
        <v>0</v>
      </c>
      <c r="Z1077" s="125">
        <f t="shared" si="1408"/>
        <v>0</v>
      </c>
      <c r="AA1077" s="125">
        <f t="shared" si="1408"/>
        <v>0</v>
      </c>
      <c r="AB1077" s="125">
        <f t="shared" si="1408"/>
        <v>3</v>
      </c>
      <c r="AC1077" s="125">
        <f t="shared" si="1408"/>
        <v>3</v>
      </c>
      <c r="AD1077" s="126">
        <f t="shared" si="1398"/>
        <v>6</v>
      </c>
      <c r="AE1077" s="124">
        <f>SUM(AE1073,AE1075)</f>
        <v>3</v>
      </c>
      <c r="AF1077" s="125">
        <f t="shared" ref="AF1077:AP1077" si="1409">SUM(AF1073,AF1075)</f>
        <v>55</v>
      </c>
      <c r="AG1077" s="125">
        <f t="shared" si="1409"/>
        <v>107</v>
      </c>
      <c r="AH1077" s="125">
        <f t="shared" si="1409"/>
        <v>159</v>
      </c>
      <c r="AI1077" s="125">
        <f t="shared" si="1409"/>
        <v>211</v>
      </c>
      <c r="AJ1077" s="125">
        <f t="shared" si="1409"/>
        <v>263</v>
      </c>
      <c r="AK1077" s="125">
        <f t="shared" si="1409"/>
        <v>263</v>
      </c>
      <c r="AL1077" s="125">
        <f t="shared" si="1409"/>
        <v>211</v>
      </c>
      <c r="AM1077" s="125">
        <f t="shared" si="1409"/>
        <v>159</v>
      </c>
      <c r="AN1077" s="125">
        <f t="shared" si="1409"/>
        <v>107</v>
      </c>
      <c r="AO1077" s="125">
        <f t="shared" si="1409"/>
        <v>55</v>
      </c>
      <c r="AP1077" s="125">
        <f t="shared" si="1409"/>
        <v>0</v>
      </c>
      <c r="AQ1077" s="126">
        <f t="shared" si="1400"/>
        <v>1593</v>
      </c>
      <c r="AR1077" s="124">
        <f>SUM(AR1073,AR1075)</f>
        <v>0</v>
      </c>
      <c r="AS1077" s="125">
        <f t="shared" ref="AS1077:BC1077" si="1410">SUM(AS1073,AS1075)</f>
        <v>0</v>
      </c>
      <c r="AT1077" s="125">
        <f t="shared" si="1410"/>
        <v>0</v>
      </c>
      <c r="AU1077" s="125">
        <f t="shared" si="1410"/>
        <v>0</v>
      </c>
      <c r="AV1077" s="125">
        <f t="shared" si="1410"/>
        <v>0</v>
      </c>
      <c r="AW1077" s="125">
        <f t="shared" si="1410"/>
        <v>0</v>
      </c>
      <c r="AX1077" s="125">
        <f t="shared" si="1410"/>
        <v>0</v>
      </c>
      <c r="AY1077" s="125">
        <f t="shared" si="1410"/>
        <v>0</v>
      </c>
      <c r="AZ1077" s="125">
        <f t="shared" si="1410"/>
        <v>0</v>
      </c>
      <c r="BA1077" s="125">
        <f t="shared" si="1410"/>
        <v>0</v>
      </c>
      <c r="BB1077" s="125">
        <f t="shared" si="1410"/>
        <v>0</v>
      </c>
      <c r="BC1077" s="125">
        <f t="shared" si="1410"/>
        <v>0</v>
      </c>
      <c r="BD1077" s="126">
        <f t="shared" si="1402"/>
        <v>0</v>
      </c>
      <c r="BE1077" s="127">
        <f t="shared" si="1386"/>
        <v>1599</v>
      </c>
      <c r="BG1077" s="42"/>
    </row>
    <row r="1078" spans="1:61" hidden="1" outlineLevel="2" x14ac:dyDescent="0.2">
      <c r="A1078" s="370"/>
      <c r="B1078" s="363"/>
      <c r="C1078" s="51" t="s">
        <v>164</v>
      </c>
      <c r="D1078" s="100">
        <f t="shared" ref="D1078:P1078" si="1411">SUM(D1074,D1076)</f>
        <v>0</v>
      </c>
      <c r="E1078" s="80">
        <f t="shared" si="1411"/>
        <v>0</v>
      </c>
      <c r="F1078" s="81">
        <f t="shared" si="1411"/>
        <v>0</v>
      </c>
      <c r="G1078" s="81">
        <f t="shared" si="1411"/>
        <v>0</v>
      </c>
      <c r="H1078" s="81">
        <f t="shared" si="1411"/>
        <v>0</v>
      </c>
      <c r="I1078" s="81">
        <f t="shared" si="1411"/>
        <v>0</v>
      </c>
      <c r="J1078" s="81">
        <f t="shared" si="1411"/>
        <v>0</v>
      </c>
      <c r="K1078" s="81">
        <f t="shared" si="1411"/>
        <v>0</v>
      </c>
      <c r="L1078" s="81">
        <f t="shared" si="1411"/>
        <v>0</v>
      </c>
      <c r="M1078" s="81">
        <f t="shared" si="1411"/>
        <v>0</v>
      </c>
      <c r="N1078" s="81">
        <f t="shared" si="1411"/>
        <v>0</v>
      </c>
      <c r="O1078" s="81">
        <f t="shared" si="1411"/>
        <v>0</v>
      </c>
      <c r="P1078" s="81">
        <f t="shared" si="1411"/>
        <v>0</v>
      </c>
      <c r="Q1078" s="99">
        <f t="shared" si="1396"/>
        <v>0</v>
      </c>
      <c r="R1078" s="80">
        <f t="shared" ref="R1078:AC1078" si="1412">SUM(R1074,R1076)</f>
        <v>0</v>
      </c>
      <c r="S1078" s="81">
        <f t="shared" si="1412"/>
        <v>0</v>
      </c>
      <c r="T1078" s="81">
        <f t="shared" si="1412"/>
        <v>0</v>
      </c>
      <c r="U1078" s="81">
        <f t="shared" si="1412"/>
        <v>0</v>
      </c>
      <c r="V1078" s="81">
        <f t="shared" si="1412"/>
        <v>0</v>
      </c>
      <c r="W1078" s="81">
        <f t="shared" si="1412"/>
        <v>0</v>
      </c>
      <c r="X1078" s="81">
        <f t="shared" si="1412"/>
        <v>0</v>
      </c>
      <c r="Y1078" s="81">
        <f t="shared" si="1412"/>
        <v>0</v>
      </c>
      <c r="Z1078" s="81">
        <f t="shared" si="1412"/>
        <v>0</v>
      </c>
      <c r="AA1078" s="81">
        <f t="shared" si="1412"/>
        <v>0</v>
      </c>
      <c r="AB1078" s="81">
        <f t="shared" si="1412"/>
        <v>0</v>
      </c>
      <c r="AC1078" s="81">
        <f t="shared" si="1412"/>
        <v>0</v>
      </c>
      <c r="AD1078" s="99">
        <f t="shared" si="1398"/>
        <v>0</v>
      </c>
      <c r="AE1078" s="80">
        <f t="shared" ref="AE1078:AP1078" si="1413">SUM(AE1074,AE1076)</f>
        <v>0</v>
      </c>
      <c r="AF1078" s="81">
        <f t="shared" si="1413"/>
        <v>0</v>
      </c>
      <c r="AG1078" s="81">
        <f t="shared" si="1413"/>
        <v>0</v>
      </c>
      <c r="AH1078" s="81">
        <f t="shared" si="1413"/>
        <v>0</v>
      </c>
      <c r="AI1078" s="81">
        <f t="shared" si="1413"/>
        <v>0</v>
      </c>
      <c r="AJ1078" s="81">
        <f t="shared" si="1413"/>
        <v>0</v>
      </c>
      <c r="AK1078" s="81">
        <f t="shared" si="1413"/>
        <v>0</v>
      </c>
      <c r="AL1078" s="81">
        <f t="shared" si="1413"/>
        <v>0</v>
      </c>
      <c r="AM1078" s="81">
        <f t="shared" si="1413"/>
        <v>0</v>
      </c>
      <c r="AN1078" s="81">
        <f t="shared" si="1413"/>
        <v>0</v>
      </c>
      <c r="AO1078" s="81">
        <f t="shared" si="1413"/>
        <v>0</v>
      </c>
      <c r="AP1078" s="81">
        <f t="shared" si="1413"/>
        <v>0</v>
      </c>
      <c r="AQ1078" s="99">
        <f t="shared" si="1400"/>
        <v>0</v>
      </c>
      <c r="AR1078" s="80">
        <f t="shared" ref="AR1078:BC1078" si="1414">SUM(AR1074,AR1076)</f>
        <v>0</v>
      </c>
      <c r="AS1078" s="81">
        <f t="shared" si="1414"/>
        <v>0</v>
      </c>
      <c r="AT1078" s="81">
        <f t="shared" si="1414"/>
        <v>0</v>
      </c>
      <c r="AU1078" s="81">
        <f t="shared" si="1414"/>
        <v>0</v>
      </c>
      <c r="AV1078" s="81">
        <f t="shared" si="1414"/>
        <v>0</v>
      </c>
      <c r="AW1078" s="81">
        <f t="shared" si="1414"/>
        <v>0</v>
      </c>
      <c r="AX1078" s="81">
        <f t="shared" si="1414"/>
        <v>0</v>
      </c>
      <c r="AY1078" s="81">
        <f t="shared" si="1414"/>
        <v>0</v>
      </c>
      <c r="AZ1078" s="81">
        <f t="shared" si="1414"/>
        <v>0</v>
      </c>
      <c r="BA1078" s="81">
        <f t="shared" si="1414"/>
        <v>0</v>
      </c>
      <c r="BB1078" s="81">
        <f t="shared" si="1414"/>
        <v>0</v>
      </c>
      <c r="BC1078" s="81">
        <f t="shared" si="1414"/>
        <v>0</v>
      </c>
      <c r="BD1078" s="99">
        <f t="shared" si="1402"/>
        <v>0</v>
      </c>
      <c r="BE1078" s="100">
        <f t="shared" si="1386"/>
        <v>0</v>
      </c>
      <c r="BG1078" s="42"/>
    </row>
    <row r="1079" spans="1:61" outlineLevel="1" collapsed="1" x14ac:dyDescent="0.2">
      <c r="A1079" s="119"/>
      <c r="B1079" s="103" t="s">
        <v>237</v>
      </c>
      <c r="C1079" s="104"/>
      <c r="D1079" s="106"/>
      <c r="E1079" s="105"/>
      <c r="F1079" s="105"/>
      <c r="G1079" s="105"/>
      <c r="H1079" s="105"/>
      <c r="I1079" s="105"/>
      <c r="J1079" s="105"/>
      <c r="K1079" s="105"/>
      <c r="L1079" s="105"/>
      <c r="M1079" s="105"/>
      <c r="N1079" s="105"/>
      <c r="O1079" s="105"/>
      <c r="P1079" s="105"/>
      <c r="Q1079" s="106"/>
      <c r="R1079" s="105"/>
      <c r="S1079" s="105"/>
      <c r="T1079" s="105"/>
      <c r="U1079" s="105"/>
      <c r="V1079" s="105"/>
      <c r="W1079" s="105"/>
      <c r="X1079" s="105"/>
      <c r="Y1079" s="105"/>
      <c r="Z1079" s="105"/>
      <c r="AA1079" s="105"/>
      <c r="AB1079" s="105"/>
      <c r="AC1079" s="105"/>
      <c r="AD1079" s="107"/>
      <c r="AE1079" s="108"/>
      <c r="AF1079" s="105"/>
      <c r="AG1079" s="105"/>
      <c r="AH1079" s="105"/>
      <c r="AI1079" s="105"/>
      <c r="AJ1079" s="105"/>
      <c r="AK1079" s="105"/>
      <c r="AL1079" s="105"/>
      <c r="AM1079" s="105"/>
      <c r="AN1079" s="105"/>
      <c r="AO1079" s="105"/>
      <c r="AP1079" s="109"/>
      <c r="AQ1079" s="110"/>
      <c r="AR1079" s="105"/>
      <c r="AS1079" s="105"/>
      <c r="AT1079" s="105"/>
      <c r="AU1079" s="105"/>
      <c r="AV1079" s="105"/>
      <c r="AW1079" s="105"/>
      <c r="AX1079" s="105"/>
      <c r="AY1079" s="105"/>
      <c r="AZ1079" s="105"/>
      <c r="BA1079" s="105"/>
      <c r="BB1079" s="105"/>
      <c r="BC1079" s="105"/>
      <c r="BD1079" s="106"/>
      <c r="BE1079" s="197">
        <f t="shared" si="1338"/>
        <v>0</v>
      </c>
      <c r="BF1079" s="122"/>
      <c r="BG1079" s="42"/>
    </row>
    <row r="1080" spans="1:61" hidden="1" outlineLevel="2" x14ac:dyDescent="0.2">
      <c r="A1080" s="120"/>
      <c r="B1080" s="111" t="s">
        <v>202</v>
      </c>
      <c r="C1080" s="112"/>
      <c r="D1080" s="114"/>
      <c r="E1080" s="113"/>
      <c r="F1080" s="113"/>
      <c r="G1080" s="113"/>
      <c r="H1080" s="113"/>
      <c r="I1080" s="113"/>
      <c r="J1080" s="113"/>
      <c r="K1080" s="113"/>
      <c r="L1080" s="113"/>
      <c r="M1080" s="113"/>
      <c r="N1080" s="113"/>
      <c r="O1080" s="113"/>
      <c r="P1080" s="113"/>
      <c r="Q1080" s="114"/>
      <c r="R1080" s="113"/>
      <c r="S1080" s="113"/>
      <c r="T1080" s="113"/>
      <c r="U1080" s="113"/>
      <c r="V1080" s="113"/>
      <c r="W1080" s="113"/>
      <c r="X1080" s="113"/>
      <c r="Y1080" s="113"/>
      <c r="Z1080" s="113"/>
      <c r="AA1080" s="113"/>
      <c r="AB1080" s="113"/>
      <c r="AC1080" s="113"/>
      <c r="AD1080" s="115"/>
      <c r="AE1080" s="116"/>
      <c r="AF1080" s="113"/>
      <c r="AG1080" s="113"/>
      <c r="AH1080" s="113"/>
      <c r="AI1080" s="113"/>
      <c r="AJ1080" s="113"/>
      <c r="AK1080" s="113"/>
      <c r="AL1080" s="113"/>
      <c r="AM1080" s="113"/>
      <c r="AN1080" s="113"/>
      <c r="AO1080" s="113"/>
      <c r="AP1080" s="117"/>
      <c r="AQ1080" s="118"/>
      <c r="AR1080" s="113"/>
      <c r="AS1080" s="113"/>
      <c r="AT1080" s="113"/>
      <c r="AU1080" s="113"/>
      <c r="AV1080" s="113"/>
      <c r="AW1080" s="113"/>
      <c r="AX1080" s="113"/>
      <c r="AY1080" s="113"/>
      <c r="AZ1080" s="113"/>
      <c r="BA1080" s="113"/>
      <c r="BB1080" s="113"/>
      <c r="BC1080" s="113"/>
      <c r="BD1080" s="114"/>
      <c r="BE1080" s="198">
        <f t="shared" si="1338"/>
        <v>0</v>
      </c>
      <c r="BG1080" s="42"/>
    </row>
    <row r="1081" spans="1:61" ht="13.15" hidden="1" customHeight="1" outlineLevel="2" x14ac:dyDescent="0.2">
      <c r="A1081" s="373">
        <v>1</v>
      </c>
      <c r="B1081" s="371" t="s">
        <v>334</v>
      </c>
      <c r="C1081" s="44" t="s">
        <v>159</v>
      </c>
      <c r="D1081" s="101"/>
      <c r="E1081" s="82"/>
      <c r="F1081" s="83"/>
      <c r="G1081" s="83"/>
      <c r="H1081" s="83"/>
      <c r="I1081" s="83"/>
      <c r="J1081" s="83"/>
      <c r="K1081" s="83"/>
      <c r="L1081" s="83"/>
      <c r="M1081" s="83"/>
      <c r="N1081" s="83"/>
      <c r="O1081" s="83"/>
      <c r="P1081" s="83"/>
      <c r="Q1081" s="101">
        <f>SUM(E1081:P1081)</f>
        <v>0</v>
      </c>
      <c r="R1081" s="82"/>
      <c r="S1081" s="83"/>
      <c r="T1081" s="83"/>
      <c r="U1081" s="83"/>
      <c r="V1081" s="83"/>
      <c r="W1081" s="83"/>
      <c r="X1081" s="83"/>
      <c r="Y1081" s="83"/>
      <c r="Z1081" s="83"/>
      <c r="AA1081" s="83"/>
      <c r="AB1081" s="83"/>
      <c r="AC1081" s="83"/>
      <c r="AD1081" s="101">
        <f>SUM(R1081:AC1081)</f>
        <v>0</v>
      </c>
      <c r="AE1081" s="82"/>
      <c r="AF1081" s="83"/>
      <c r="AG1081" s="83"/>
      <c r="AH1081" s="83"/>
      <c r="AI1081" s="83"/>
      <c r="AJ1081" s="83"/>
      <c r="AK1081" s="83"/>
      <c r="AL1081" s="83"/>
      <c r="AM1081" s="83"/>
      <c r="AN1081" s="83"/>
      <c r="AO1081" s="83"/>
      <c r="AP1081" s="83"/>
      <c r="AQ1081" s="101">
        <f>SUM(AE1081:AP1081)</f>
        <v>0</v>
      </c>
      <c r="AR1081" s="82"/>
      <c r="AS1081" s="83"/>
      <c r="AT1081" s="83"/>
      <c r="AU1081" s="83"/>
      <c r="AV1081" s="83"/>
      <c r="AW1081" s="83"/>
      <c r="AX1081" s="83"/>
      <c r="AY1081" s="83"/>
      <c r="AZ1081" s="83"/>
      <c r="BA1081" s="83"/>
      <c r="BB1081" s="83"/>
      <c r="BC1081" s="83"/>
      <c r="BD1081" s="101">
        <f>SUM(AR1081:BC1081)</f>
        <v>0</v>
      </c>
      <c r="BE1081" s="101">
        <f t="shared" si="1338"/>
        <v>0</v>
      </c>
      <c r="BG1081" s="138"/>
      <c r="BH1081" s="140"/>
      <c r="BI1081" s="140"/>
    </row>
    <row r="1082" spans="1:61" ht="13.15" hidden="1" customHeight="1" outlineLevel="2" x14ac:dyDescent="0.2">
      <c r="A1082" s="374"/>
      <c r="B1082" s="372"/>
      <c r="C1082" s="46" t="s">
        <v>164</v>
      </c>
      <c r="D1082" s="92"/>
      <c r="E1082" s="56"/>
      <c r="F1082" s="57"/>
      <c r="G1082" s="57"/>
      <c r="H1082" s="57"/>
      <c r="I1082" s="57"/>
      <c r="J1082" s="57"/>
      <c r="K1082" s="57"/>
      <c r="L1082" s="57"/>
      <c r="M1082" s="57"/>
      <c r="N1082" s="57"/>
      <c r="O1082" s="57"/>
      <c r="P1082" s="57"/>
      <c r="Q1082" s="92">
        <f>SUM(E1082:P1082)</f>
        <v>0</v>
      </c>
      <c r="R1082" s="56"/>
      <c r="S1082" s="57"/>
      <c r="T1082" s="57"/>
      <c r="U1082" s="57"/>
      <c r="V1082" s="57"/>
      <c r="W1082" s="57"/>
      <c r="X1082" s="57"/>
      <c r="Y1082" s="57"/>
      <c r="Z1082" s="57"/>
      <c r="AA1082" s="57"/>
      <c r="AB1082" s="57"/>
      <c r="AC1082" s="57"/>
      <c r="AD1082" s="92">
        <f>SUM(R1082:AC1082)</f>
        <v>0</v>
      </c>
      <c r="AE1082" s="56"/>
      <c r="AF1082" s="57"/>
      <c r="AG1082" s="57"/>
      <c r="AH1082" s="57"/>
      <c r="AI1082" s="57"/>
      <c r="AJ1082" s="57"/>
      <c r="AK1082" s="57"/>
      <c r="AL1082" s="57"/>
      <c r="AM1082" s="57"/>
      <c r="AN1082" s="57"/>
      <c r="AO1082" s="57"/>
      <c r="AP1082" s="57"/>
      <c r="AQ1082" s="92">
        <f>SUM(AE1082:AP1082)</f>
        <v>0</v>
      </c>
      <c r="AR1082" s="56"/>
      <c r="AS1082" s="57"/>
      <c r="AT1082" s="57"/>
      <c r="AU1082" s="57"/>
      <c r="AV1082" s="57"/>
      <c r="AW1082" s="57"/>
      <c r="AX1082" s="57"/>
      <c r="AY1082" s="57"/>
      <c r="AZ1082" s="57"/>
      <c r="BA1082" s="57"/>
      <c r="BB1082" s="57"/>
      <c r="BC1082" s="57"/>
      <c r="BD1082" s="92">
        <f>SUM(AR1082:BC1082)</f>
        <v>0</v>
      </c>
      <c r="BE1082" s="92">
        <f t="shared" si="1338"/>
        <v>0</v>
      </c>
      <c r="BG1082" s="136"/>
      <c r="BH1082" s="4"/>
      <c r="BI1082" s="4"/>
    </row>
    <row r="1083" spans="1:61" ht="13.15" hidden="1" customHeight="1" outlineLevel="2" x14ac:dyDescent="0.2">
      <c r="A1083" s="373">
        <v>2</v>
      </c>
      <c r="B1083" s="371" t="s">
        <v>217</v>
      </c>
      <c r="C1083" s="44" t="s">
        <v>159</v>
      </c>
      <c r="D1083" s="101">
        <v>250</v>
      </c>
      <c r="E1083" s="82"/>
      <c r="F1083" s="83"/>
      <c r="G1083" s="83"/>
      <c r="H1083" s="83"/>
      <c r="I1083" s="83"/>
      <c r="J1083" s="83"/>
      <c r="K1083" s="83"/>
      <c r="L1083" s="83"/>
      <c r="M1083" s="83"/>
      <c r="N1083" s="83"/>
      <c r="O1083" s="83"/>
      <c r="P1083" s="83"/>
      <c r="Q1083" s="101">
        <f t="shared" ref="Q1083:Q1094" si="1415">SUM(E1083:P1083)</f>
        <v>0</v>
      </c>
      <c r="R1083" s="82"/>
      <c r="S1083" s="83"/>
      <c r="T1083" s="83"/>
      <c r="U1083" s="83"/>
      <c r="V1083" s="83"/>
      <c r="W1083" s="83"/>
      <c r="X1083" s="83"/>
      <c r="Y1083" s="83"/>
      <c r="Z1083" s="83"/>
      <c r="AA1083" s="83"/>
      <c r="AB1083" s="83"/>
      <c r="AC1083" s="83"/>
      <c r="AD1083" s="101">
        <f t="shared" ref="AD1083:AD1098" si="1416">SUM(R1083:AC1083)</f>
        <v>0</v>
      </c>
      <c r="AE1083" s="82"/>
      <c r="AF1083" s="83"/>
      <c r="AG1083" s="83"/>
      <c r="AH1083" s="83"/>
      <c r="AI1083" s="83"/>
      <c r="AJ1083" s="83"/>
      <c r="AK1083" s="83"/>
      <c r="AL1083" s="83"/>
      <c r="AM1083" s="83"/>
      <c r="AN1083" s="83"/>
      <c r="AO1083" s="83"/>
      <c r="AP1083" s="83"/>
      <c r="AQ1083" s="101">
        <f t="shared" ref="AQ1083:AQ1098" si="1417">SUM(AE1083:AP1083)</f>
        <v>0</v>
      </c>
      <c r="AR1083" s="82"/>
      <c r="AS1083" s="83"/>
      <c r="AT1083" s="83"/>
      <c r="AU1083" s="83"/>
      <c r="AV1083" s="83"/>
      <c r="AW1083" s="83"/>
      <c r="AX1083" s="83"/>
      <c r="AY1083" s="83"/>
      <c r="AZ1083" s="83"/>
      <c r="BA1083" s="83"/>
      <c r="BB1083" s="83"/>
      <c r="BC1083" s="83"/>
      <c r="BD1083" s="101">
        <f t="shared" ref="BD1083:BD1098" si="1418">SUM(AR1083:BC1083)</f>
        <v>0</v>
      </c>
      <c r="BE1083" s="101">
        <f t="shared" si="1338"/>
        <v>250</v>
      </c>
      <c r="BG1083" s="138" t="s">
        <v>211</v>
      </c>
      <c r="BH1083" s="140" t="s">
        <v>212</v>
      </c>
      <c r="BI1083" s="140" t="s">
        <v>213</v>
      </c>
    </row>
    <row r="1084" spans="1:61" ht="13.15" hidden="1" customHeight="1" outlineLevel="2" x14ac:dyDescent="0.2">
      <c r="A1084" s="374"/>
      <c r="B1084" s="372"/>
      <c r="C1084" s="46" t="s">
        <v>164</v>
      </c>
      <c r="D1084" s="92">
        <v>250</v>
      </c>
      <c r="E1084" s="56"/>
      <c r="F1084" s="57"/>
      <c r="G1084" s="57"/>
      <c r="H1084" s="57"/>
      <c r="I1084" s="57"/>
      <c r="J1084" s="57"/>
      <c r="K1084" s="57"/>
      <c r="L1084" s="57"/>
      <c r="M1084" s="57"/>
      <c r="N1084" s="57"/>
      <c r="O1084" s="57"/>
      <c r="P1084" s="57"/>
      <c r="Q1084" s="92">
        <f t="shared" si="1415"/>
        <v>0</v>
      </c>
      <c r="R1084" s="56"/>
      <c r="S1084" s="57"/>
      <c r="T1084" s="57"/>
      <c r="U1084" s="57"/>
      <c r="V1084" s="57"/>
      <c r="W1084" s="57"/>
      <c r="X1084" s="57"/>
      <c r="Y1084" s="57"/>
      <c r="Z1084" s="57"/>
      <c r="AA1084" s="57"/>
      <c r="AB1084" s="57"/>
      <c r="AC1084" s="57"/>
      <c r="AD1084" s="92">
        <f t="shared" si="1416"/>
        <v>0</v>
      </c>
      <c r="AE1084" s="56"/>
      <c r="AF1084" s="57"/>
      <c r="AG1084" s="57"/>
      <c r="AH1084" s="57"/>
      <c r="AI1084" s="57"/>
      <c r="AJ1084" s="57"/>
      <c r="AK1084" s="57"/>
      <c r="AL1084" s="57"/>
      <c r="AM1084" s="57"/>
      <c r="AN1084" s="57"/>
      <c r="AO1084" s="57"/>
      <c r="AP1084" s="57"/>
      <c r="AQ1084" s="92">
        <f t="shared" si="1417"/>
        <v>0</v>
      </c>
      <c r="AR1084" s="56"/>
      <c r="AS1084" s="57"/>
      <c r="AT1084" s="57"/>
      <c r="AU1084" s="57"/>
      <c r="AV1084" s="57"/>
      <c r="AW1084" s="57"/>
      <c r="AX1084" s="57"/>
      <c r="AY1084" s="57"/>
      <c r="AZ1084" s="57"/>
      <c r="BA1084" s="57"/>
      <c r="BB1084" s="57"/>
      <c r="BC1084" s="57"/>
      <c r="BD1084" s="92">
        <f t="shared" si="1418"/>
        <v>0</v>
      </c>
      <c r="BE1084" s="92">
        <f t="shared" si="1338"/>
        <v>250</v>
      </c>
      <c r="BG1084" s="136" t="s">
        <v>199</v>
      </c>
      <c r="BH1084" s="4">
        <f>BI1084/1.25</f>
        <v>200000</v>
      </c>
      <c r="BI1084" s="4">
        <v>250000</v>
      </c>
    </row>
    <row r="1085" spans="1:61" ht="13.15" hidden="1" customHeight="1" outlineLevel="2" x14ac:dyDescent="0.2">
      <c r="A1085" s="366">
        <v>3</v>
      </c>
      <c r="B1085" s="376" t="s">
        <v>345</v>
      </c>
      <c r="C1085" s="47" t="s">
        <v>159</v>
      </c>
      <c r="D1085" s="91"/>
      <c r="E1085" s="52"/>
      <c r="F1085" s="53"/>
      <c r="G1085" s="53"/>
      <c r="H1085" s="53"/>
      <c r="I1085" s="53"/>
      <c r="J1085" s="53"/>
      <c r="K1085" s="53"/>
      <c r="L1085" s="53"/>
      <c r="M1085" s="53"/>
      <c r="N1085" s="53"/>
      <c r="O1085" s="53"/>
      <c r="P1085" s="53">
        <v>125</v>
      </c>
      <c r="Q1085" s="91">
        <f t="shared" si="1415"/>
        <v>125</v>
      </c>
      <c r="R1085" s="52"/>
      <c r="S1085" s="53"/>
      <c r="T1085" s="53"/>
      <c r="U1085" s="53"/>
      <c r="V1085" s="53"/>
      <c r="W1085" s="53"/>
      <c r="X1085" s="53"/>
      <c r="Y1085" s="53"/>
      <c r="Z1085" s="53"/>
      <c r="AA1085" s="53"/>
      <c r="AB1085" s="53"/>
      <c r="AC1085" s="53"/>
      <c r="AD1085" s="91">
        <f t="shared" si="1416"/>
        <v>0</v>
      </c>
      <c r="AE1085" s="52"/>
      <c r="AF1085" s="53"/>
      <c r="AG1085" s="53"/>
      <c r="AH1085" s="53"/>
      <c r="AI1085" s="53"/>
      <c r="AJ1085" s="53"/>
      <c r="AK1085" s="53"/>
      <c r="AL1085" s="53"/>
      <c r="AM1085" s="53"/>
      <c r="AN1085" s="53"/>
      <c r="AO1085" s="53"/>
      <c r="AP1085" s="53"/>
      <c r="AQ1085" s="91">
        <f t="shared" si="1417"/>
        <v>0</v>
      </c>
      <c r="AR1085" s="52"/>
      <c r="AS1085" s="53"/>
      <c r="AT1085" s="53"/>
      <c r="AU1085" s="53"/>
      <c r="AV1085" s="53"/>
      <c r="AW1085" s="53"/>
      <c r="AX1085" s="53"/>
      <c r="AY1085" s="53"/>
      <c r="AZ1085" s="53"/>
      <c r="BA1085" s="53"/>
      <c r="BB1085" s="53"/>
      <c r="BC1085" s="53"/>
      <c r="BD1085" s="91">
        <f t="shared" si="1418"/>
        <v>0</v>
      </c>
      <c r="BE1085" s="91">
        <f t="shared" si="1338"/>
        <v>125</v>
      </c>
      <c r="BG1085" s="136" t="s">
        <v>218</v>
      </c>
      <c r="BH1085" s="4">
        <f t="shared" ref="BH1085:BH1091" si="1419">BI1085/1.25</f>
        <v>0</v>
      </c>
      <c r="BI1085" s="4">
        <v>0</v>
      </c>
    </row>
    <row r="1086" spans="1:61" ht="13.15" hidden="1" customHeight="1" outlineLevel="2" x14ac:dyDescent="0.2">
      <c r="A1086" s="367"/>
      <c r="B1086" s="381"/>
      <c r="C1086" s="48" t="s">
        <v>164</v>
      </c>
      <c r="D1086" s="93"/>
      <c r="E1086" s="62"/>
      <c r="F1086" s="63"/>
      <c r="G1086" s="63"/>
      <c r="H1086" s="63"/>
      <c r="I1086" s="63"/>
      <c r="J1086" s="63"/>
      <c r="K1086" s="63"/>
      <c r="L1086" s="63"/>
      <c r="M1086" s="63">
        <v>44</v>
      </c>
      <c r="N1086" s="63"/>
      <c r="O1086" s="63"/>
      <c r="P1086" s="63"/>
      <c r="Q1086" s="93">
        <f t="shared" si="1415"/>
        <v>44</v>
      </c>
      <c r="R1086" s="62"/>
      <c r="S1086" s="63"/>
      <c r="T1086" s="63"/>
      <c r="U1086" s="63"/>
      <c r="V1086" s="63"/>
      <c r="W1086" s="63"/>
      <c r="X1086" s="63"/>
      <c r="Y1086" s="63"/>
      <c r="Z1086" s="63"/>
      <c r="AA1086" s="63"/>
      <c r="AB1086" s="63"/>
      <c r="AC1086" s="63"/>
      <c r="AD1086" s="93">
        <f t="shared" si="1416"/>
        <v>0</v>
      </c>
      <c r="AE1086" s="62"/>
      <c r="AF1086" s="63"/>
      <c r="AG1086" s="63"/>
      <c r="AH1086" s="63"/>
      <c r="AI1086" s="63"/>
      <c r="AJ1086" s="63"/>
      <c r="AK1086" s="63"/>
      <c r="AL1086" s="63"/>
      <c r="AM1086" s="63"/>
      <c r="AN1086" s="63"/>
      <c r="AO1086" s="63"/>
      <c r="AP1086" s="63"/>
      <c r="AQ1086" s="93">
        <f t="shared" si="1417"/>
        <v>0</v>
      </c>
      <c r="AR1086" s="62"/>
      <c r="AS1086" s="63"/>
      <c r="AT1086" s="63"/>
      <c r="AU1086" s="63"/>
      <c r="AV1086" s="63"/>
      <c r="AW1086" s="63"/>
      <c r="AX1086" s="63"/>
      <c r="AY1086" s="63"/>
      <c r="AZ1086" s="63"/>
      <c r="BA1086" s="63"/>
      <c r="BB1086" s="63"/>
      <c r="BC1086" s="63"/>
      <c r="BD1086" s="93">
        <f t="shared" si="1418"/>
        <v>0</v>
      </c>
      <c r="BE1086" s="93">
        <f t="shared" si="1338"/>
        <v>44</v>
      </c>
      <c r="BG1086" s="136" t="s">
        <v>222</v>
      </c>
      <c r="BH1086" s="4">
        <f t="shared" si="1419"/>
        <v>0</v>
      </c>
      <c r="BI1086" s="4">
        <v>0</v>
      </c>
    </row>
    <row r="1087" spans="1:61" ht="13.15" hidden="1" customHeight="1" outlineLevel="2" x14ac:dyDescent="0.2">
      <c r="A1087" s="380">
        <v>4</v>
      </c>
      <c r="B1087" s="382" t="s">
        <v>204</v>
      </c>
      <c r="C1087" s="49" t="s">
        <v>159</v>
      </c>
      <c r="D1087" s="95"/>
      <c r="E1087" s="68"/>
      <c r="F1087" s="69"/>
      <c r="G1087" s="69"/>
      <c r="H1087" s="190"/>
      <c r="I1087" s="190"/>
      <c r="J1087" s="190"/>
      <c r="K1087" s="192"/>
      <c r="L1087" s="192"/>
      <c r="M1087" s="69"/>
      <c r="N1087" s="69"/>
      <c r="O1087" s="69"/>
      <c r="P1087" s="69"/>
      <c r="Q1087" s="94">
        <f t="shared" si="1415"/>
        <v>0</v>
      </c>
      <c r="R1087" s="68"/>
      <c r="S1087" s="69"/>
      <c r="T1087" s="69"/>
      <c r="U1087" s="69"/>
      <c r="V1087" s="69"/>
      <c r="W1087" s="69"/>
      <c r="X1087" s="69"/>
      <c r="Y1087" s="69"/>
      <c r="Z1087" s="69"/>
      <c r="AA1087" s="69"/>
      <c r="AB1087" s="69"/>
      <c r="AC1087" s="69"/>
      <c r="AD1087" s="94">
        <f t="shared" si="1416"/>
        <v>0</v>
      </c>
      <c r="AE1087" s="68"/>
      <c r="AF1087" s="69"/>
      <c r="AG1087" s="69"/>
      <c r="AH1087" s="69"/>
      <c r="AI1087" s="69"/>
      <c r="AJ1087" s="69"/>
      <c r="AK1087" s="69"/>
      <c r="AL1087" s="69"/>
      <c r="AM1087" s="69"/>
      <c r="AN1087" s="69"/>
      <c r="AO1087" s="69"/>
      <c r="AP1087" s="69"/>
      <c r="AQ1087" s="94">
        <f t="shared" si="1417"/>
        <v>0</v>
      </c>
      <c r="AR1087" s="68"/>
      <c r="AS1087" s="69"/>
      <c r="AT1087" s="69"/>
      <c r="AU1087" s="69"/>
      <c r="AV1087" s="69"/>
      <c r="AW1087" s="69"/>
      <c r="AX1087" s="69"/>
      <c r="AY1087" s="69"/>
      <c r="AZ1087" s="69"/>
      <c r="BA1087" s="69"/>
      <c r="BB1087" s="69"/>
      <c r="BC1087" s="69"/>
      <c r="BD1087" s="94">
        <f t="shared" si="1418"/>
        <v>0</v>
      </c>
      <c r="BE1087" s="95">
        <f t="shared" si="1338"/>
        <v>0</v>
      </c>
      <c r="BG1087" s="136" t="s">
        <v>214</v>
      </c>
      <c r="BH1087" s="4">
        <f t="shared" si="1419"/>
        <v>0</v>
      </c>
      <c r="BI1087" s="4">
        <v>0</v>
      </c>
    </row>
    <row r="1088" spans="1:61" ht="13.15" hidden="1" customHeight="1" outlineLevel="2" x14ac:dyDescent="0.2">
      <c r="A1088" s="384"/>
      <c r="B1088" s="383"/>
      <c r="C1088" s="45" t="s">
        <v>164</v>
      </c>
      <c r="D1088" s="97"/>
      <c r="E1088" s="74"/>
      <c r="F1088" s="75"/>
      <c r="G1088" s="75"/>
      <c r="H1088" s="75"/>
      <c r="I1088" s="75"/>
      <c r="J1088" s="75"/>
      <c r="K1088" s="75"/>
      <c r="L1088" s="75"/>
      <c r="M1088" s="75"/>
      <c r="N1088" s="75"/>
      <c r="O1088" s="75"/>
      <c r="P1088" s="75"/>
      <c r="Q1088" s="96">
        <f t="shared" si="1415"/>
        <v>0</v>
      </c>
      <c r="R1088" s="74"/>
      <c r="S1088" s="75"/>
      <c r="T1088" s="75"/>
      <c r="U1088" s="75"/>
      <c r="V1088" s="75"/>
      <c r="W1088" s="75"/>
      <c r="X1088" s="75"/>
      <c r="Y1088" s="75"/>
      <c r="Z1088" s="75"/>
      <c r="AA1088" s="75"/>
      <c r="AB1088" s="75"/>
      <c r="AC1088" s="75"/>
      <c r="AD1088" s="96">
        <f t="shared" si="1416"/>
        <v>0</v>
      </c>
      <c r="AE1088" s="74"/>
      <c r="AF1088" s="75"/>
      <c r="AG1088" s="75"/>
      <c r="AH1088" s="75"/>
      <c r="AI1088" s="75"/>
      <c r="AJ1088" s="75"/>
      <c r="AK1088" s="75"/>
      <c r="AL1088" s="75"/>
      <c r="AM1088" s="75"/>
      <c r="AN1088" s="75"/>
      <c r="AO1088" s="75"/>
      <c r="AP1088" s="75"/>
      <c r="AQ1088" s="96">
        <f t="shared" si="1417"/>
        <v>0</v>
      </c>
      <c r="AR1088" s="74"/>
      <c r="AS1088" s="75"/>
      <c r="AT1088" s="75"/>
      <c r="AU1088" s="75"/>
      <c r="AV1088" s="75"/>
      <c r="AW1088" s="75"/>
      <c r="AX1088" s="75"/>
      <c r="AY1088" s="75"/>
      <c r="AZ1088" s="75"/>
      <c r="BA1088" s="75"/>
      <c r="BB1088" s="75"/>
      <c r="BC1088" s="75"/>
      <c r="BD1088" s="96">
        <f t="shared" si="1418"/>
        <v>0</v>
      </c>
      <c r="BE1088" s="97">
        <f t="shared" si="1338"/>
        <v>0</v>
      </c>
      <c r="BG1088" s="136" t="s">
        <v>223</v>
      </c>
      <c r="BH1088" s="4">
        <f t="shared" si="1419"/>
        <v>0</v>
      </c>
      <c r="BI1088" s="4">
        <v>0</v>
      </c>
    </row>
    <row r="1089" spans="1:61" ht="13.15" hidden="1" customHeight="1" outlineLevel="2" x14ac:dyDescent="0.2">
      <c r="A1089" s="380">
        <v>5</v>
      </c>
      <c r="B1089" s="382" t="s">
        <v>221</v>
      </c>
      <c r="C1089" s="49" t="s">
        <v>159</v>
      </c>
      <c r="D1089" s="95"/>
      <c r="E1089" s="68"/>
      <c r="F1089" s="69"/>
      <c r="G1089" s="69"/>
      <c r="H1089" s="69"/>
      <c r="I1089" s="69"/>
      <c r="J1089" s="69"/>
      <c r="K1089" s="192"/>
      <c r="L1089" s="192"/>
      <c r="M1089" s="192">
        <v>1285</v>
      </c>
      <c r="N1089" s="192"/>
      <c r="O1089" s="192"/>
      <c r="P1089" s="192">
        <v>0</v>
      </c>
      <c r="Q1089" s="94">
        <f t="shared" si="1415"/>
        <v>1285</v>
      </c>
      <c r="R1089" s="192"/>
      <c r="S1089" s="192"/>
      <c r="T1089" s="192">
        <v>150</v>
      </c>
      <c r="U1089" s="192">
        <v>200</v>
      </c>
      <c r="V1089" s="192">
        <v>250</v>
      </c>
      <c r="W1089" s="192">
        <v>300</v>
      </c>
      <c r="X1089" s="192">
        <v>300</v>
      </c>
      <c r="Y1089" s="192">
        <v>250</v>
      </c>
      <c r="Z1089" s="192">
        <v>150</v>
      </c>
      <c r="AA1089" s="192">
        <v>150</v>
      </c>
      <c r="AB1089" s="192"/>
      <c r="AC1089" s="192"/>
      <c r="AD1089" s="94">
        <f t="shared" si="1416"/>
        <v>1750</v>
      </c>
      <c r="AE1089" s="192"/>
      <c r="AF1089" s="192">
        <v>100</v>
      </c>
      <c r="AG1089" s="192">
        <v>150</v>
      </c>
      <c r="AH1089" s="192">
        <v>150</v>
      </c>
      <c r="AI1089" s="192">
        <v>100</v>
      </c>
      <c r="AJ1089" s="192"/>
      <c r="AK1089" s="192"/>
      <c r="AL1089" s="192"/>
      <c r="AM1089" s="69"/>
      <c r="AN1089" s="69"/>
      <c r="AO1089" s="69"/>
      <c r="AP1089" s="69"/>
      <c r="AQ1089" s="94">
        <f t="shared" si="1417"/>
        <v>500</v>
      </c>
      <c r="AR1089" s="68"/>
      <c r="AS1089" s="69"/>
      <c r="AT1089" s="69"/>
      <c r="AU1089" s="69"/>
      <c r="AV1089" s="69"/>
      <c r="AW1089" s="69"/>
      <c r="AX1089" s="69"/>
      <c r="AY1089" s="69"/>
      <c r="AZ1089" s="69"/>
      <c r="BA1089" s="69"/>
      <c r="BB1089" s="69"/>
      <c r="BC1089" s="69"/>
      <c r="BD1089" s="94">
        <f t="shared" si="1418"/>
        <v>0</v>
      </c>
      <c r="BE1089" s="95">
        <f t="shared" si="1338"/>
        <v>3535</v>
      </c>
      <c r="BG1089" t="s">
        <v>224</v>
      </c>
      <c r="BH1089" s="4">
        <f t="shared" si="1419"/>
        <v>2900000</v>
      </c>
      <c r="BI1089" s="4">
        <v>3625000</v>
      </c>
    </row>
    <row r="1090" spans="1:61" ht="13.15" hidden="1" customHeight="1" outlineLevel="2" x14ac:dyDescent="0.2">
      <c r="A1090" s="384"/>
      <c r="B1090" s="383"/>
      <c r="C1090" s="45" t="s">
        <v>164</v>
      </c>
      <c r="D1090" s="97"/>
      <c r="E1090" s="74"/>
      <c r="F1090" s="75"/>
      <c r="G1090" s="75"/>
      <c r="H1090" s="75"/>
      <c r="I1090" s="75"/>
      <c r="J1090" s="75"/>
      <c r="K1090" s="75"/>
      <c r="L1090" s="75"/>
      <c r="M1090" s="75">
        <v>1285</v>
      </c>
      <c r="N1090" s="75"/>
      <c r="O1090" s="75"/>
      <c r="P1090" s="75"/>
      <c r="Q1090" s="96">
        <f t="shared" si="1415"/>
        <v>1285</v>
      </c>
      <c r="R1090" s="74"/>
      <c r="S1090" s="75"/>
      <c r="T1090" s="75"/>
      <c r="U1090" s="75"/>
      <c r="V1090" s="75"/>
      <c r="W1090" s="75"/>
      <c r="X1090" s="75"/>
      <c r="Y1090" s="75"/>
      <c r="Z1090" s="75"/>
      <c r="AA1090" s="75"/>
      <c r="AB1090" s="75"/>
      <c r="AC1090" s="75"/>
      <c r="AD1090" s="96">
        <f t="shared" si="1416"/>
        <v>0</v>
      </c>
      <c r="AE1090" s="74"/>
      <c r="AF1090" s="75"/>
      <c r="AG1090" s="75"/>
      <c r="AH1090" s="75"/>
      <c r="AI1090" s="75"/>
      <c r="AJ1090" s="75"/>
      <c r="AK1090" s="75"/>
      <c r="AL1090" s="75"/>
      <c r="AM1090" s="75"/>
      <c r="AN1090" s="75"/>
      <c r="AO1090" s="75"/>
      <c r="AP1090" s="75"/>
      <c r="AQ1090" s="96">
        <f t="shared" si="1417"/>
        <v>0</v>
      </c>
      <c r="AR1090" s="74"/>
      <c r="AS1090" s="75"/>
      <c r="AT1090" s="75"/>
      <c r="AU1090" s="75"/>
      <c r="AV1090" s="75"/>
      <c r="AW1090" s="75"/>
      <c r="AX1090" s="75"/>
      <c r="AY1090" s="75"/>
      <c r="AZ1090" s="75"/>
      <c r="BA1090" s="75"/>
      <c r="BB1090" s="75"/>
      <c r="BC1090" s="75"/>
      <c r="BD1090" s="96">
        <f t="shared" si="1418"/>
        <v>0</v>
      </c>
      <c r="BE1090" s="97">
        <f t="shared" si="1338"/>
        <v>1285</v>
      </c>
      <c r="BG1090" t="s">
        <v>210</v>
      </c>
      <c r="BH1090" s="4">
        <f t="shared" si="1419"/>
        <v>58000</v>
      </c>
      <c r="BI1090" s="4">
        <f>+BI1089*2%</f>
        <v>72500</v>
      </c>
    </row>
    <row r="1091" spans="1:61" ht="13.15" hidden="1" customHeight="1" outlineLevel="2" x14ac:dyDescent="0.2">
      <c r="A1091" s="373">
        <v>6</v>
      </c>
      <c r="B1091" s="364" t="s">
        <v>209</v>
      </c>
      <c r="C1091" s="49" t="s">
        <v>159</v>
      </c>
      <c r="D1091" s="95"/>
      <c r="E1091" s="68"/>
      <c r="F1091" s="69"/>
      <c r="G1091" s="69"/>
      <c r="H1091" s="69"/>
      <c r="I1091" s="69"/>
      <c r="J1091" s="69"/>
      <c r="K1091" s="192">
        <f>ROUND(K1089*2%,0)</f>
        <v>0</v>
      </c>
      <c r="L1091" s="192">
        <f>ROUND(L1089*2%,0)</f>
        <v>0</v>
      </c>
      <c r="M1091" s="192">
        <f>ROUND(M1089*2%,0)</f>
        <v>26</v>
      </c>
      <c r="N1091" s="192">
        <f>ROUND(N1089*2%,0)</f>
        <v>0</v>
      </c>
      <c r="O1091" s="192">
        <f>ROUND(O1089*2%,0)</f>
        <v>0</v>
      </c>
      <c r="P1091" s="192"/>
      <c r="Q1091" s="94">
        <f t="shared" si="1415"/>
        <v>26</v>
      </c>
      <c r="R1091" s="192">
        <f t="shared" ref="R1091:AC1091" si="1420">ROUND(R1089*2%,0)</f>
        <v>0</v>
      </c>
      <c r="S1091" s="192">
        <f t="shared" si="1420"/>
        <v>0</v>
      </c>
      <c r="T1091" s="192">
        <f t="shared" si="1420"/>
        <v>3</v>
      </c>
      <c r="U1091" s="192">
        <f t="shared" si="1420"/>
        <v>4</v>
      </c>
      <c r="V1091" s="192">
        <f t="shared" si="1420"/>
        <v>5</v>
      </c>
      <c r="W1091" s="192">
        <f t="shared" si="1420"/>
        <v>6</v>
      </c>
      <c r="X1091" s="192">
        <f t="shared" si="1420"/>
        <v>6</v>
      </c>
      <c r="Y1091" s="192">
        <f t="shared" si="1420"/>
        <v>5</v>
      </c>
      <c r="Z1091" s="192">
        <f t="shared" si="1420"/>
        <v>3</v>
      </c>
      <c r="AA1091" s="192">
        <f t="shared" si="1420"/>
        <v>3</v>
      </c>
      <c r="AB1091" s="192">
        <f t="shared" si="1420"/>
        <v>0</v>
      </c>
      <c r="AC1091" s="192">
        <f t="shared" si="1420"/>
        <v>0</v>
      </c>
      <c r="AD1091" s="94">
        <f t="shared" si="1416"/>
        <v>35</v>
      </c>
      <c r="AE1091" s="192">
        <f t="shared" ref="AE1091:AL1091" si="1421">ROUND(AE1089*2%,0)</f>
        <v>0</v>
      </c>
      <c r="AF1091" s="192">
        <f t="shared" si="1421"/>
        <v>2</v>
      </c>
      <c r="AG1091" s="192">
        <f t="shared" si="1421"/>
        <v>3</v>
      </c>
      <c r="AH1091" s="192">
        <f t="shared" si="1421"/>
        <v>3</v>
      </c>
      <c r="AI1091" s="192">
        <f t="shared" si="1421"/>
        <v>2</v>
      </c>
      <c r="AJ1091" s="192">
        <f t="shared" si="1421"/>
        <v>0</v>
      </c>
      <c r="AK1091" s="192">
        <f t="shared" si="1421"/>
        <v>0</v>
      </c>
      <c r="AL1091" s="192">
        <f t="shared" si="1421"/>
        <v>0</v>
      </c>
      <c r="AM1091" s="69"/>
      <c r="AN1091" s="69"/>
      <c r="AO1091" s="69"/>
      <c r="AP1091" s="69"/>
      <c r="AQ1091" s="94">
        <f t="shared" si="1417"/>
        <v>10</v>
      </c>
      <c r="AR1091" s="68"/>
      <c r="AS1091" s="69"/>
      <c r="AT1091" s="69"/>
      <c r="AU1091" s="69"/>
      <c r="AV1091" s="69"/>
      <c r="AW1091" s="69"/>
      <c r="AX1091" s="69"/>
      <c r="AY1091" s="69"/>
      <c r="AZ1091" s="69"/>
      <c r="BA1091" s="69"/>
      <c r="BB1091" s="69"/>
      <c r="BC1091" s="69"/>
      <c r="BD1091" s="94">
        <f t="shared" si="1418"/>
        <v>0</v>
      </c>
      <c r="BE1091" s="95">
        <f t="shared" si="1338"/>
        <v>71</v>
      </c>
      <c r="BG1091" s="136" t="s">
        <v>215</v>
      </c>
      <c r="BH1091" s="4">
        <f t="shared" si="1419"/>
        <v>0</v>
      </c>
      <c r="BI1091" s="4">
        <v>0</v>
      </c>
    </row>
    <row r="1092" spans="1:61" ht="13.15" hidden="1" customHeight="1" outlineLevel="2" x14ac:dyDescent="0.2">
      <c r="A1092" s="374"/>
      <c r="B1092" s="365"/>
      <c r="C1092" s="48" t="s">
        <v>164</v>
      </c>
      <c r="D1092" s="98"/>
      <c r="E1092" s="62"/>
      <c r="F1092" s="63"/>
      <c r="G1092" s="63"/>
      <c r="H1092" s="63"/>
      <c r="I1092" s="63"/>
      <c r="J1092" s="63"/>
      <c r="K1092" s="63"/>
      <c r="L1092" s="63"/>
      <c r="M1092" s="63"/>
      <c r="N1092" s="63"/>
      <c r="O1092" s="63"/>
      <c r="P1092" s="63"/>
      <c r="Q1092" s="93">
        <f t="shared" si="1415"/>
        <v>0</v>
      </c>
      <c r="R1092" s="62"/>
      <c r="S1092" s="63"/>
      <c r="T1092" s="63"/>
      <c r="U1092" s="63"/>
      <c r="V1092" s="63"/>
      <c r="W1092" s="63"/>
      <c r="X1092" s="63"/>
      <c r="Y1092" s="63"/>
      <c r="Z1092" s="63"/>
      <c r="AA1092" s="63"/>
      <c r="AB1092" s="63"/>
      <c r="AC1092" s="63"/>
      <c r="AD1092" s="93">
        <f t="shared" si="1416"/>
        <v>0</v>
      </c>
      <c r="AE1092" s="62"/>
      <c r="AF1092" s="63"/>
      <c r="AG1092" s="63"/>
      <c r="AH1092" s="63"/>
      <c r="AI1092" s="63"/>
      <c r="AJ1092" s="63"/>
      <c r="AK1092" s="63"/>
      <c r="AL1092" s="63"/>
      <c r="AM1092" s="63"/>
      <c r="AN1092" s="63"/>
      <c r="AO1092" s="63"/>
      <c r="AP1092" s="63"/>
      <c r="AQ1092" s="93">
        <f t="shared" si="1417"/>
        <v>0</v>
      </c>
      <c r="AR1092" s="62"/>
      <c r="AS1092" s="63"/>
      <c r="AT1092" s="63"/>
      <c r="AU1092" s="63"/>
      <c r="AV1092" s="63"/>
      <c r="AW1092" s="63"/>
      <c r="AX1092" s="63"/>
      <c r="AY1092" s="63"/>
      <c r="AZ1092" s="63"/>
      <c r="BA1092" s="63"/>
      <c r="BB1092" s="63"/>
      <c r="BC1092" s="63"/>
      <c r="BD1092" s="93">
        <f t="shared" si="1418"/>
        <v>0</v>
      </c>
      <c r="BE1092" s="98">
        <f t="shared" si="1338"/>
        <v>0</v>
      </c>
      <c r="BF1092" s="122"/>
      <c r="BG1092" s="138" t="s">
        <v>216</v>
      </c>
      <c r="BH1092" s="139">
        <f>SUM(BH1084:BH1091)</f>
        <v>3158000</v>
      </c>
      <c r="BI1092" s="139">
        <f>SUM(BI1084:BI1091)</f>
        <v>3947500</v>
      </c>
    </row>
    <row r="1093" spans="1:61" ht="13.15" hidden="1" customHeight="1" outlineLevel="2" x14ac:dyDescent="0.2">
      <c r="A1093" s="366">
        <v>7</v>
      </c>
      <c r="B1093" s="364" t="s">
        <v>6</v>
      </c>
      <c r="C1093" s="49" t="s">
        <v>159</v>
      </c>
      <c r="D1093" s="95"/>
      <c r="E1093" s="191"/>
      <c r="F1093" s="190"/>
      <c r="G1093" s="190"/>
      <c r="H1093" s="190"/>
      <c r="I1093" s="190"/>
      <c r="J1093" s="190"/>
      <c r="K1093" s="190"/>
      <c r="L1093" s="190"/>
      <c r="M1093" s="190"/>
      <c r="N1093" s="190"/>
      <c r="O1093" s="190"/>
      <c r="P1093" s="190"/>
      <c r="Q1093" s="94">
        <f t="shared" si="1415"/>
        <v>0</v>
      </c>
      <c r="R1093" s="192"/>
      <c r="S1093" s="192"/>
      <c r="T1093" s="192"/>
      <c r="U1093" s="192"/>
      <c r="V1093" s="192"/>
      <c r="W1093" s="192"/>
      <c r="X1093" s="192"/>
      <c r="Y1093" s="192"/>
      <c r="Z1093" s="192"/>
      <c r="AA1093" s="192"/>
      <c r="AB1093" s="192"/>
      <c r="AC1093" s="192"/>
      <c r="AD1093" s="94">
        <f t="shared" si="1416"/>
        <v>0</v>
      </c>
      <c r="AE1093" s="192"/>
      <c r="AF1093" s="192"/>
      <c r="AG1093" s="192"/>
      <c r="AH1093" s="192"/>
      <c r="AI1093" s="192"/>
      <c r="AJ1093" s="192"/>
      <c r="AK1093" s="192"/>
      <c r="AL1093" s="192"/>
      <c r="AM1093" s="69"/>
      <c r="AN1093" s="69"/>
      <c r="AO1093" s="69"/>
      <c r="AP1093" s="69"/>
      <c r="AQ1093" s="94">
        <f t="shared" si="1417"/>
        <v>0</v>
      </c>
      <c r="AR1093" s="68"/>
      <c r="AS1093" s="69"/>
      <c r="AT1093" s="69"/>
      <c r="AU1093" s="69"/>
      <c r="AV1093" s="69"/>
      <c r="AW1093" s="69"/>
      <c r="AX1093" s="69"/>
      <c r="AY1093" s="69"/>
      <c r="AZ1093" s="69"/>
      <c r="BA1093" s="69"/>
      <c r="BB1093" s="69"/>
      <c r="BC1093" s="69"/>
      <c r="BD1093" s="94">
        <f t="shared" si="1418"/>
        <v>0</v>
      </c>
      <c r="BE1093" s="95">
        <f t="shared" si="1338"/>
        <v>0</v>
      </c>
      <c r="BH1093" s="4"/>
      <c r="BI1093" s="4"/>
    </row>
    <row r="1094" spans="1:61" ht="13.15" hidden="1" customHeight="1" outlineLevel="2" x14ac:dyDescent="0.2">
      <c r="A1094" s="367"/>
      <c r="B1094" s="368"/>
      <c r="C1094" s="48" t="s">
        <v>164</v>
      </c>
      <c r="D1094" s="98"/>
      <c r="E1094" s="66"/>
      <c r="F1094" s="63"/>
      <c r="G1094" s="63"/>
      <c r="H1094" s="63"/>
      <c r="I1094" s="63"/>
      <c r="J1094" s="63"/>
      <c r="K1094" s="63"/>
      <c r="L1094" s="63"/>
      <c r="M1094" s="63"/>
      <c r="N1094" s="63"/>
      <c r="O1094" s="63"/>
      <c r="P1094" s="63"/>
      <c r="Q1094" s="93">
        <f t="shared" si="1415"/>
        <v>0</v>
      </c>
      <c r="R1094" s="66"/>
      <c r="S1094" s="63"/>
      <c r="T1094" s="63"/>
      <c r="U1094" s="63"/>
      <c r="V1094" s="63"/>
      <c r="W1094" s="63"/>
      <c r="X1094" s="63"/>
      <c r="Y1094" s="63"/>
      <c r="Z1094" s="63"/>
      <c r="AA1094" s="63"/>
      <c r="AB1094" s="63"/>
      <c r="AC1094" s="63"/>
      <c r="AD1094" s="93">
        <f t="shared" si="1416"/>
        <v>0</v>
      </c>
      <c r="AE1094" s="66"/>
      <c r="AF1094" s="63"/>
      <c r="AG1094" s="63"/>
      <c r="AH1094" s="63"/>
      <c r="AI1094" s="63"/>
      <c r="AJ1094" s="63"/>
      <c r="AK1094" s="63"/>
      <c r="AL1094" s="63"/>
      <c r="AM1094" s="63"/>
      <c r="AN1094" s="63"/>
      <c r="AO1094" s="63"/>
      <c r="AP1094" s="63"/>
      <c r="AQ1094" s="93">
        <f t="shared" si="1417"/>
        <v>0</v>
      </c>
      <c r="AR1094" s="66"/>
      <c r="AS1094" s="63"/>
      <c r="AT1094" s="63"/>
      <c r="AU1094" s="63"/>
      <c r="AV1094" s="63"/>
      <c r="AW1094" s="63"/>
      <c r="AX1094" s="63"/>
      <c r="AY1094" s="63"/>
      <c r="AZ1094" s="63"/>
      <c r="BA1094" s="63"/>
      <c r="BB1094" s="63"/>
      <c r="BC1094" s="63"/>
      <c r="BD1094" s="93">
        <f t="shared" si="1418"/>
        <v>0</v>
      </c>
      <c r="BE1094" s="98">
        <f t="shared" si="1338"/>
        <v>0</v>
      </c>
      <c r="BG1094" s="136" t="s">
        <v>338</v>
      </c>
      <c r="BH1094" s="233"/>
      <c r="BI1094" s="233"/>
    </row>
    <row r="1095" spans="1:61" ht="13.15" hidden="1" customHeight="1" outlineLevel="2" x14ac:dyDescent="0.2">
      <c r="A1095" s="380">
        <v>8</v>
      </c>
      <c r="B1095" s="364" t="s">
        <v>335</v>
      </c>
      <c r="C1095" s="49" t="s">
        <v>159</v>
      </c>
      <c r="D1095" s="95"/>
      <c r="E1095" s="68"/>
      <c r="F1095" s="69"/>
      <c r="G1095" s="69"/>
      <c r="H1095" s="69"/>
      <c r="I1095" s="69"/>
      <c r="J1095" s="69"/>
      <c r="K1095" s="69"/>
      <c r="L1095" s="69"/>
      <c r="M1095" s="69"/>
      <c r="N1095" s="69"/>
      <c r="O1095" s="69"/>
      <c r="P1095" s="69"/>
      <c r="Q1095" s="94">
        <f>SUM(E1095:P1095)</f>
        <v>0</v>
      </c>
      <c r="R1095" s="68"/>
      <c r="S1095" s="69"/>
      <c r="T1095" s="69"/>
      <c r="U1095" s="69"/>
      <c r="V1095" s="69"/>
      <c r="W1095" s="69"/>
      <c r="X1095" s="69"/>
      <c r="Y1095" s="69"/>
      <c r="Z1095" s="69"/>
      <c r="AA1095" s="69"/>
      <c r="AB1095" s="69"/>
      <c r="AC1095" s="69"/>
      <c r="AD1095" s="94">
        <f t="shared" si="1416"/>
        <v>0</v>
      </c>
      <c r="AE1095" s="68"/>
      <c r="AF1095" s="69"/>
      <c r="AG1095" s="69"/>
      <c r="AH1095" s="69"/>
      <c r="AI1095" s="69"/>
      <c r="AJ1095" s="69"/>
      <c r="AK1095" s="69"/>
      <c r="AL1095" s="69"/>
      <c r="AM1095" s="69"/>
      <c r="AN1095" s="69"/>
      <c r="AO1095" s="69"/>
      <c r="AP1095" s="69"/>
      <c r="AQ1095" s="94">
        <f t="shared" si="1417"/>
        <v>0</v>
      </c>
      <c r="AR1095" s="68"/>
      <c r="AS1095" s="69"/>
      <c r="AT1095" s="69"/>
      <c r="AU1095" s="69"/>
      <c r="AV1095" s="69"/>
      <c r="AW1095" s="69"/>
      <c r="AX1095" s="69"/>
      <c r="AY1095" s="69"/>
      <c r="AZ1095" s="69"/>
      <c r="BA1095" s="69"/>
      <c r="BB1095" s="69"/>
      <c r="BC1095" s="69"/>
      <c r="BD1095" s="94">
        <f t="shared" si="1418"/>
        <v>0</v>
      </c>
      <c r="BE1095" s="95">
        <f t="shared" si="1338"/>
        <v>0</v>
      </c>
      <c r="BG1095" s="136" t="s">
        <v>339</v>
      </c>
      <c r="BH1095" s="233"/>
      <c r="BI1095" s="233"/>
    </row>
    <row r="1096" spans="1:61" ht="13.15" hidden="1" customHeight="1" outlineLevel="2" thickBot="1" x14ac:dyDescent="0.25">
      <c r="A1096" s="377"/>
      <c r="B1096" s="379"/>
      <c r="C1096" s="128" t="s">
        <v>164</v>
      </c>
      <c r="D1096" s="133"/>
      <c r="E1096" s="132"/>
      <c r="F1096" s="130"/>
      <c r="G1096" s="130"/>
      <c r="H1096" s="130"/>
      <c r="I1096" s="130"/>
      <c r="J1096" s="130"/>
      <c r="K1096" s="130"/>
      <c r="L1096" s="130"/>
      <c r="M1096" s="130"/>
      <c r="N1096" s="130"/>
      <c r="O1096" s="130"/>
      <c r="P1096" s="130"/>
      <c r="Q1096" s="131">
        <f>SUM(E1096:P1096)</f>
        <v>0</v>
      </c>
      <c r="R1096" s="132"/>
      <c r="S1096" s="130"/>
      <c r="T1096" s="130"/>
      <c r="U1096" s="130"/>
      <c r="V1096" s="130"/>
      <c r="W1096" s="130"/>
      <c r="X1096" s="130"/>
      <c r="Y1096" s="130"/>
      <c r="Z1096" s="130"/>
      <c r="AA1096" s="130"/>
      <c r="AB1096" s="130"/>
      <c r="AC1096" s="130"/>
      <c r="AD1096" s="131">
        <f t="shared" si="1416"/>
        <v>0</v>
      </c>
      <c r="AE1096" s="132"/>
      <c r="AF1096" s="130"/>
      <c r="AG1096" s="130"/>
      <c r="AH1096" s="130"/>
      <c r="AI1096" s="130"/>
      <c r="AJ1096" s="130"/>
      <c r="AK1096" s="130"/>
      <c r="AL1096" s="130"/>
      <c r="AM1096" s="130"/>
      <c r="AN1096" s="130"/>
      <c r="AO1096" s="130"/>
      <c r="AP1096" s="130"/>
      <c r="AQ1096" s="131">
        <f t="shared" si="1417"/>
        <v>0</v>
      </c>
      <c r="AR1096" s="132"/>
      <c r="AS1096" s="130"/>
      <c r="AT1096" s="130"/>
      <c r="AU1096" s="130"/>
      <c r="AV1096" s="130"/>
      <c r="AW1096" s="130"/>
      <c r="AX1096" s="130"/>
      <c r="AY1096" s="130"/>
      <c r="AZ1096" s="130"/>
      <c r="BA1096" s="130"/>
      <c r="BB1096" s="130"/>
      <c r="BC1096" s="130"/>
      <c r="BD1096" s="131">
        <f t="shared" si="1418"/>
        <v>0</v>
      </c>
      <c r="BE1096" s="133">
        <f t="shared" si="1338"/>
        <v>0</v>
      </c>
      <c r="BG1096" s="136" t="s">
        <v>340</v>
      </c>
      <c r="BH1096" s="233"/>
      <c r="BI1096" s="233"/>
    </row>
    <row r="1097" spans="1:61" outlineLevel="1" collapsed="1" x14ac:dyDescent="0.2">
      <c r="A1097" s="369"/>
      <c r="B1097" s="362" t="s">
        <v>198</v>
      </c>
      <c r="C1097" s="50" t="s">
        <v>159</v>
      </c>
      <c r="D1097" s="127">
        <f>SUM(D1081,D1083,D1085,D1087,D1089,D1091,D1093,D1095)</f>
        <v>250</v>
      </c>
      <c r="E1097" s="124">
        <f t="shared" ref="E1097:P1097" si="1422">SUM(E1081,E1083,E1085,E1087,E1089,E1091,E1093,E1095)</f>
        <v>0</v>
      </c>
      <c r="F1097" s="125">
        <f t="shared" si="1422"/>
        <v>0</v>
      </c>
      <c r="G1097" s="125">
        <f t="shared" si="1422"/>
        <v>0</v>
      </c>
      <c r="H1097" s="125">
        <f t="shared" si="1422"/>
        <v>0</v>
      </c>
      <c r="I1097" s="125">
        <f t="shared" si="1422"/>
        <v>0</v>
      </c>
      <c r="J1097" s="125">
        <f t="shared" si="1422"/>
        <v>0</v>
      </c>
      <c r="K1097" s="125">
        <f t="shared" si="1422"/>
        <v>0</v>
      </c>
      <c r="L1097" s="125">
        <f t="shared" si="1422"/>
        <v>0</v>
      </c>
      <c r="M1097" s="125">
        <f t="shared" si="1422"/>
        <v>1311</v>
      </c>
      <c r="N1097" s="125">
        <f t="shared" si="1422"/>
        <v>0</v>
      </c>
      <c r="O1097" s="125">
        <f t="shared" si="1422"/>
        <v>0</v>
      </c>
      <c r="P1097" s="125">
        <f t="shared" si="1422"/>
        <v>125</v>
      </c>
      <c r="Q1097" s="126">
        <f>SUM(E1097:P1097)</f>
        <v>1436</v>
      </c>
      <c r="R1097" s="124">
        <f t="shared" ref="R1097:AC1097" si="1423">SUM(R1081,R1083,R1085,R1087,R1089,R1091,R1093,R1095)</f>
        <v>0</v>
      </c>
      <c r="S1097" s="125">
        <f t="shared" si="1423"/>
        <v>0</v>
      </c>
      <c r="T1097" s="125">
        <f t="shared" si="1423"/>
        <v>153</v>
      </c>
      <c r="U1097" s="125">
        <f t="shared" si="1423"/>
        <v>204</v>
      </c>
      <c r="V1097" s="125">
        <f t="shared" si="1423"/>
        <v>255</v>
      </c>
      <c r="W1097" s="125">
        <f t="shared" si="1423"/>
        <v>306</v>
      </c>
      <c r="X1097" s="125">
        <f t="shared" si="1423"/>
        <v>306</v>
      </c>
      <c r="Y1097" s="125">
        <f t="shared" si="1423"/>
        <v>255</v>
      </c>
      <c r="Z1097" s="125">
        <f t="shared" si="1423"/>
        <v>153</v>
      </c>
      <c r="AA1097" s="125">
        <f t="shared" si="1423"/>
        <v>153</v>
      </c>
      <c r="AB1097" s="125">
        <f t="shared" si="1423"/>
        <v>0</v>
      </c>
      <c r="AC1097" s="125">
        <f t="shared" si="1423"/>
        <v>0</v>
      </c>
      <c r="AD1097" s="126">
        <f t="shared" si="1416"/>
        <v>1785</v>
      </c>
      <c r="AE1097" s="124">
        <f t="shared" ref="AE1097:AP1097" si="1424">SUM(AE1081,AE1083,AE1085,AE1087,AE1089,AE1091,AE1093,AE1095)</f>
        <v>0</v>
      </c>
      <c r="AF1097" s="125">
        <f t="shared" si="1424"/>
        <v>102</v>
      </c>
      <c r="AG1097" s="125">
        <f t="shared" si="1424"/>
        <v>153</v>
      </c>
      <c r="AH1097" s="125">
        <f t="shared" si="1424"/>
        <v>153</v>
      </c>
      <c r="AI1097" s="125">
        <f t="shared" si="1424"/>
        <v>102</v>
      </c>
      <c r="AJ1097" s="125">
        <f t="shared" si="1424"/>
        <v>0</v>
      </c>
      <c r="AK1097" s="125">
        <f t="shared" si="1424"/>
        <v>0</v>
      </c>
      <c r="AL1097" s="125">
        <f t="shared" si="1424"/>
        <v>0</v>
      </c>
      <c r="AM1097" s="125">
        <f t="shared" si="1424"/>
        <v>0</v>
      </c>
      <c r="AN1097" s="125">
        <f t="shared" si="1424"/>
        <v>0</v>
      </c>
      <c r="AO1097" s="125">
        <f t="shared" si="1424"/>
        <v>0</v>
      </c>
      <c r="AP1097" s="125">
        <f t="shared" si="1424"/>
        <v>0</v>
      </c>
      <c r="AQ1097" s="126">
        <f t="shared" si="1417"/>
        <v>510</v>
      </c>
      <c r="AR1097" s="124">
        <f t="shared" ref="AR1097:BC1097" si="1425">SUM(AR1081,AR1083,AR1085,AR1087,AR1089,AR1091,AR1093,AR1095)</f>
        <v>0</v>
      </c>
      <c r="AS1097" s="125">
        <f t="shared" si="1425"/>
        <v>0</v>
      </c>
      <c r="AT1097" s="125">
        <f t="shared" si="1425"/>
        <v>0</v>
      </c>
      <c r="AU1097" s="125">
        <f t="shared" si="1425"/>
        <v>0</v>
      </c>
      <c r="AV1097" s="125">
        <f t="shared" si="1425"/>
        <v>0</v>
      </c>
      <c r="AW1097" s="125">
        <f t="shared" si="1425"/>
        <v>0</v>
      </c>
      <c r="AX1097" s="125">
        <f t="shared" si="1425"/>
        <v>0</v>
      </c>
      <c r="AY1097" s="125">
        <f t="shared" si="1425"/>
        <v>0</v>
      </c>
      <c r="AZ1097" s="125">
        <f t="shared" si="1425"/>
        <v>0</v>
      </c>
      <c r="BA1097" s="125">
        <f t="shared" si="1425"/>
        <v>0</v>
      </c>
      <c r="BB1097" s="125">
        <f t="shared" si="1425"/>
        <v>0</v>
      </c>
      <c r="BC1097" s="125">
        <f t="shared" si="1425"/>
        <v>0</v>
      </c>
      <c r="BD1097" s="126">
        <f t="shared" si="1418"/>
        <v>0</v>
      </c>
      <c r="BE1097" s="127">
        <f t="shared" si="1338"/>
        <v>3981</v>
      </c>
      <c r="BG1097" s="136" t="s">
        <v>341</v>
      </c>
      <c r="BH1097" s="136"/>
      <c r="BI1097" s="136"/>
    </row>
    <row r="1098" spans="1:61" outlineLevel="1" x14ac:dyDescent="0.2">
      <c r="A1098" s="370"/>
      <c r="B1098" s="363"/>
      <c r="C1098" s="51" t="s">
        <v>164</v>
      </c>
      <c r="D1098" s="100">
        <f t="shared" ref="D1098:P1098" si="1426">SUM(D1082,D1084,D1086,D1088,D1090,D1092,D1094,D1096)</f>
        <v>250</v>
      </c>
      <c r="E1098" s="80">
        <f t="shared" si="1426"/>
        <v>0</v>
      </c>
      <c r="F1098" s="81">
        <f t="shared" si="1426"/>
        <v>0</v>
      </c>
      <c r="G1098" s="81">
        <f t="shared" si="1426"/>
        <v>0</v>
      </c>
      <c r="H1098" s="81">
        <f t="shared" si="1426"/>
        <v>0</v>
      </c>
      <c r="I1098" s="81">
        <f t="shared" si="1426"/>
        <v>0</v>
      </c>
      <c r="J1098" s="81">
        <f t="shared" si="1426"/>
        <v>0</v>
      </c>
      <c r="K1098" s="81">
        <f t="shared" si="1426"/>
        <v>0</v>
      </c>
      <c r="L1098" s="81">
        <f t="shared" si="1426"/>
        <v>0</v>
      </c>
      <c r="M1098" s="81">
        <f t="shared" si="1426"/>
        <v>1329</v>
      </c>
      <c r="N1098" s="81">
        <f t="shared" si="1426"/>
        <v>0</v>
      </c>
      <c r="O1098" s="81">
        <f t="shared" si="1426"/>
        <v>0</v>
      </c>
      <c r="P1098" s="81">
        <f t="shared" si="1426"/>
        <v>0</v>
      </c>
      <c r="Q1098" s="99">
        <f>SUM(E1098:P1098)</f>
        <v>1329</v>
      </c>
      <c r="R1098" s="80">
        <f t="shared" ref="R1098:AC1098" si="1427">SUM(R1082,R1084,R1086,R1088,R1090,R1092,R1094,R1096)</f>
        <v>0</v>
      </c>
      <c r="S1098" s="81">
        <f t="shared" si="1427"/>
        <v>0</v>
      </c>
      <c r="T1098" s="81">
        <f t="shared" si="1427"/>
        <v>0</v>
      </c>
      <c r="U1098" s="81">
        <f t="shared" si="1427"/>
        <v>0</v>
      </c>
      <c r="V1098" s="81">
        <f t="shared" si="1427"/>
        <v>0</v>
      </c>
      <c r="W1098" s="81">
        <f t="shared" si="1427"/>
        <v>0</v>
      </c>
      <c r="X1098" s="81">
        <f t="shared" si="1427"/>
        <v>0</v>
      </c>
      <c r="Y1098" s="81">
        <f t="shared" si="1427"/>
        <v>0</v>
      </c>
      <c r="Z1098" s="81">
        <f t="shared" si="1427"/>
        <v>0</v>
      </c>
      <c r="AA1098" s="81">
        <f t="shared" si="1427"/>
        <v>0</v>
      </c>
      <c r="AB1098" s="81">
        <f t="shared" si="1427"/>
        <v>0</v>
      </c>
      <c r="AC1098" s="81">
        <f t="shared" si="1427"/>
        <v>0</v>
      </c>
      <c r="AD1098" s="99">
        <f t="shared" si="1416"/>
        <v>0</v>
      </c>
      <c r="AE1098" s="80">
        <f t="shared" ref="AE1098:AP1098" si="1428">SUM(AE1082,AE1084,AE1086,AE1088,AE1090,AE1092,AE1094,AE1096)</f>
        <v>0</v>
      </c>
      <c r="AF1098" s="81">
        <f t="shared" si="1428"/>
        <v>0</v>
      </c>
      <c r="AG1098" s="81">
        <f t="shared" si="1428"/>
        <v>0</v>
      </c>
      <c r="AH1098" s="81">
        <f t="shared" si="1428"/>
        <v>0</v>
      </c>
      <c r="AI1098" s="81">
        <f t="shared" si="1428"/>
        <v>0</v>
      </c>
      <c r="AJ1098" s="81">
        <f t="shared" si="1428"/>
        <v>0</v>
      </c>
      <c r="AK1098" s="81">
        <f t="shared" si="1428"/>
        <v>0</v>
      </c>
      <c r="AL1098" s="81">
        <f t="shared" si="1428"/>
        <v>0</v>
      </c>
      <c r="AM1098" s="81">
        <f t="shared" si="1428"/>
        <v>0</v>
      </c>
      <c r="AN1098" s="81">
        <f t="shared" si="1428"/>
        <v>0</v>
      </c>
      <c r="AO1098" s="81">
        <f t="shared" si="1428"/>
        <v>0</v>
      </c>
      <c r="AP1098" s="81">
        <f t="shared" si="1428"/>
        <v>0</v>
      </c>
      <c r="AQ1098" s="99">
        <f t="shared" si="1417"/>
        <v>0</v>
      </c>
      <c r="AR1098" s="80">
        <f t="shared" ref="AR1098:BC1098" si="1429">SUM(AR1082,AR1084,AR1086,AR1088,AR1090,AR1092,AR1094,AR1096)</f>
        <v>0</v>
      </c>
      <c r="AS1098" s="81">
        <f t="shared" si="1429"/>
        <v>0</v>
      </c>
      <c r="AT1098" s="81">
        <f t="shared" si="1429"/>
        <v>0</v>
      </c>
      <c r="AU1098" s="81">
        <f t="shared" si="1429"/>
        <v>0</v>
      </c>
      <c r="AV1098" s="81">
        <f t="shared" si="1429"/>
        <v>0</v>
      </c>
      <c r="AW1098" s="81">
        <f t="shared" si="1429"/>
        <v>0</v>
      </c>
      <c r="AX1098" s="81">
        <f t="shared" si="1429"/>
        <v>0</v>
      </c>
      <c r="AY1098" s="81">
        <f t="shared" si="1429"/>
        <v>0</v>
      </c>
      <c r="AZ1098" s="81">
        <f t="shared" si="1429"/>
        <v>0</v>
      </c>
      <c r="BA1098" s="81">
        <f t="shared" si="1429"/>
        <v>0</v>
      </c>
      <c r="BB1098" s="81">
        <f t="shared" si="1429"/>
        <v>0</v>
      </c>
      <c r="BC1098" s="81">
        <f t="shared" si="1429"/>
        <v>0</v>
      </c>
      <c r="BD1098" s="99">
        <f t="shared" si="1418"/>
        <v>0</v>
      </c>
      <c r="BE1098" s="100">
        <f t="shared" si="1338"/>
        <v>1579</v>
      </c>
      <c r="BG1098" s="138" t="s">
        <v>198</v>
      </c>
    </row>
    <row r="1099" spans="1:61" hidden="1" outlineLevel="2" x14ac:dyDescent="0.2">
      <c r="A1099" s="120"/>
      <c r="B1099" s="111" t="s">
        <v>203</v>
      </c>
      <c r="C1099" s="112"/>
      <c r="D1099" s="114"/>
      <c r="E1099" s="113"/>
      <c r="F1099" s="113"/>
      <c r="G1099" s="113"/>
      <c r="H1099" s="113"/>
      <c r="I1099" s="113"/>
      <c r="J1099" s="113"/>
      <c r="K1099" s="113"/>
      <c r="L1099" s="113"/>
      <c r="M1099" s="113"/>
      <c r="N1099" s="113"/>
      <c r="O1099" s="113"/>
      <c r="P1099" s="113"/>
      <c r="Q1099" s="114"/>
      <c r="R1099" s="113"/>
      <c r="S1099" s="113"/>
      <c r="T1099" s="113"/>
      <c r="U1099" s="113"/>
      <c r="V1099" s="113"/>
      <c r="W1099" s="113"/>
      <c r="X1099" s="113"/>
      <c r="Y1099" s="113"/>
      <c r="Z1099" s="113"/>
      <c r="AA1099" s="113"/>
      <c r="AB1099" s="113"/>
      <c r="AC1099" s="113"/>
      <c r="AD1099" s="114"/>
      <c r="AE1099" s="113"/>
      <c r="AF1099" s="113"/>
      <c r="AG1099" s="113"/>
      <c r="AH1099" s="113"/>
      <c r="AI1099" s="113"/>
      <c r="AJ1099" s="113"/>
      <c r="AK1099" s="113"/>
      <c r="AL1099" s="113"/>
      <c r="AM1099" s="113"/>
      <c r="AN1099" s="113"/>
      <c r="AO1099" s="113"/>
      <c r="AP1099" s="113"/>
      <c r="AQ1099" s="114"/>
      <c r="AR1099" s="113"/>
      <c r="AS1099" s="113"/>
      <c r="AT1099" s="113"/>
      <c r="AU1099" s="113"/>
      <c r="AV1099" s="113"/>
      <c r="AW1099" s="113"/>
      <c r="AX1099" s="113"/>
      <c r="AY1099" s="113"/>
      <c r="AZ1099" s="113"/>
      <c r="BA1099" s="113"/>
      <c r="BB1099" s="113"/>
      <c r="BC1099" s="113"/>
      <c r="BD1099" s="114"/>
      <c r="BE1099" s="198">
        <f t="shared" si="1338"/>
        <v>0</v>
      </c>
      <c r="BG1099" s="42"/>
    </row>
    <row r="1100" spans="1:61" hidden="1" outlineLevel="2" x14ac:dyDescent="0.2">
      <c r="A1100" s="375">
        <v>1</v>
      </c>
      <c r="B1100" s="376" t="s">
        <v>208</v>
      </c>
      <c r="C1100" s="47" t="s">
        <v>159</v>
      </c>
      <c r="D1100" s="91">
        <f>D1097-D1102</f>
        <v>250</v>
      </c>
      <c r="E1100" s="52">
        <f>E1097-E1102</f>
        <v>0</v>
      </c>
      <c r="F1100" s="53">
        <f t="shared" ref="F1100:P1100" si="1430">F1097-F1102</f>
        <v>0</v>
      </c>
      <c r="G1100" s="53">
        <f t="shared" si="1430"/>
        <v>0</v>
      </c>
      <c r="H1100" s="53">
        <f t="shared" si="1430"/>
        <v>0</v>
      </c>
      <c r="I1100" s="53">
        <f t="shared" si="1430"/>
        <v>0</v>
      </c>
      <c r="J1100" s="53">
        <f t="shared" si="1430"/>
        <v>0</v>
      </c>
      <c r="K1100" s="53">
        <f t="shared" si="1430"/>
        <v>0</v>
      </c>
      <c r="L1100" s="53">
        <f t="shared" si="1430"/>
        <v>0</v>
      </c>
      <c r="M1100" s="53">
        <f t="shared" si="1430"/>
        <v>1311</v>
      </c>
      <c r="N1100" s="53">
        <f t="shared" si="1430"/>
        <v>0</v>
      </c>
      <c r="O1100" s="53">
        <f t="shared" si="1430"/>
        <v>0</v>
      </c>
      <c r="P1100" s="53">
        <f t="shared" si="1430"/>
        <v>125</v>
      </c>
      <c r="Q1100" s="91">
        <f t="shared" ref="Q1100:Q1105" si="1431">SUM(E1100:P1100)</f>
        <v>1436</v>
      </c>
      <c r="R1100" s="52">
        <f>R1097-R1102</f>
        <v>0</v>
      </c>
      <c r="S1100" s="53">
        <f t="shared" ref="S1100:AC1100" si="1432">S1097-S1102</f>
        <v>0</v>
      </c>
      <c r="T1100" s="53">
        <f t="shared" si="1432"/>
        <v>153</v>
      </c>
      <c r="U1100" s="53">
        <f t="shared" si="1432"/>
        <v>204</v>
      </c>
      <c r="V1100" s="53">
        <f t="shared" si="1432"/>
        <v>255</v>
      </c>
      <c r="W1100" s="53">
        <f t="shared" si="1432"/>
        <v>306</v>
      </c>
      <c r="X1100" s="53">
        <f t="shared" si="1432"/>
        <v>306</v>
      </c>
      <c r="Y1100" s="53">
        <f t="shared" si="1432"/>
        <v>255</v>
      </c>
      <c r="Z1100" s="53">
        <f t="shared" si="1432"/>
        <v>153</v>
      </c>
      <c r="AA1100" s="53">
        <f t="shared" si="1432"/>
        <v>153</v>
      </c>
      <c r="AB1100" s="53">
        <f t="shared" si="1432"/>
        <v>0</v>
      </c>
      <c r="AC1100" s="53">
        <f t="shared" si="1432"/>
        <v>0</v>
      </c>
      <c r="AD1100" s="91">
        <f t="shared" ref="AD1100:AD1105" si="1433">SUM(R1100:AC1100)</f>
        <v>1785</v>
      </c>
      <c r="AE1100" s="52">
        <f>AE1097-AE1102</f>
        <v>0</v>
      </c>
      <c r="AF1100" s="53">
        <f t="shared" ref="AF1100:AP1100" si="1434">AF1097-AF1102</f>
        <v>102</v>
      </c>
      <c r="AG1100" s="53">
        <f t="shared" si="1434"/>
        <v>153</v>
      </c>
      <c r="AH1100" s="53">
        <f t="shared" si="1434"/>
        <v>153</v>
      </c>
      <c r="AI1100" s="53">
        <f t="shared" si="1434"/>
        <v>102</v>
      </c>
      <c r="AJ1100" s="53">
        <f t="shared" si="1434"/>
        <v>0</v>
      </c>
      <c r="AK1100" s="53">
        <f t="shared" si="1434"/>
        <v>0</v>
      </c>
      <c r="AL1100" s="53">
        <f t="shared" si="1434"/>
        <v>0</v>
      </c>
      <c r="AM1100" s="53">
        <f t="shared" si="1434"/>
        <v>0</v>
      </c>
      <c r="AN1100" s="53">
        <f t="shared" si="1434"/>
        <v>0</v>
      </c>
      <c r="AO1100" s="53">
        <f t="shared" si="1434"/>
        <v>0</v>
      </c>
      <c r="AP1100" s="53">
        <f t="shared" si="1434"/>
        <v>0</v>
      </c>
      <c r="AQ1100" s="91">
        <f t="shared" ref="AQ1100:AQ1105" si="1435">SUM(AE1100:AP1100)</f>
        <v>510</v>
      </c>
      <c r="AR1100" s="52">
        <f>AR1097-AR1102</f>
        <v>0</v>
      </c>
      <c r="AS1100" s="53">
        <f t="shared" ref="AS1100:BC1100" si="1436">AS1097-AS1102</f>
        <v>0</v>
      </c>
      <c r="AT1100" s="53">
        <f t="shared" si="1436"/>
        <v>0</v>
      </c>
      <c r="AU1100" s="53">
        <f t="shared" si="1436"/>
        <v>0</v>
      </c>
      <c r="AV1100" s="53">
        <f t="shared" si="1436"/>
        <v>0</v>
      </c>
      <c r="AW1100" s="53">
        <f t="shared" si="1436"/>
        <v>0</v>
      </c>
      <c r="AX1100" s="53">
        <f t="shared" si="1436"/>
        <v>0</v>
      </c>
      <c r="AY1100" s="53">
        <f t="shared" si="1436"/>
        <v>0</v>
      </c>
      <c r="AZ1100" s="53">
        <f t="shared" si="1436"/>
        <v>0</v>
      </c>
      <c r="BA1100" s="53">
        <f t="shared" si="1436"/>
        <v>0</v>
      </c>
      <c r="BB1100" s="53">
        <f t="shared" si="1436"/>
        <v>0</v>
      </c>
      <c r="BC1100" s="53">
        <f t="shared" si="1436"/>
        <v>0</v>
      </c>
      <c r="BD1100" s="91">
        <f t="shared" ref="BD1100:BD1105" si="1437">SUM(AR1100:BC1100)</f>
        <v>0</v>
      </c>
      <c r="BE1100" s="91">
        <f t="shared" si="1338"/>
        <v>3981</v>
      </c>
      <c r="BG1100" s="42"/>
    </row>
    <row r="1101" spans="1:61" hidden="1" outlineLevel="2" x14ac:dyDescent="0.2">
      <c r="A1101" s="374"/>
      <c r="B1101" s="372"/>
      <c r="C1101" s="46" t="s">
        <v>164</v>
      </c>
      <c r="D1101" s="92">
        <f t="shared" ref="D1101:P1101" si="1438">D1098-D1103</f>
        <v>250</v>
      </c>
      <c r="E1101" s="56">
        <f t="shared" si="1438"/>
        <v>0</v>
      </c>
      <c r="F1101" s="57">
        <f t="shared" si="1438"/>
        <v>0</v>
      </c>
      <c r="G1101" s="57">
        <f t="shared" si="1438"/>
        <v>0</v>
      </c>
      <c r="H1101" s="57">
        <f t="shared" si="1438"/>
        <v>0</v>
      </c>
      <c r="I1101" s="57">
        <f t="shared" si="1438"/>
        <v>0</v>
      </c>
      <c r="J1101" s="57">
        <f t="shared" si="1438"/>
        <v>0</v>
      </c>
      <c r="K1101" s="57">
        <f t="shared" si="1438"/>
        <v>0</v>
      </c>
      <c r="L1101" s="57">
        <f t="shared" si="1438"/>
        <v>0</v>
      </c>
      <c r="M1101" s="57">
        <f t="shared" si="1438"/>
        <v>1329</v>
      </c>
      <c r="N1101" s="57">
        <f t="shared" si="1438"/>
        <v>0</v>
      </c>
      <c r="O1101" s="57">
        <f t="shared" si="1438"/>
        <v>0</v>
      </c>
      <c r="P1101" s="57">
        <f t="shared" si="1438"/>
        <v>0</v>
      </c>
      <c r="Q1101" s="92">
        <f t="shared" si="1431"/>
        <v>1329</v>
      </c>
      <c r="R1101" s="56">
        <f t="shared" ref="R1101:AC1101" si="1439">R1098-R1103</f>
        <v>0</v>
      </c>
      <c r="S1101" s="57">
        <f t="shared" si="1439"/>
        <v>0</v>
      </c>
      <c r="T1101" s="57">
        <f t="shared" si="1439"/>
        <v>0</v>
      </c>
      <c r="U1101" s="57">
        <f t="shared" si="1439"/>
        <v>0</v>
      </c>
      <c r="V1101" s="57">
        <f t="shared" si="1439"/>
        <v>0</v>
      </c>
      <c r="W1101" s="57">
        <f t="shared" si="1439"/>
        <v>0</v>
      </c>
      <c r="X1101" s="57">
        <f t="shared" si="1439"/>
        <v>0</v>
      </c>
      <c r="Y1101" s="57">
        <f t="shared" si="1439"/>
        <v>0</v>
      </c>
      <c r="Z1101" s="57">
        <f t="shared" si="1439"/>
        <v>0</v>
      </c>
      <c r="AA1101" s="57">
        <f t="shared" si="1439"/>
        <v>0</v>
      </c>
      <c r="AB1101" s="57">
        <f t="shared" si="1439"/>
        <v>0</v>
      </c>
      <c r="AC1101" s="57">
        <f t="shared" si="1439"/>
        <v>0</v>
      </c>
      <c r="AD1101" s="92">
        <f t="shared" si="1433"/>
        <v>0</v>
      </c>
      <c r="AE1101" s="56">
        <f t="shared" ref="AE1101:AP1101" si="1440">AE1098-AE1103</f>
        <v>0</v>
      </c>
      <c r="AF1101" s="57">
        <f t="shared" si="1440"/>
        <v>0</v>
      </c>
      <c r="AG1101" s="57">
        <f t="shared" si="1440"/>
        <v>0</v>
      </c>
      <c r="AH1101" s="57">
        <f t="shared" si="1440"/>
        <v>0</v>
      </c>
      <c r="AI1101" s="57">
        <f t="shared" si="1440"/>
        <v>0</v>
      </c>
      <c r="AJ1101" s="57">
        <f t="shared" si="1440"/>
        <v>0</v>
      </c>
      <c r="AK1101" s="57">
        <f t="shared" si="1440"/>
        <v>0</v>
      </c>
      <c r="AL1101" s="57">
        <f t="shared" si="1440"/>
        <v>0</v>
      </c>
      <c r="AM1101" s="57">
        <f t="shared" si="1440"/>
        <v>0</v>
      </c>
      <c r="AN1101" s="57">
        <f t="shared" si="1440"/>
        <v>0</v>
      </c>
      <c r="AO1101" s="57">
        <f t="shared" si="1440"/>
        <v>0</v>
      </c>
      <c r="AP1101" s="57">
        <f t="shared" si="1440"/>
        <v>0</v>
      </c>
      <c r="AQ1101" s="92">
        <f t="shared" si="1435"/>
        <v>0</v>
      </c>
      <c r="AR1101" s="56">
        <f t="shared" ref="AR1101:BC1101" si="1441">AR1098-AR1103</f>
        <v>0</v>
      </c>
      <c r="AS1101" s="57">
        <f t="shared" si="1441"/>
        <v>0</v>
      </c>
      <c r="AT1101" s="57">
        <f t="shared" si="1441"/>
        <v>0</v>
      </c>
      <c r="AU1101" s="57">
        <f t="shared" si="1441"/>
        <v>0</v>
      </c>
      <c r="AV1101" s="57">
        <f t="shared" si="1441"/>
        <v>0</v>
      </c>
      <c r="AW1101" s="57">
        <f t="shared" si="1441"/>
        <v>0</v>
      </c>
      <c r="AX1101" s="57">
        <f t="shared" si="1441"/>
        <v>0</v>
      </c>
      <c r="AY1101" s="57">
        <f t="shared" si="1441"/>
        <v>0</v>
      </c>
      <c r="AZ1101" s="57">
        <f t="shared" si="1441"/>
        <v>0</v>
      </c>
      <c r="BA1101" s="57">
        <f t="shared" si="1441"/>
        <v>0</v>
      </c>
      <c r="BB1101" s="57">
        <f t="shared" si="1441"/>
        <v>0</v>
      </c>
      <c r="BC1101" s="57">
        <f t="shared" si="1441"/>
        <v>0</v>
      </c>
      <c r="BD1101" s="92">
        <f t="shared" si="1437"/>
        <v>0</v>
      </c>
      <c r="BE1101" s="92">
        <f t="shared" si="1338"/>
        <v>1579</v>
      </c>
      <c r="BF1101" s="122"/>
      <c r="BG1101" s="42"/>
    </row>
    <row r="1102" spans="1:61" hidden="1" outlineLevel="2" x14ac:dyDescent="0.2">
      <c r="A1102" s="373">
        <v>2</v>
      </c>
      <c r="B1102" s="371" t="s">
        <v>307</v>
      </c>
      <c r="C1102" s="44" t="s">
        <v>159</v>
      </c>
      <c r="D1102" s="101"/>
      <c r="E1102" s="82"/>
      <c r="F1102" s="83"/>
      <c r="G1102" s="83"/>
      <c r="H1102" s="83"/>
      <c r="I1102" s="83"/>
      <c r="J1102" s="83"/>
      <c r="K1102" s="83"/>
      <c r="L1102" s="83"/>
      <c r="M1102" s="83"/>
      <c r="N1102" s="83"/>
      <c r="O1102" s="83"/>
      <c r="P1102" s="84"/>
      <c r="Q1102" s="101">
        <f t="shared" si="1431"/>
        <v>0</v>
      </c>
      <c r="R1102" s="82"/>
      <c r="S1102" s="83"/>
      <c r="T1102" s="83"/>
      <c r="U1102" s="83"/>
      <c r="V1102" s="83"/>
      <c r="W1102" s="83"/>
      <c r="X1102" s="83"/>
      <c r="Y1102" s="83"/>
      <c r="Z1102" s="83"/>
      <c r="AA1102" s="83"/>
      <c r="AB1102" s="83"/>
      <c r="AC1102" s="84"/>
      <c r="AD1102" s="101">
        <f t="shared" si="1433"/>
        <v>0</v>
      </c>
      <c r="AE1102" s="82"/>
      <c r="AF1102" s="83"/>
      <c r="AG1102" s="83"/>
      <c r="AH1102" s="83"/>
      <c r="AI1102" s="83"/>
      <c r="AJ1102" s="83"/>
      <c r="AK1102" s="83"/>
      <c r="AL1102" s="83"/>
      <c r="AM1102" s="83"/>
      <c r="AN1102" s="83"/>
      <c r="AO1102" s="83"/>
      <c r="AP1102" s="84"/>
      <c r="AQ1102" s="101">
        <f t="shared" si="1435"/>
        <v>0</v>
      </c>
      <c r="AR1102" s="82"/>
      <c r="AS1102" s="83"/>
      <c r="AT1102" s="83"/>
      <c r="AU1102" s="83"/>
      <c r="AV1102" s="83"/>
      <c r="AW1102" s="83"/>
      <c r="AX1102" s="83"/>
      <c r="AY1102" s="83"/>
      <c r="AZ1102" s="83"/>
      <c r="BA1102" s="83"/>
      <c r="BB1102" s="83"/>
      <c r="BC1102" s="84"/>
      <c r="BD1102" s="101">
        <f t="shared" si="1437"/>
        <v>0</v>
      </c>
      <c r="BE1102" s="101">
        <f t="shared" si="1338"/>
        <v>0</v>
      </c>
      <c r="BG1102" s="42"/>
    </row>
    <row r="1103" spans="1:61" ht="13.5" hidden="1" outlineLevel="2" thickBot="1" x14ac:dyDescent="0.25">
      <c r="A1103" s="377"/>
      <c r="B1103" s="378"/>
      <c r="C1103" s="128" t="s">
        <v>164</v>
      </c>
      <c r="D1103" s="131"/>
      <c r="E1103" s="129"/>
      <c r="F1103" s="130"/>
      <c r="G1103" s="130"/>
      <c r="H1103" s="130"/>
      <c r="I1103" s="130"/>
      <c r="J1103" s="130"/>
      <c r="K1103" s="130"/>
      <c r="L1103" s="130"/>
      <c r="M1103" s="130"/>
      <c r="N1103" s="130"/>
      <c r="O1103" s="130"/>
      <c r="P1103" s="130"/>
      <c r="Q1103" s="131">
        <f t="shared" si="1431"/>
        <v>0</v>
      </c>
      <c r="R1103" s="129"/>
      <c r="S1103" s="130"/>
      <c r="T1103" s="130"/>
      <c r="U1103" s="130"/>
      <c r="V1103" s="130"/>
      <c r="W1103" s="130"/>
      <c r="X1103" s="130"/>
      <c r="Y1103" s="130"/>
      <c r="Z1103" s="130"/>
      <c r="AA1103" s="130"/>
      <c r="AB1103" s="130"/>
      <c r="AC1103" s="130"/>
      <c r="AD1103" s="131">
        <f t="shared" si="1433"/>
        <v>0</v>
      </c>
      <c r="AE1103" s="129"/>
      <c r="AF1103" s="130"/>
      <c r="AG1103" s="130"/>
      <c r="AH1103" s="130"/>
      <c r="AI1103" s="130"/>
      <c r="AJ1103" s="130"/>
      <c r="AK1103" s="130"/>
      <c r="AL1103" s="130"/>
      <c r="AM1103" s="130"/>
      <c r="AN1103" s="130"/>
      <c r="AO1103" s="130"/>
      <c r="AP1103" s="130"/>
      <c r="AQ1103" s="131">
        <f t="shared" si="1435"/>
        <v>0</v>
      </c>
      <c r="AR1103" s="129"/>
      <c r="AS1103" s="130"/>
      <c r="AT1103" s="130"/>
      <c r="AU1103" s="130"/>
      <c r="AV1103" s="130"/>
      <c r="AW1103" s="130"/>
      <c r="AX1103" s="130"/>
      <c r="AY1103" s="130"/>
      <c r="AZ1103" s="130"/>
      <c r="BA1103" s="130"/>
      <c r="BB1103" s="130"/>
      <c r="BC1103" s="130"/>
      <c r="BD1103" s="131">
        <f t="shared" si="1437"/>
        <v>0</v>
      </c>
      <c r="BE1103" s="131">
        <f t="shared" si="1338"/>
        <v>0</v>
      </c>
      <c r="BG1103" s="42"/>
    </row>
    <row r="1104" spans="1:61" hidden="1" outlineLevel="2" x14ac:dyDescent="0.2">
      <c r="A1104" s="369"/>
      <c r="B1104" s="362" t="s">
        <v>198</v>
      </c>
      <c r="C1104" s="50" t="s">
        <v>159</v>
      </c>
      <c r="D1104" s="127">
        <f>SUM(D1100,D1102)</f>
        <v>250</v>
      </c>
      <c r="E1104" s="124">
        <f>SUM(E1100,E1102)</f>
        <v>0</v>
      </c>
      <c r="F1104" s="125">
        <f t="shared" ref="F1104:P1104" si="1442">SUM(F1100,F1102)</f>
        <v>0</v>
      </c>
      <c r="G1104" s="125">
        <f t="shared" si="1442"/>
        <v>0</v>
      </c>
      <c r="H1104" s="125">
        <f t="shared" si="1442"/>
        <v>0</v>
      </c>
      <c r="I1104" s="125">
        <f t="shared" si="1442"/>
        <v>0</v>
      </c>
      <c r="J1104" s="125">
        <f t="shared" si="1442"/>
        <v>0</v>
      </c>
      <c r="K1104" s="125">
        <f t="shared" si="1442"/>
        <v>0</v>
      </c>
      <c r="L1104" s="125">
        <f t="shared" si="1442"/>
        <v>0</v>
      </c>
      <c r="M1104" s="125">
        <f t="shared" si="1442"/>
        <v>1311</v>
      </c>
      <c r="N1104" s="125">
        <f t="shared" si="1442"/>
        <v>0</v>
      </c>
      <c r="O1104" s="125">
        <f t="shared" si="1442"/>
        <v>0</v>
      </c>
      <c r="P1104" s="125">
        <f t="shared" si="1442"/>
        <v>125</v>
      </c>
      <c r="Q1104" s="126">
        <f t="shared" si="1431"/>
        <v>1436</v>
      </c>
      <c r="R1104" s="124">
        <f>SUM(R1100,R1102)</f>
        <v>0</v>
      </c>
      <c r="S1104" s="125">
        <f t="shared" ref="S1104:AC1104" si="1443">SUM(S1100,S1102)</f>
        <v>0</v>
      </c>
      <c r="T1104" s="125">
        <f t="shared" si="1443"/>
        <v>153</v>
      </c>
      <c r="U1104" s="125">
        <f t="shared" si="1443"/>
        <v>204</v>
      </c>
      <c r="V1104" s="125">
        <f t="shared" si="1443"/>
        <v>255</v>
      </c>
      <c r="W1104" s="125">
        <f t="shared" si="1443"/>
        <v>306</v>
      </c>
      <c r="X1104" s="125">
        <f t="shared" si="1443"/>
        <v>306</v>
      </c>
      <c r="Y1104" s="125">
        <f t="shared" si="1443"/>
        <v>255</v>
      </c>
      <c r="Z1104" s="125">
        <f t="shared" si="1443"/>
        <v>153</v>
      </c>
      <c r="AA1104" s="125">
        <f t="shared" si="1443"/>
        <v>153</v>
      </c>
      <c r="AB1104" s="125">
        <f t="shared" si="1443"/>
        <v>0</v>
      </c>
      <c r="AC1104" s="125">
        <f t="shared" si="1443"/>
        <v>0</v>
      </c>
      <c r="AD1104" s="126">
        <f t="shared" si="1433"/>
        <v>1785</v>
      </c>
      <c r="AE1104" s="124">
        <f>SUM(AE1100,AE1102)</f>
        <v>0</v>
      </c>
      <c r="AF1104" s="125">
        <f t="shared" ref="AF1104:AP1104" si="1444">SUM(AF1100,AF1102)</f>
        <v>102</v>
      </c>
      <c r="AG1104" s="125">
        <f t="shared" si="1444"/>
        <v>153</v>
      </c>
      <c r="AH1104" s="125">
        <f t="shared" si="1444"/>
        <v>153</v>
      </c>
      <c r="AI1104" s="125">
        <f t="shared" si="1444"/>
        <v>102</v>
      </c>
      <c r="AJ1104" s="125">
        <f t="shared" si="1444"/>
        <v>0</v>
      </c>
      <c r="AK1104" s="125">
        <f t="shared" si="1444"/>
        <v>0</v>
      </c>
      <c r="AL1104" s="125">
        <f t="shared" si="1444"/>
        <v>0</v>
      </c>
      <c r="AM1104" s="125">
        <f t="shared" si="1444"/>
        <v>0</v>
      </c>
      <c r="AN1104" s="125">
        <f t="shared" si="1444"/>
        <v>0</v>
      </c>
      <c r="AO1104" s="125">
        <f t="shared" si="1444"/>
        <v>0</v>
      </c>
      <c r="AP1104" s="125">
        <f t="shared" si="1444"/>
        <v>0</v>
      </c>
      <c r="AQ1104" s="126">
        <f t="shared" si="1435"/>
        <v>510</v>
      </c>
      <c r="AR1104" s="124">
        <f>SUM(AR1100,AR1102)</f>
        <v>0</v>
      </c>
      <c r="AS1104" s="125">
        <f t="shared" ref="AS1104:BC1104" si="1445">SUM(AS1100,AS1102)</f>
        <v>0</v>
      </c>
      <c r="AT1104" s="125">
        <f t="shared" si="1445"/>
        <v>0</v>
      </c>
      <c r="AU1104" s="125">
        <f t="shared" si="1445"/>
        <v>0</v>
      </c>
      <c r="AV1104" s="125">
        <f t="shared" si="1445"/>
        <v>0</v>
      </c>
      <c r="AW1104" s="125">
        <f t="shared" si="1445"/>
        <v>0</v>
      </c>
      <c r="AX1104" s="125">
        <f t="shared" si="1445"/>
        <v>0</v>
      </c>
      <c r="AY1104" s="125">
        <f t="shared" si="1445"/>
        <v>0</v>
      </c>
      <c r="AZ1104" s="125">
        <f t="shared" si="1445"/>
        <v>0</v>
      </c>
      <c r="BA1104" s="125">
        <f t="shared" si="1445"/>
        <v>0</v>
      </c>
      <c r="BB1104" s="125">
        <f t="shared" si="1445"/>
        <v>0</v>
      </c>
      <c r="BC1104" s="125">
        <f t="shared" si="1445"/>
        <v>0</v>
      </c>
      <c r="BD1104" s="126">
        <f t="shared" si="1437"/>
        <v>0</v>
      </c>
      <c r="BE1104" s="127">
        <f t="shared" si="1338"/>
        <v>3981</v>
      </c>
      <c r="BG1104" s="42"/>
    </row>
    <row r="1105" spans="1:61" hidden="1" outlineLevel="2" x14ac:dyDescent="0.2">
      <c r="A1105" s="370"/>
      <c r="B1105" s="363"/>
      <c r="C1105" s="51" t="s">
        <v>164</v>
      </c>
      <c r="D1105" s="100">
        <f t="shared" ref="D1105:P1105" si="1446">SUM(D1101,D1103)</f>
        <v>250</v>
      </c>
      <c r="E1105" s="80">
        <f t="shared" si="1446"/>
        <v>0</v>
      </c>
      <c r="F1105" s="81">
        <f t="shared" si="1446"/>
        <v>0</v>
      </c>
      <c r="G1105" s="81">
        <f t="shared" si="1446"/>
        <v>0</v>
      </c>
      <c r="H1105" s="81">
        <f t="shared" si="1446"/>
        <v>0</v>
      </c>
      <c r="I1105" s="81">
        <f t="shared" si="1446"/>
        <v>0</v>
      </c>
      <c r="J1105" s="81">
        <f t="shared" si="1446"/>
        <v>0</v>
      </c>
      <c r="K1105" s="81">
        <f t="shared" si="1446"/>
        <v>0</v>
      </c>
      <c r="L1105" s="81">
        <f t="shared" si="1446"/>
        <v>0</v>
      </c>
      <c r="M1105" s="81">
        <f t="shared" si="1446"/>
        <v>1329</v>
      </c>
      <c r="N1105" s="81">
        <f t="shared" si="1446"/>
        <v>0</v>
      </c>
      <c r="O1105" s="81">
        <f t="shared" si="1446"/>
        <v>0</v>
      </c>
      <c r="P1105" s="81">
        <f t="shared" si="1446"/>
        <v>0</v>
      </c>
      <c r="Q1105" s="99">
        <f t="shared" si="1431"/>
        <v>1329</v>
      </c>
      <c r="R1105" s="80">
        <f t="shared" ref="R1105:AC1105" si="1447">SUM(R1101,R1103)</f>
        <v>0</v>
      </c>
      <c r="S1105" s="81">
        <f t="shared" si="1447"/>
        <v>0</v>
      </c>
      <c r="T1105" s="81">
        <f t="shared" si="1447"/>
        <v>0</v>
      </c>
      <c r="U1105" s="81">
        <f t="shared" si="1447"/>
        <v>0</v>
      </c>
      <c r="V1105" s="81">
        <f t="shared" si="1447"/>
        <v>0</v>
      </c>
      <c r="W1105" s="81">
        <f t="shared" si="1447"/>
        <v>0</v>
      </c>
      <c r="X1105" s="81">
        <f t="shared" si="1447"/>
        <v>0</v>
      </c>
      <c r="Y1105" s="81">
        <f t="shared" si="1447"/>
        <v>0</v>
      </c>
      <c r="Z1105" s="81">
        <f t="shared" si="1447"/>
        <v>0</v>
      </c>
      <c r="AA1105" s="81">
        <f t="shared" si="1447"/>
        <v>0</v>
      </c>
      <c r="AB1105" s="81">
        <f t="shared" si="1447"/>
        <v>0</v>
      </c>
      <c r="AC1105" s="81">
        <f t="shared" si="1447"/>
        <v>0</v>
      </c>
      <c r="AD1105" s="99">
        <f t="shared" si="1433"/>
        <v>0</v>
      </c>
      <c r="AE1105" s="80">
        <f t="shared" ref="AE1105:AP1105" si="1448">SUM(AE1101,AE1103)</f>
        <v>0</v>
      </c>
      <c r="AF1105" s="81">
        <f t="shared" si="1448"/>
        <v>0</v>
      </c>
      <c r="AG1105" s="81">
        <f t="shared" si="1448"/>
        <v>0</v>
      </c>
      <c r="AH1105" s="81">
        <f t="shared" si="1448"/>
        <v>0</v>
      </c>
      <c r="AI1105" s="81">
        <f t="shared" si="1448"/>
        <v>0</v>
      </c>
      <c r="AJ1105" s="81">
        <f t="shared" si="1448"/>
        <v>0</v>
      </c>
      <c r="AK1105" s="81">
        <f t="shared" si="1448"/>
        <v>0</v>
      </c>
      <c r="AL1105" s="81">
        <f t="shared" si="1448"/>
        <v>0</v>
      </c>
      <c r="AM1105" s="81">
        <f t="shared" si="1448"/>
        <v>0</v>
      </c>
      <c r="AN1105" s="81">
        <f t="shared" si="1448"/>
        <v>0</v>
      </c>
      <c r="AO1105" s="81">
        <f t="shared" si="1448"/>
        <v>0</v>
      </c>
      <c r="AP1105" s="81">
        <f t="shared" si="1448"/>
        <v>0</v>
      </c>
      <c r="AQ1105" s="99">
        <f t="shared" si="1435"/>
        <v>0</v>
      </c>
      <c r="AR1105" s="80">
        <f t="shared" ref="AR1105:BC1105" si="1449">SUM(AR1101,AR1103)</f>
        <v>0</v>
      </c>
      <c r="AS1105" s="81">
        <f t="shared" si="1449"/>
        <v>0</v>
      </c>
      <c r="AT1105" s="81">
        <f t="shared" si="1449"/>
        <v>0</v>
      </c>
      <c r="AU1105" s="81">
        <f t="shared" si="1449"/>
        <v>0</v>
      </c>
      <c r="AV1105" s="81">
        <f t="shared" si="1449"/>
        <v>0</v>
      </c>
      <c r="AW1105" s="81">
        <f t="shared" si="1449"/>
        <v>0</v>
      </c>
      <c r="AX1105" s="81">
        <f t="shared" si="1449"/>
        <v>0</v>
      </c>
      <c r="AY1105" s="81">
        <f t="shared" si="1449"/>
        <v>0</v>
      </c>
      <c r="AZ1105" s="81">
        <f t="shared" si="1449"/>
        <v>0</v>
      </c>
      <c r="BA1105" s="81">
        <f t="shared" si="1449"/>
        <v>0</v>
      </c>
      <c r="BB1105" s="81">
        <f t="shared" si="1449"/>
        <v>0</v>
      </c>
      <c r="BC1105" s="81">
        <f t="shared" si="1449"/>
        <v>0</v>
      </c>
      <c r="BD1105" s="99">
        <f t="shared" si="1437"/>
        <v>0</v>
      </c>
      <c r="BE1105" s="100">
        <f t="shared" si="1338"/>
        <v>1579</v>
      </c>
      <c r="BG1105" s="42"/>
    </row>
    <row r="1106" spans="1:61" outlineLevel="1" collapsed="1" x14ac:dyDescent="0.2">
      <c r="A1106" s="119"/>
      <c r="B1106" s="103" t="s">
        <v>238</v>
      </c>
      <c r="C1106" s="104"/>
      <c r="D1106" s="106"/>
      <c r="E1106" s="105"/>
      <c r="F1106" s="105"/>
      <c r="G1106" s="105"/>
      <c r="H1106" s="105"/>
      <c r="I1106" s="105"/>
      <c r="J1106" s="105"/>
      <c r="K1106" s="105"/>
      <c r="L1106" s="105"/>
      <c r="M1106" s="105"/>
      <c r="N1106" s="105"/>
      <c r="O1106" s="105"/>
      <c r="P1106" s="105"/>
      <c r="Q1106" s="106"/>
      <c r="R1106" s="105"/>
      <c r="S1106" s="105"/>
      <c r="T1106" s="105"/>
      <c r="U1106" s="105"/>
      <c r="V1106" s="105"/>
      <c r="W1106" s="105"/>
      <c r="X1106" s="105"/>
      <c r="Y1106" s="105"/>
      <c r="Z1106" s="105"/>
      <c r="AA1106" s="105"/>
      <c r="AB1106" s="105"/>
      <c r="AC1106" s="105"/>
      <c r="AD1106" s="107"/>
      <c r="AE1106" s="108"/>
      <c r="AF1106" s="105"/>
      <c r="AG1106" s="105"/>
      <c r="AH1106" s="105"/>
      <c r="AI1106" s="105"/>
      <c r="AJ1106" s="105"/>
      <c r="AK1106" s="105"/>
      <c r="AL1106" s="105"/>
      <c r="AM1106" s="105"/>
      <c r="AN1106" s="105"/>
      <c r="AO1106" s="105"/>
      <c r="AP1106" s="109"/>
      <c r="AQ1106" s="110"/>
      <c r="AR1106" s="105"/>
      <c r="AS1106" s="105"/>
      <c r="AT1106" s="105"/>
      <c r="AU1106" s="105"/>
      <c r="AV1106" s="105"/>
      <c r="AW1106" s="105"/>
      <c r="AX1106" s="105"/>
      <c r="AY1106" s="105"/>
      <c r="AZ1106" s="105"/>
      <c r="BA1106" s="105"/>
      <c r="BB1106" s="105"/>
      <c r="BC1106" s="105"/>
      <c r="BD1106" s="106"/>
      <c r="BE1106" s="197">
        <f t="shared" si="1338"/>
        <v>0</v>
      </c>
      <c r="BF1106" s="122"/>
      <c r="BG1106" s="42"/>
    </row>
    <row r="1107" spans="1:61" hidden="1" outlineLevel="2" x14ac:dyDescent="0.2">
      <c r="A1107" s="120"/>
      <c r="B1107" s="111" t="s">
        <v>202</v>
      </c>
      <c r="C1107" s="112"/>
      <c r="D1107" s="114"/>
      <c r="E1107" s="113"/>
      <c r="F1107" s="113"/>
      <c r="G1107" s="113"/>
      <c r="H1107" s="113"/>
      <c r="I1107" s="113"/>
      <c r="J1107" s="113"/>
      <c r="K1107" s="113"/>
      <c r="L1107" s="113"/>
      <c r="M1107" s="113"/>
      <c r="N1107" s="113"/>
      <c r="O1107" s="113"/>
      <c r="P1107" s="113"/>
      <c r="Q1107" s="114"/>
      <c r="R1107" s="113"/>
      <c r="S1107" s="113"/>
      <c r="T1107" s="113"/>
      <c r="U1107" s="113"/>
      <c r="V1107" s="113"/>
      <c r="W1107" s="113"/>
      <c r="X1107" s="113"/>
      <c r="Y1107" s="113"/>
      <c r="Z1107" s="113"/>
      <c r="AA1107" s="113"/>
      <c r="AB1107" s="113"/>
      <c r="AC1107" s="113"/>
      <c r="AD1107" s="115"/>
      <c r="AE1107" s="116"/>
      <c r="AF1107" s="113"/>
      <c r="AG1107" s="113"/>
      <c r="AH1107" s="113"/>
      <c r="AI1107" s="113"/>
      <c r="AJ1107" s="113"/>
      <c r="AK1107" s="113"/>
      <c r="AL1107" s="113"/>
      <c r="AM1107" s="113"/>
      <c r="AN1107" s="113"/>
      <c r="AO1107" s="113"/>
      <c r="AP1107" s="117"/>
      <c r="AQ1107" s="118"/>
      <c r="AR1107" s="113"/>
      <c r="AS1107" s="113"/>
      <c r="AT1107" s="113"/>
      <c r="AU1107" s="113"/>
      <c r="AV1107" s="113"/>
      <c r="AW1107" s="113"/>
      <c r="AX1107" s="113"/>
      <c r="AY1107" s="113"/>
      <c r="AZ1107" s="113"/>
      <c r="BA1107" s="113"/>
      <c r="BB1107" s="113"/>
      <c r="BC1107" s="113"/>
      <c r="BD1107" s="114"/>
      <c r="BE1107" s="198">
        <f t="shared" si="1338"/>
        <v>0</v>
      </c>
      <c r="BG1107" s="42"/>
    </row>
    <row r="1108" spans="1:61" ht="13.15" hidden="1" customHeight="1" outlineLevel="2" x14ac:dyDescent="0.2">
      <c r="A1108" s="373">
        <v>1</v>
      </c>
      <c r="B1108" s="371" t="s">
        <v>334</v>
      </c>
      <c r="C1108" s="44" t="s">
        <v>159</v>
      </c>
      <c r="D1108" s="101"/>
      <c r="E1108" s="82"/>
      <c r="F1108" s="83"/>
      <c r="G1108" s="83"/>
      <c r="H1108" s="83"/>
      <c r="I1108" s="83"/>
      <c r="J1108" s="83"/>
      <c r="K1108" s="83"/>
      <c r="L1108" s="83"/>
      <c r="M1108" s="83"/>
      <c r="N1108" s="83"/>
      <c r="O1108" s="83"/>
      <c r="P1108" s="83"/>
      <c r="Q1108" s="101">
        <f>SUM(E1108:P1108)</f>
        <v>0</v>
      </c>
      <c r="R1108" s="82"/>
      <c r="S1108" s="83"/>
      <c r="T1108" s="83"/>
      <c r="U1108" s="83"/>
      <c r="V1108" s="83"/>
      <c r="W1108" s="83"/>
      <c r="X1108" s="83"/>
      <c r="Y1108" s="83"/>
      <c r="Z1108" s="83"/>
      <c r="AA1108" s="83"/>
      <c r="AB1108" s="83"/>
      <c r="AC1108" s="83"/>
      <c r="AD1108" s="101">
        <f>SUM(R1108:AC1108)</f>
        <v>0</v>
      </c>
      <c r="AE1108" s="82"/>
      <c r="AF1108" s="83"/>
      <c r="AG1108" s="83"/>
      <c r="AH1108" s="83"/>
      <c r="AI1108" s="83"/>
      <c r="AJ1108" s="83"/>
      <c r="AK1108" s="83"/>
      <c r="AL1108" s="83"/>
      <c r="AM1108" s="83"/>
      <c r="AN1108" s="83"/>
      <c r="AO1108" s="83"/>
      <c r="AP1108" s="83"/>
      <c r="AQ1108" s="101">
        <f>SUM(AE1108:AP1108)</f>
        <v>0</v>
      </c>
      <c r="AR1108" s="82"/>
      <c r="AS1108" s="83"/>
      <c r="AT1108" s="83"/>
      <c r="AU1108" s="83"/>
      <c r="AV1108" s="83"/>
      <c r="AW1108" s="83"/>
      <c r="AX1108" s="83"/>
      <c r="AY1108" s="83"/>
      <c r="AZ1108" s="83"/>
      <c r="BA1108" s="83"/>
      <c r="BB1108" s="83"/>
      <c r="BC1108" s="83"/>
      <c r="BD1108" s="101">
        <f>SUM(AR1108:BC1108)</f>
        <v>0</v>
      </c>
      <c r="BE1108" s="101">
        <f>SUM(D1108,BD1108,AQ1108,AD1108,Q1108)</f>
        <v>0</v>
      </c>
      <c r="BG1108" s="138"/>
      <c r="BH1108" s="140"/>
      <c r="BI1108" s="140"/>
    </row>
    <row r="1109" spans="1:61" ht="13.15" hidden="1" customHeight="1" outlineLevel="2" x14ac:dyDescent="0.2">
      <c r="A1109" s="374"/>
      <c r="B1109" s="372"/>
      <c r="C1109" s="46" t="s">
        <v>164</v>
      </c>
      <c r="D1109" s="92"/>
      <c r="E1109" s="56"/>
      <c r="F1109" s="57"/>
      <c r="G1109" s="57"/>
      <c r="H1109" s="57"/>
      <c r="I1109" s="57"/>
      <c r="J1109" s="57"/>
      <c r="K1109" s="57"/>
      <c r="L1109" s="57"/>
      <c r="M1109" s="57"/>
      <c r="N1109" s="57"/>
      <c r="O1109" s="57"/>
      <c r="P1109" s="57"/>
      <c r="Q1109" s="92">
        <f>SUM(E1109:P1109)</f>
        <v>0</v>
      </c>
      <c r="R1109" s="56"/>
      <c r="S1109" s="57"/>
      <c r="T1109" s="57"/>
      <c r="U1109" s="57"/>
      <c r="V1109" s="57"/>
      <c r="W1109" s="57"/>
      <c r="X1109" s="57"/>
      <c r="Y1109" s="57"/>
      <c r="Z1109" s="57"/>
      <c r="AA1109" s="57"/>
      <c r="AB1109" s="57"/>
      <c r="AC1109" s="57"/>
      <c r="AD1109" s="92">
        <f>SUM(R1109:AC1109)</f>
        <v>0</v>
      </c>
      <c r="AE1109" s="56"/>
      <c r="AF1109" s="57"/>
      <c r="AG1109" s="57"/>
      <c r="AH1109" s="57"/>
      <c r="AI1109" s="57"/>
      <c r="AJ1109" s="57"/>
      <c r="AK1109" s="57"/>
      <c r="AL1109" s="57"/>
      <c r="AM1109" s="57"/>
      <c r="AN1109" s="57"/>
      <c r="AO1109" s="57"/>
      <c r="AP1109" s="57"/>
      <c r="AQ1109" s="92">
        <f>SUM(AE1109:AP1109)</f>
        <v>0</v>
      </c>
      <c r="AR1109" s="56"/>
      <c r="AS1109" s="57"/>
      <c r="AT1109" s="57"/>
      <c r="AU1109" s="57"/>
      <c r="AV1109" s="57"/>
      <c r="AW1109" s="57"/>
      <c r="AX1109" s="57"/>
      <c r="AY1109" s="57"/>
      <c r="AZ1109" s="57"/>
      <c r="BA1109" s="57"/>
      <c r="BB1109" s="57"/>
      <c r="BC1109" s="57"/>
      <c r="BD1109" s="92">
        <f>SUM(AR1109:BC1109)</f>
        <v>0</v>
      </c>
      <c r="BE1109" s="92">
        <f>SUM(D1109,BD1109,AQ1109,AD1109,Q1109)</f>
        <v>0</v>
      </c>
      <c r="BG1109" s="136"/>
      <c r="BH1109" s="4"/>
      <c r="BI1109" s="4"/>
    </row>
    <row r="1110" spans="1:61" ht="13.15" hidden="1" customHeight="1" outlineLevel="2" x14ac:dyDescent="0.2">
      <c r="A1110" s="373">
        <v>2</v>
      </c>
      <c r="B1110" s="371" t="s">
        <v>217</v>
      </c>
      <c r="C1110" s="44" t="s">
        <v>159</v>
      </c>
      <c r="D1110" s="101"/>
      <c r="E1110" s="187"/>
      <c r="F1110" s="188"/>
      <c r="G1110" s="83"/>
      <c r="H1110" s="83"/>
      <c r="I1110" s="83"/>
      <c r="J1110" s="83"/>
      <c r="K1110" s="83"/>
      <c r="L1110" s="83"/>
      <c r="M1110" s="83"/>
      <c r="N1110" s="83"/>
      <c r="O1110" s="83"/>
      <c r="P1110" s="83">
        <v>62</v>
      </c>
      <c r="Q1110" s="101">
        <f t="shared" ref="Q1110:Q1121" si="1450">SUM(E1110:P1110)</f>
        <v>62</v>
      </c>
      <c r="R1110" s="82"/>
      <c r="S1110" s="83"/>
      <c r="T1110" s="83"/>
      <c r="U1110" s="83"/>
      <c r="V1110" s="83"/>
      <c r="W1110" s="83"/>
      <c r="X1110" s="83"/>
      <c r="Y1110" s="83"/>
      <c r="Z1110" s="83"/>
      <c r="AA1110" s="83"/>
      <c r="AB1110" s="83"/>
      <c r="AC1110" s="83"/>
      <c r="AD1110" s="101">
        <f t="shared" ref="AD1110:AD1125" si="1451">SUM(R1110:AC1110)</f>
        <v>0</v>
      </c>
      <c r="AE1110" s="82"/>
      <c r="AF1110" s="83"/>
      <c r="AG1110" s="83"/>
      <c r="AH1110" s="83"/>
      <c r="AI1110" s="83"/>
      <c r="AJ1110" s="83"/>
      <c r="AK1110" s="83"/>
      <c r="AL1110" s="83"/>
      <c r="AM1110" s="83"/>
      <c r="AN1110" s="83"/>
      <c r="AO1110" s="83"/>
      <c r="AP1110" s="83"/>
      <c r="AQ1110" s="101">
        <f t="shared" ref="AQ1110:AQ1125" si="1452">SUM(AE1110:AP1110)</f>
        <v>0</v>
      </c>
      <c r="AR1110" s="82"/>
      <c r="AS1110" s="83"/>
      <c r="AT1110" s="83"/>
      <c r="AU1110" s="83"/>
      <c r="AV1110" s="83"/>
      <c r="AW1110" s="83"/>
      <c r="AX1110" s="83"/>
      <c r="AY1110" s="83"/>
      <c r="AZ1110" s="83"/>
      <c r="BA1110" s="83"/>
      <c r="BB1110" s="83"/>
      <c r="BC1110" s="83"/>
      <c r="BD1110" s="101">
        <f t="shared" ref="BD1110:BD1125" si="1453">SUM(AR1110:BC1110)</f>
        <v>0</v>
      </c>
      <c r="BE1110" s="101">
        <f t="shared" si="1338"/>
        <v>62</v>
      </c>
      <c r="BG1110" s="138" t="s">
        <v>211</v>
      </c>
      <c r="BH1110" s="140" t="s">
        <v>212</v>
      </c>
      <c r="BI1110" s="140" t="s">
        <v>213</v>
      </c>
    </row>
    <row r="1111" spans="1:61" ht="13.15" hidden="1" customHeight="1" outlineLevel="2" x14ac:dyDescent="0.2">
      <c r="A1111" s="374"/>
      <c r="B1111" s="372"/>
      <c r="C1111" s="46" t="s">
        <v>164</v>
      </c>
      <c r="D1111" s="92"/>
      <c r="E1111" s="56"/>
      <c r="F1111" s="57"/>
      <c r="G1111" s="57"/>
      <c r="H1111" s="57"/>
      <c r="I1111" s="57"/>
      <c r="J1111" s="57">
        <v>61</v>
      </c>
      <c r="K1111" s="57"/>
      <c r="L1111" s="57"/>
      <c r="M1111" s="57"/>
      <c r="N1111" s="57"/>
      <c r="O1111" s="57"/>
      <c r="P1111" s="57"/>
      <c r="Q1111" s="92">
        <f t="shared" si="1450"/>
        <v>61</v>
      </c>
      <c r="R1111" s="56"/>
      <c r="S1111" s="57"/>
      <c r="T1111" s="57"/>
      <c r="U1111" s="57"/>
      <c r="V1111" s="57"/>
      <c r="W1111" s="57"/>
      <c r="X1111" s="57"/>
      <c r="Y1111" s="57"/>
      <c r="Z1111" s="57"/>
      <c r="AA1111" s="57"/>
      <c r="AB1111" s="57"/>
      <c r="AC1111" s="57"/>
      <c r="AD1111" s="92">
        <f t="shared" si="1451"/>
        <v>0</v>
      </c>
      <c r="AE1111" s="56"/>
      <c r="AF1111" s="57"/>
      <c r="AG1111" s="57"/>
      <c r="AH1111" s="57"/>
      <c r="AI1111" s="57"/>
      <c r="AJ1111" s="57"/>
      <c r="AK1111" s="57"/>
      <c r="AL1111" s="57"/>
      <c r="AM1111" s="57"/>
      <c r="AN1111" s="57"/>
      <c r="AO1111" s="57"/>
      <c r="AP1111" s="57"/>
      <c r="AQ1111" s="92">
        <f t="shared" si="1452"/>
        <v>0</v>
      </c>
      <c r="AR1111" s="56"/>
      <c r="AS1111" s="57"/>
      <c r="AT1111" s="57"/>
      <c r="AU1111" s="57"/>
      <c r="AV1111" s="57"/>
      <c r="AW1111" s="57"/>
      <c r="AX1111" s="57"/>
      <c r="AY1111" s="57"/>
      <c r="AZ1111" s="57"/>
      <c r="BA1111" s="57"/>
      <c r="BB1111" s="57"/>
      <c r="BC1111" s="57"/>
      <c r="BD1111" s="92">
        <f t="shared" si="1453"/>
        <v>0</v>
      </c>
      <c r="BE1111" s="92">
        <f t="shared" si="1338"/>
        <v>61</v>
      </c>
      <c r="BG1111" s="136" t="s">
        <v>199</v>
      </c>
      <c r="BH1111" s="4">
        <f>BI1111/1.25</f>
        <v>40000</v>
      </c>
      <c r="BI1111" s="4">
        <v>50000</v>
      </c>
    </row>
    <row r="1112" spans="1:61" ht="13.15" hidden="1" customHeight="1" outlineLevel="2" x14ac:dyDescent="0.2">
      <c r="A1112" s="366">
        <v>3</v>
      </c>
      <c r="B1112" s="376" t="s">
        <v>345</v>
      </c>
      <c r="C1112" s="47" t="s">
        <v>159</v>
      </c>
      <c r="D1112" s="91"/>
      <c r="E1112" s="52"/>
      <c r="F1112" s="53"/>
      <c r="G1112" s="202"/>
      <c r="H1112" s="202"/>
      <c r="I1112" s="202"/>
      <c r="J1112" s="202"/>
      <c r="K1112" s="217"/>
      <c r="L1112" s="217"/>
      <c r="M1112" s="217"/>
      <c r="N1112" s="217"/>
      <c r="O1112" s="217"/>
      <c r="P1112" s="217"/>
      <c r="Q1112" s="91">
        <f t="shared" si="1450"/>
        <v>0</v>
      </c>
      <c r="R1112" s="218"/>
      <c r="S1112" s="217"/>
      <c r="T1112" s="217"/>
      <c r="U1112" s="53"/>
      <c r="V1112" s="53"/>
      <c r="W1112" s="53"/>
      <c r="X1112" s="53"/>
      <c r="Y1112" s="53"/>
      <c r="Z1112" s="53"/>
      <c r="AA1112" s="53"/>
      <c r="AB1112" s="53"/>
      <c r="AC1112" s="53"/>
      <c r="AD1112" s="91">
        <f t="shared" si="1451"/>
        <v>0</v>
      </c>
      <c r="AE1112" s="52"/>
      <c r="AF1112" s="53"/>
      <c r="AG1112" s="53"/>
      <c r="AH1112" s="53"/>
      <c r="AI1112" s="53"/>
      <c r="AJ1112" s="53"/>
      <c r="AK1112" s="53"/>
      <c r="AL1112" s="53"/>
      <c r="AM1112" s="53"/>
      <c r="AN1112" s="53"/>
      <c r="AO1112" s="53"/>
      <c r="AP1112" s="53"/>
      <c r="AQ1112" s="91">
        <f t="shared" si="1452"/>
        <v>0</v>
      </c>
      <c r="AR1112" s="52"/>
      <c r="AS1112" s="53"/>
      <c r="AT1112" s="53"/>
      <c r="AU1112" s="53"/>
      <c r="AV1112" s="53"/>
      <c r="AW1112" s="53"/>
      <c r="AX1112" s="53"/>
      <c r="AY1112" s="53"/>
      <c r="AZ1112" s="53"/>
      <c r="BA1112" s="53"/>
      <c r="BB1112" s="53"/>
      <c r="BC1112" s="53"/>
      <c r="BD1112" s="91">
        <f t="shared" si="1453"/>
        <v>0</v>
      </c>
      <c r="BE1112" s="91">
        <f t="shared" si="1338"/>
        <v>0</v>
      </c>
      <c r="BG1112" s="136" t="s">
        <v>218</v>
      </c>
      <c r="BH1112" s="4">
        <f t="shared" ref="BH1112:BH1118" si="1454">BI1112/1.25</f>
        <v>0</v>
      </c>
      <c r="BI1112" s="4">
        <v>0</v>
      </c>
    </row>
    <row r="1113" spans="1:61" ht="13.15" hidden="1" customHeight="1" outlineLevel="2" x14ac:dyDescent="0.2">
      <c r="A1113" s="367"/>
      <c r="B1113" s="381"/>
      <c r="C1113" s="48" t="s">
        <v>164</v>
      </c>
      <c r="D1113" s="93"/>
      <c r="E1113" s="62"/>
      <c r="F1113" s="63"/>
      <c r="G1113" s="63"/>
      <c r="H1113" s="63"/>
      <c r="I1113" s="63"/>
      <c r="J1113" s="63"/>
      <c r="K1113" s="63"/>
      <c r="L1113" s="63"/>
      <c r="M1113" s="63"/>
      <c r="N1113" s="63"/>
      <c r="O1113" s="63"/>
      <c r="P1113" s="63"/>
      <c r="Q1113" s="93">
        <f t="shared" si="1450"/>
        <v>0</v>
      </c>
      <c r="R1113" s="62"/>
      <c r="S1113" s="63"/>
      <c r="T1113" s="63"/>
      <c r="U1113" s="63"/>
      <c r="V1113" s="63"/>
      <c r="W1113" s="63"/>
      <c r="X1113" s="63"/>
      <c r="Y1113" s="63"/>
      <c r="Z1113" s="63"/>
      <c r="AA1113" s="63"/>
      <c r="AB1113" s="63"/>
      <c r="AC1113" s="63"/>
      <c r="AD1113" s="93">
        <f t="shared" si="1451"/>
        <v>0</v>
      </c>
      <c r="AE1113" s="62"/>
      <c r="AF1113" s="63"/>
      <c r="AG1113" s="63"/>
      <c r="AH1113" s="63"/>
      <c r="AI1113" s="63"/>
      <c r="AJ1113" s="63"/>
      <c r="AK1113" s="63"/>
      <c r="AL1113" s="63"/>
      <c r="AM1113" s="63"/>
      <c r="AN1113" s="63"/>
      <c r="AO1113" s="63"/>
      <c r="AP1113" s="63"/>
      <c r="AQ1113" s="93">
        <f t="shared" si="1452"/>
        <v>0</v>
      </c>
      <c r="AR1113" s="62"/>
      <c r="AS1113" s="63"/>
      <c r="AT1113" s="63"/>
      <c r="AU1113" s="63"/>
      <c r="AV1113" s="63"/>
      <c r="AW1113" s="63"/>
      <c r="AX1113" s="63"/>
      <c r="AY1113" s="63"/>
      <c r="AZ1113" s="63"/>
      <c r="BA1113" s="63"/>
      <c r="BB1113" s="63"/>
      <c r="BC1113" s="63"/>
      <c r="BD1113" s="93">
        <f t="shared" si="1453"/>
        <v>0</v>
      </c>
      <c r="BE1113" s="93">
        <f t="shared" si="1338"/>
        <v>0</v>
      </c>
      <c r="BG1113" s="136" t="s">
        <v>222</v>
      </c>
      <c r="BH1113" s="4">
        <f t="shared" si="1454"/>
        <v>9600</v>
      </c>
      <c r="BI1113" s="4">
        <v>12000</v>
      </c>
    </row>
    <row r="1114" spans="1:61" ht="13.15" hidden="1" customHeight="1" outlineLevel="2" x14ac:dyDescent="0.2">
      <c r="A1114" s="380">
        <v>4</v>
      </c>
      <c r="B1114" s="382" t="s">
        <v>204</v>
      </c>
      <c r="C1114" s="49" t="s">
        <v>159</v>
      </c>
      <c r="D1114" s="95"/>
      <c r="E1114" s="68"/>
      <c r="F1114" s="69"/>
      <c r="G1114" s="69"/>
      <c r="H1114" s="69"/>
      <c r="I1114" s="69"/>
      <c r="J1114" s="69"/>
      <c r="K1114" s="69"/>
      <c r="L1114" s="69"/>
      <c r="M1114" s="69"/>
      <c r="N1114" s="69"/>
      <c r="O1114" s="69"/>
      <c r="P1114" s="69"/>
      <c r="Q1114" s="94">
        <f t="shared" si="1450"/>
        <v>0</v>
      </c>
      <c r="R1114" s="68"/>
      <c r="S1114" s="69"/>
      <c r="T1114" s="69"/>
      <c r="U1114" s="190"/>
      <c r="V1114" s="190"/>
      <c r="W1114" s="69"/>
      <c r="X1114" s="69"/>
      <c r="Y1114" s="69"/>
      <c r="Z1114" s="69"/>
      <c r="AA1114" s="69"/>
      <c r="AB1114" s="69"/>
      <c r="AC1114" s="69"/>
      <c r="AD1114" s="94">
        <f t="shared" si="1451"/>
        <v>0</v>
      </c>
      <c r="AE1114" s="68"/>
      <c r="AF1114" s="69"/>
      <c r="AG1114" s="69"/>
      <c r="AH1114" s="69"/>
      <c r="AI1114" s="69"/>
      <c r="AJ1114" s="69"/>
      <c r="AK1114" s="69"/>
      <c r="AL1114" s="69"/>
      <c r="AM1114" s="69"/>
      <c r="AN1114" s="69"/>
      <c r="AO1114" s="69"/>
      <c r="AP1114" s="69"/>
      <c r="AQ1114" s="94">
        <f t="shared" si="1452"/>
        <v>0</v>
      </c>
      <c r="AR1114" s="68"/>
      <c r="AS1114" s="69"/>
      <c r="AT1114" s="69"/>
      <c r="AU1114" s="69"/>
      <c r="AV1114" s="69"/>
      <c r="AW1114" s="69"/>
      <c r="AX1114" s="69"/>
      <c r="AY1114" s="69"/>
      <c r="AZ1114" s="69"/>
      <c r="BA1114" s="69"/>
      <c r="BB1114" s="69"/>
      <c r="BC1114" s="69"/>
      <c r="BD1114" s="94">
        <f t="shared" si="1453"/>
        <v>0</v>
      </c>
      <c r="BE1114" s="95">
        <f t="shared" si="1338"/>
        <v>0</v>
      </c>
      <c r="BG1114" s="136" t="s">
        <v>214</v>
      </c>
      <c r="BH1114" s="4">
        <f t="shared" si="1454"/>
        <v>0</v>
      </c>
      <c r="BI1114" s="4">
        <v>0</v>
      </c>
    </row>
    <row r="1115" spans="1:61" ht="13.15" hidden="1" customHeight="1" outlineLevel="2" x14ac:dyDescent="0.2">
      <c r="A1115" s="384"/>
      <c r="B1115" s="383"/>
      <c r="C1115" s="45" t="s">
        <v>164</v>
      </c>
      <c r="D1115" s="97"/>
      <c r="E1115" s="74"/>
      <c r="F1115" s="75"/>
      <c r="G1115" s="75"/>
      <c r="H1115" s="75"/>
      <c r="I1115" s="75"/>
      <c r="J1115" s="75"/>
      <c r="K1115" s="75"/>
      <c r="L1115" s="75"/>
      <c r="M1115" s="75"/>
      <c r="N1115" s="75"/>
      <c r="O1115" s="75"/>
      <c r="P1115" s="75"/>
      <c r="Q1115" s="96">
        <f t="shared" si="1450"/>
        <v>0</v>
      </c>
      <c r="R1115" s="74"/>
      <c r="S1115" s="75"/>
      <c r="T1115" s="75"/>
      <c r="U1115" s="75"/>
      <c r="V1115" s="75"/>
      <c r="W1115" s="75"/>
      <c r="X1115" s="75"/>
      <c r="Y1115" s="75"/>
      <c r="Z1115" s="75"/>
      <c r="AA1115" s="75"/>
      <c r="AB1115" s="75"/>
      <c r="AC1115" s="75"/>
      <c r="AD1115" s="96">
        <f t="shared" si="1451"/>
        <v>0</v>
      </c>
      <c r="AE1115" s="74"/>
      <c r="AF1115" s="75"/>
      <c r="AG1115" s="75"/>
      <c r="AH1115" s="75"/>
      <c r="AI1115" s="75"/>
      <c r="AJ1115" s="75"/>
      <c r="AK1115" s="75"/>
      <c r="AL1115" s="75"/>
      <c r="AM1115" s="75"/>
      <c r="AN1115" s="75"/>
      <c r="AO1115" s="75"/>
      <c r="AP1115" s="75"/>
      <c r="AQ1115" s="96">
        <f t="shared" si="1452"/>
        <v>0</v>
      </c>
      <c r="AR1115" s="74"/>
      <c r="AS1115" s="75"/>
      <c r="AT1115" s="75"/>
      <c r="AU1115" s="75"/>
      <c r="AV1115" s="75"/>
      <c r="AW1115" s="75"/>
      <c r="AX1115" s="75"/>
      <c r="AY1115" s="75"/>
      <c r="AZ1115" s="75"/>
      <c r="BA1115" s="75"/>
      <c r="BB1115" s="75"/>
      <c r="BC1115" s="75"/>
      <c r="BD1115" s="96">
        <f t="shared" si="1453"/>
        <v>0</v>
      </c>
      <c r="BE1115" s="97">
        <f t="shared" si="1338"/>
        <v>0</v>
      </c>
      <c r="BG1115" s="136" t="s">
        <v>223</v>
      </c>
      <c r="BH1115" s="4">
        <f t="shared" si="1454"/>
        <v>0</v>
      </c>
      <c r="BI1115" s="4">
        <v>0</v>
      </c>
    </row>
    <row r="1116" spans="1:61" ht="13.15" hidden="1" customHeight="1" outlineLevel="2" x14ac:dyDescent="0.2">
      <c r="A1116" s="380">
        <v>5</v>
      </c>
      <c r="B1116" s="382" t="s">
        <v>221</v>
      </c>
      <c r="C1116" s="49" t="s">
        <v>159</v>
      </c>
      <c r="D1116" s="95"/>
      <c r="E1116" s="68"/>
      <c r="F1116" s="69"/>
      <c r="G1116" s="69"/>
      <c r="H1116" s="69"/>
      <c r="I1116" s="69"/>
      <c r="J1116" s="69"/>
      <c r="K1116" s="69"/>
      <c r="L1116" s="69"/>
      <c r="M1116" s="69"/>
      <c r="N1116" s="69"/>
      <c r="O1116" s="69"/>
      <c r="P1116" s="69"/>
      <c r="Q1116" s="94">
        <f t="shared" si="1450"/>
        <v>0</v>
      </c>
      <c r="R1116" s="68"/>
      <c r="S1116" s="69"/>
      <c r="T1116" s="69"/>
      <c r="U1116" s="69"/>
      <c r="V1116" s="69"/>
      <c r="W1116" s="192">
        <v>100</v>
      </c>
      <c r="X1116" s="192">
        <v>150</v>
      </c>
      <c r="Y1116" s="192">
        <v>150</v>
      </c>
      <c r="Z1116" s="192">
        <v>150</v>
      </c>
      <c r="AA1116" s="192">
        <v>150</v>
      </c>
      <c r="AB1116" s="69">
        <f>(BI1116/1000)-SUM(V1116:AA1116)</f>
        <v>50</v>
      </c>
      <c r="AC1116" s="69"/>
      <c r="AD1116" s="94">
        <f t="shared" si="1451"/>
        <v>750</v>
      </c>
      <c r="AE1116" s="68"/>
      <c r="AF1116" s="69"/>
      <c r="AG1116" s="69"/>
      <c r="AH1116" s="69"/>
      <c r="AI1116" s="69"/>
      <c r="AJ1116" s="69"/>
      <c r="AK1116" s="69"/>
      <c r="AL1116" s="69"/>
      <c r="AM1116" s="69"/>
      <c r="AN1116" s="69"/>
      <c r="AO1116" s="69"/>
      <c r="AP1116" s="69"/>
      <c r="AQ1116" s="94">
        <f t="shared" si="1452"/>
        <v>0</v>
      </c>
      <c r="AR1116" s="68"/>
      <c r="AS1116" s="69"/>
      <c r="AT1116" s="69"/>
      <c r="AU1116" s="69"/>
      <c r="AV1116" s="69"/>
      <c r="AW1116" s="69"/>
      <c r="AX1116" s="69"/>
      <c r="AY1116" s="69"/>
      <c r="AZ1116" s="69"/>
      <c r="BA1116" s="69"/>
      <c r="BB1116" s="69"/>
      <c r="BC1116" s="69"/>
      <c r="BD1116" s="94">
        <f t="shared" si="1453"/>
        <v>0</v>
      </c>
      <c r="BE1116" s="95">
        <f t="shared" si="1338"/>
        <v>750</v>
      </c>
      <c r="BG1116" t="s">
        <v>224</v>
      </c>
      <c r="BH1116" s="4">
        <f t="shared" si="1454"/>
        <v>600000</v>
      </c>
      <c r="BI1116" s="4">
        <v>750000</v>
      </c>
    </row>
    <row r="1117" spans="1:61" ht="13.15" hidden="1" customHeight="1" outlineLevel="2" x14ac:dyDescent="0.2">
      <c r="A1117" s="384"/>
      <c r="B1117" s="383"/>
      <c r="C1117" s="45" t="s">
        <v>164</v>
      </c>
      <c r="D1117" s="97"/>
      <c r="E1117" s="74"/>
      <c r="F1117" s="75"/>
      <c r="G1117" s="75"/>
      <c r="H1117" s="75"/>
      <c r="I1117" s="75"/>
      <c r="J1117" s="75"/>
      <c r="K1117" s="75"/>
      <c r="L1117" s="75"/>
      <c r="M1117" s="75"/>
      <c r="N1117" s="75"/>
      <c r="O1117" s="75"/>
      <c r="P1117" s="75"/>
      <c r="Q1117" s="96">
        <f t="shared" si="1450"/>
        <v>0</v>
      </c>
      <c r="R1117" s="74"/>
      <c r="S1117" s="75"/>
      <c r="T1117" s="75"/>
      <c r="U1117" s="75"/>
      <c r="V1117" s="75"/>
      <c r="W1117" s="75"/>
      <c r="X1117" s="75"/>
      <c r="Y1117" s="75"/>
      <c r="Z1117" s="75"/>
      <c r="AA1117" s="75"/>
      <c r="AB1117" s="75"/>
      <c r="AC1117" s="75"/>
      <c r="AD1117" s="96">
        <f t="shared" si="1451"/>
        <v>0</v>
      </c>
      <c r="AE1117" s="74"/>
      <c r="AF1117" s="75"/>
      <c r="AG1117" s="75"/>
      <c r="AH1117" s="75"/>
      <c r="AI1117" s="75"/>
      <c r="AJ1117" s="75"/>
      <c r="AK1117" s="75"/>
      <c r="AL1117" s="75"/>
      <c r="AM1117" s="75"/>
      <c r="AN1117" s="75"/>
      <c r="AO1117" s="75"/>
      <c r="AP1117" s="75"/>
      <c r="AQ1117" s="96">
        <f t="shared" si="1452"/>
        <v>0</v>
      </c>
      <c r="AR1117" s="74"/>
      <c r="AS1117" s="75"/>
      <c r="AT1117" s="75"/>
      <c r="AU1117" s="75"/>
      <c r="AV1117" s="75"/>
      <c r="AW1117" s="75"/>
      <c r="AX1117" s="75"/>
      <c r="AY1117" s="75"/>
      <c r="AZ1117" s="75"/>
      <c r="BA1117" s="75"/>
      <c r="BB1117" s="75"/>
      <c r="BC1117" s="75"/>
      <c r="BD1117" s="96">
        <f t="shared" si="1453"/>
        <v>0</v>
      </c>
      <c r="BE1117" s="97">
        <f t="shared" si="1338"/>
        <v>0</v>
      </c>
      <c r="BG1117" t="s">
        <v>210</v>
      </c>
      <c r="BH1117" s="4">
        <f t="shared" si="1454"/>
        <v>12000</v>
      </c>
      <c r="BI1117" s="4">
        <f>+BI1116*2%</f>
        <v>15000</v>
      </c>
    </row>
    <row r="1118" spans="1:61" ht="13.15" hidden="1" customHeight="1" outlineLevel="2" x14ac:dyDescent="0.2">
      <c r="A1118" s="373">
        <v>6</v>
      </c>
      <c r="B1118" s="364" t="s">
        <v>209</v>
      </c>
      <c r="C1118" s="49" t="s">
        <v>159</v>
      </c>
      <c r="D1118" s="95"/>
      <c r="E1118" s="68"/>
      <c r="F1118" s="69"/>
      <c r="G1118" s="69"/>
      <c r="H1118" s="69"/>
      <c r="I1118" s="69"/>
      <c r="J1118" s="69"/>
      <c r="K1118" s="69"/>
      <c r="L1118" s="69"/>
      <c r="M1118" s="69"/>
      <c r="N1118" s="69"/>
      <c r="O1118" s="69"/>
      <c r="P1118" s="69"/>
      <c r="Q1118" s="94">
        <f t="shared" si="1450"/>
        <v>0</v>
      </c>
      <c r="R1118" s="68"/>
      <c r="S1118" s="69"/>
      <c r="T1118" s="69"/>
      <c r="U1118" s="69"/>
      <c r="V1118" s="69"/>
      <c r="W1118" s="192">
        <f t="shared" ref="W1118:AB1118" si="1455">ROUND(W1116*3%,0)</f>
        <v>3</v>
      </c>
      <c r="X1118" s="192">
        <f t="shared" si="1455"/>
        <v>5</v>
      </c>
      <c r="Y1118" s="192">
        <f t="shared" si="1455"/>
        <v>5</v>
      </c>
      <c r="Z1118" s="192">
        <f t="shared" si="1455"/>
        <v>5</v>
      </c>
      <c r="AA1118" s="192">
        <f t="shared" si="1455"/>
        <v>5</v>
      </c>
      <c r="AB1118" s="192">
        <f t="shared" si="1455"/>
        <v>2</v>
      </c>
      <c r="AC1118" s="69"/>
      <c r="AD1118" s="94">
        <f t="shared" si="1451"/>
        <v>25</v>
      </c>
      <c r="AE1118" s="68"/>
      <c r="AF1118" s="69"/>
      <c r="AG1118" s="69"/>
      <c r="AH1118" s="69"/>
      <c r="AI1118" s="69"/>
      <c r="AJ1118" s="69"/>
      <c r="AK1118" s="69"/>
      <c r="AL1118" s="69"/>
      <c r="AM1118" s="69"/>
      <c r="AN1118" s="69"/>
      <c r="AO1118" s="69"/>
      <c r="AP1118" s="69"/>
      <c r="AQ1118" s="94">
        <f t="shared" si="1452"/>
        <v>0</v>
      </c>
      <c r="AR1118" s="68"/>
      <c r="AS1118" s="69"/>
      <c r="AT1118" s="69"/>
      <c r="AU1118" s="69"/>
      <c r="AV1118" s="69"/>
      <c r="AW1118" s="69"/>
      <c r="AX1118" s="69"/>
      <c r="AY1118" s="69"/>
      <c r="AZ1118" s="69"/>
      <c r="BA1118" s="69"/>
      <c r="BB1118" s="69"/>
      <c r="BC1118" s="69"/>
      <c r="BD1118" s="94">
        <f t="shared" si="1453"/>
        <v>0</v>
      </c>
      <c r="BE1118" s="95">
        <f t="shared" ref="BE1118:BE1193" si="1456">SUM(D1118,BD1118,AQ1118,AD1118,Q1118)</f>
        <v>25</v>
      </c>
      <c r="BG1118" s="136" t="s">
        <v>215</v>
      </c>
      <c r="BH1118" s="4">
        <f t="shared" si="1454"/>
        <v>0</v>
      </c>
      <c r="BI1118" s="4">
        <v>0</v>
      </c>
    </row>
    <row r="1119" spans="1:61" ht="13.15" hidden="1" customHeight="1" outlineLevel="2" x14ac:dyDescent="0.2">
      <c r="A1119" s="374"/>
      <c r="B1119" s="365"/>
      <c r="C1119" s="48" t="s">
        <v>164</v>
      </c>
      <c r="D1119" s="98"/>
      <c r="E1119" s="62"/>
      <c r="F1119" s="63"/>
      <c r="G1119" s="63"/>
      <c r="H1119" s="63"/>
      <c r="I1119" s="63"/>
      <c r="J1119" s="63"/>
      <c r="K1119" s="63"/>
      <c r="L1119" s="63"/>
      <c r="M1119" s="63"/>
      <c r="N1119" s="63"/>
      <c r="O1119" s="63"/>
      <c r="P1119" s="63"/>
      <c r="Q1119" s="93">
        <f t="shared" si="1450"/>
        <v>0</v>
      </c>
      <c r="R1119" s="62"/>
      <c r="S1119" s="63"/>
      <c r="T1119" s="63"/>
      <c r="U1119" s="63"/>
      <c r="V1119" s="63"/>
      <c r="W1119" s="63"/>
      <c r="X1119" s="63"/>
      <c r="Y1119" s="63"/>
      <c r="Z1119" s="63"/>
      <c r="AA1119" s="63"/>
      <c r="AB1119" s="63"/>
      <c r="AC1119" s="63"/>
      <c r="AD1119" s="93">
        <f t="shared" si="1451"/>
        <v>0</v>
      </c>
      <c r="AE1119" s="62"/>
      <c r="AF1119" s="63"/>
      <c r="AG1119" s="63"/>
      <c r="AH1119" s="63"/>
      <c r="AI1119" s="63"/>
      <c r="AJ1119" s="63"/>
      <c r="AK1119" s="63"/>
      <c r="AL1119" s="63"/>
      <c r="AM1119" s="63"/>
      <c r="AN1119" s="63"/>
      <c r="AO1119" s="63"/>
      <c r="AP1119" s="63"/>
      <c r="AQ1119" s="93">
        <f t="shared" si="1452"/>
        <v>0</v>
      </c>
      <c r="AR1119" s="62"/>
      <c r="AS1119" s="63"/>
      <c r="AT1119" s="63"/>
      <c r="AU1119" s="63"/>
      <c r="AV1119" s="63"/>
      <c r="AW1119" s="63"/>
      <c r="AX1119" s="63"/>
      <c r="AY1119" s="63"/>
      <c r="AZ1119" s="63"/>
      <c r="BA1119" s="63"/>
      <c r="BB1119" s="63"/>
      <c r="BC1119" s="63"/>
      <c r="BD1119" s="93">
        <f t="shared" si="1453"/>
        <v>0</v>
      </c>
      <c r="BE1119" s="98">
        <f t="shared" si="1456"/>
        <v>0</v>
      </c>
      <c r="BF1119" s="122"/>
      <c r="BG1119" s="138" t="s">
        <v>216</v>
      </c>
      <c r="BH1119" s="139">
        <f>SUM(BH1111:BH1118)</f>
        <v>661600</v>
      </c>
      <c r="BI1119" s="139">
        <f>SUM(BI1111:BI1118)</f>
        <v>827000</v>
      </c>
    </row>
    <row r="1120" spans="1:61" ht="13.15" hidden="1" customHeight="1" outlineLevel="2" x14ac:dyDescent="0.2">
      <c r="A1120" s="366">
        <v>7</v>
      </c>
      <c r="B1120" s="364" t="s">
        <v>6</v>
      </c>
      <c r="C1120" s="49" t="s">
        <v>159</v>
      </c>
      <c r="D1120" s="95"/>
      <c r="E1120" s="191"/>
      <c r="F1120" s="190"/>
      <c r="G1120" s="190"/>
      <c r="H1120" s="190"/>
      <c r="I1120" s="190"/>
      <c r="J1120" s="190"/>
      <c r="K1120" s="190"/>
      <c r="L1120" s="190"/>
      <c r="M1120" s="190"/>
      <c r="N1120" s="190"/>
      <c r="O1120" s="190"/>
      <c r="P1120" s="190"/>
      <c r="Q1120" s="94">
        <f t="shared" si="1450"/>
        <v>0</v>
      </c>
      <c r="R1120" s="191"/>
      <c r="S1120" s="190"/>
      <c r="T1120" s="190"/>
      <c r="U1120" s="190"/>
      <c r="V1120" s="190"/>
      <c r="W1120" s="190"/>
      <c r="X1120" s="190"/>
      <c r="Y1120" s="190"/>
      <c r="Z1120" s="190"/>
      <c r="AA1120" s="190"/>
      <c r="AB1120" s="190"/>
      <c r="AC1120" s="190"/>
      <c r="AD1120" s="94">
        <f t="shared" si="1451"/>
        <v>0</v>
      </c>
      <c r="AE1120" s="68"/>
      <c r="AF1120" s="69"/>
      <c r="AG1120" s="69"/>
      <c r="AH1120" s="69"/>
      <c r="AI1120" s="69"/>
      <c r="AJ1120" s="69"/>
      <c r="AK1120" s="69"/>
      <c r="AL1120" s="69"/>
      <c r="AM1120" s="69"/>
      <c r="AN1120" s="69"/>
      <c r="AO1120" s="69"/>
      <c r="AP1120" s="69"/>
      <c r="AQ1120" s="94">
        <f t="shared" si="1452"/>
        <v>0</v>
      </c>
      <c r="AR1120" s="68"/>
      <c r="AS1120" s="69"/>
      <c r="AT1120" s="69"/>
      <c r="AU1120" s="69"/>
      <c r="AV1120" s="69"/>
      <c r="AW1120" s="69"/>
      <c r="AX1120" s="69"/>
      <c r="AY1120" s="69"/>
      <c r="AZ1120" s="69"/>
      <c r="BA1120" s="69"/>
      <c r="BB1120" s="69"/>
      <c r="BC1120" s="69"/>
      <c r="BD1120" s="94">
        <f t="shared" si="1453"/>
        <v>0</v>
      </c>
      <c r="BE1120" s="95">
        <f t="shared" si="1456"/>
        <v>0</v>
      </c>
      <c r="BH1120" s="4"/>
      <c r="BI1120" s="4"/>
    </row>
    <row r="1121" spans="1:61" ht="13.15" hidden="1" customHeight="1" outlineLevel="2" x14ac:dyDescent="0.2">
      <c r="A1121" s="367"/>
      <c r="B1121" s="368"/>
      <c r="C1121" s="48" t="s">
        <v>164</v>
      </c>
      <c r="D1121" s="98"/>
      <c r="E1121" s="66"/>
      <c r="F1121" s="63"/>
      <c r="G1121" s="63"/>
      <c r="H1121" s="63"/>
      <c r="I1121" s="63"/>
      <c r="J1121" s="63"/>
      <c r="K1121" s="63"/>
      <c r="L1121" s="63"/>
      <c r="M1121" s="63"/>
      <c r="N1121" s="63"/>
      <c r="O1121" s="63"/>
      <c r="P1121" s="63"/>
      <c r="Q1121" s="93">
        <f t="shared" si="1450"/>
        <v>0</v>
      </c>
      <c r="R1121" s="66"/>
      <c r="S1121" s="63"/>
      <c r="T1121" s="63"/>
      <c r="U1121" s="63"/>
      <c r="V1121" s="63"/>
      <c r="W1121" s="63"/>
      <c r="X1121" s="63"/>
      <c r="Y1121" s="63"/>
      <c r="Z1121" s="63"/>
      <c r="AA1121" s="63"/>
      <c r="AB1121" s="63"/>
      <c r="AC1121" s="63"/>
      <c r="AD1121" s="93">
        <f t="shared" si="1451"/>
        <v>0</v>
      </c>
      <c r="AE1121" s="66"/>
      <c r="AF1121" s="63"/>
      <c r="AG1121" s="63"/>
      <c r="AH1121" s="63"/>
      <c r="AI1121" s="63"/>
      <c r="AJ1121" s="63"/>
      <c r="AK1121" s="63"/>
      <c r="AL1121" s="63"/>
      <c r="AM1121" s="63"/>
      <c r="AN1121" s="63"/>
      <c r="AO1121" s="63"/>
      <c r="AP1121" s="63"/>
      <c r="AQ1121" s="93">
        <f t="shared" si="1452"/>
        <v>0</v>
      </c>
      <c r="AR1121" s="66"/>
      <c r="AS1121" s="63"/>
      <c r="AT1121" s="63"/>
      <c r="AU1121" s="63"/>
      <c r="AV1121" s="63"/>
      <c r="AW1121" s="63"/>
      <c r="AX1121" s="63"/>
      <c r="AY1121" s="63"/>
      <c r="AZ1121" s="63"/>
      <c r="BA1121" s="63"/>
      <c r="BB1121" s="63"/>
      <c r="BC1121" s="63"/>
      <c r="BD1121" s="93">
        <f t="shared" si="1453"/>
        <v>0</v>
      </c>
      <c r="BE1121" s="98">
        <f t="shared" si="1456"/>
        <v>0</v>
      </c>
      <c r="BG1121" s="138"/>
      <c r="BH1121" s="139"/>
      <c r="BI1121" s="139"/>
    </row>
    <row r="1122" spans="1:61" ht="13.15" hidden="1" customHeight="1" outlineLevel="2" x14ac:dyDescent="0.2">
      <c r="A1122" s="380">
        <v>8</v>
      </c>
      <c r="B1122" s="364" t="s">
        <v>335</v>
      </c>
      <c r="C1122" s="49" t="s">
        <v>159</v>
      </c>
      <c r="D1122" s="95"/>
      <c r="E1122" s="68"/>
      <c r="F1122" s="69"/>
      <c r="G1122" s="69"/>
      <c r="H1122" s="69"/>
      <c r="I1122" s="69"/>
      <c r="J1122" s="69"/>
      <c r="K1122" s="69"/>
      <c r="L1122" s="69"/>
      <c r="M1122" s="69"/>
      <c r="N1122" s="69"/>
      <c r="O1122" s="69"/>
      <c r="P1122" s="69"/>
      <c r="Q1122" s="94">
        <f>SUM(E1122:P1122)</f>
        <v>0</v>
      </c>
      <c r="R1122" s="68"/>
      <c r="S1122" s="69"/>
      <c r="T1122" s="69"/>
      <c r="U1122" s="69"/>
      <c r="V1122" s="69"/>
      <c r="W1122" s="69"/>
      <c r="X1122" s="69"/>
      <c r="Y1122" s="69"/>
      <c r="Z1122" s="69"/>
      <c r="AA1122" s="69"/>
      <c r="AB1122" s="69"/>
      <c r="AC1122" s="69"/>
      <c r="AD1122" s="94">
        <f t="shared" si="1451"/>
        <v>0</v>
      </c>
      <c r="AE1122" s="68"/>
      <c r="AF1122" s="69"/>
      <c r="AG1122" s="69"/>
      <c r="AH1122" s="69"/>
      <c r="AI1122" s="69"/>
      <c r="AJ1122" s="69"/>
      <c r="AK1122" s="69"/>
      <c r="AL1122" s="69"/>
      <c r="AM1122" s="69"/>
      <c r="AN1122" s="69"/>
      <c r="AO1122" s="69"/>
      <c r="AP1122" s="69"/>
      <c r="AQ1122" s="94">
        <f t="shared" si="1452"/>
        <v>0</v>
      </c>
      <c r="AR1122" s="68"/>
      <c r="AS1122" s="69"/>
      <c r="AT1122" s="69"/>
      <c r="AU1122" s="69"/>
      <c r="AV1122" s="69"/>
      <c r="AW1122" s="69"/>
      <c r="AX1122" s="69"/>
      <c r="AY1122" s="69"/>
      <c r="AZ1122" s="69"/>
      <c r="BA1122" s="69"/>
      <c r="BB1122" s="69"/>
      <c r="BC1122" s="69"/>
      <c r="BD1122" s="94">
        <f t="shared" si="1453"/>
        <v>0</v>
      </c>
      <c r="BE1122" s="95">
        <f t="shared" si="1456"/>
        <v>0</v>
      </c>
      <c r="BH1122" s="4"/>
      <c r="BI1122" s="4"/>
    </row>
    <row r="1123" spans="1:61" ht="13.15" hidden="1" customHeight="1" outlineLevel="2" thickBot="1" x14ac:dyDescent="0.25">
      <c r="A1123" s="377"/>
      <c r="B1123" s="379"/>
      <c r="C1123" s="128" t="s">
        <v>164</v>
      </c>
      <c r="D1123" s="133"/>
      <c r="E1123" s="132"/>
      <c r="F1123" s="130"/>
      <c r="G1123" s="130"/>
      <c r="H1123" s="130"/>
      <c r="I1123" s="130"/>
      <c r="J1123" s="130"/>
      <c r="K1123" s="130"/>
      <c r="L1123" s="130"/>
      <c r="M1123" s="130"/>
      <c r="N1123" s="130"/>
      <c r="O1123" s="130"/>
      <c r="P1123" s="130"/>
      <c r="Q1123" s="131">
        <f>SUM(E1123:P1123)</f>
        <v>0</v>
      </c>
      <c r="R1123" s="132"/>
      <c r="S1123" s="130"/>
      <c r="T1123" s="130"/>
      <c r="U1123" s="130"/>
      <c r="V1123" s="130"/>
      <c r="W1123" s="130"/>
      <c r="X1123" s="130"/>
      <c r="Y1123" s="130"/>
      <c r="Z1123" s="130"/>
      <c r="AA1123" s="130"/>
      <c r="AB1123" s="130"/>
      <c r="AC1123" s="130"/>
      <c r="AD1123" s="131">
        <f t="shared" si="1451"/>
        <v>0</v>
      </c>
      <c r="AE1123" s="132"/>
      <c r="AF1123" s="130"/>
      <c r="AG1123" s="130"/>
      <c r="AH1123" s="130"/>
      <c r="AI1123" s="130"/>
      <c r="AJ1123" s="130"/>
      <c r="AK1123" s="130"/>
      <c r="AL1123" s="130"/>
      <c r="AM1123" s="130"/>
      <c r="AN1123" s="130"/>
      <c r="AO1123" s="130"/>
      <c r="AP1123" s="130"/>
      <c r="AQ1123" s="131">
        <f t="shared" si="1452"/>
        <v>0</v>
      </c>
      <c r="AR1123" s="132"/>
      <c r="AS1123" s="130"/>
      <c r="AT1123" s="130"/>
      <c r="AU1123" s="130"/>
      <c r="AV1123" s="130"/>
      <c r="AW1123" s="130"/>
      <c r="AX1123" s="130"/>
      <c r="AY1123" s="130"/>
      <c r="AZ1123" s="130"/>
      <c r="BA1123" s="130"/>
      <c r="BB1123" s="130"/>
      <c r="BC1123" s="130"/>
      <c r="BD1123" s="131">
        <f t="shared" si="1453"/>
        <v>0</v>
      </c>
      <c r="BE1123" s="133">
        <f t="shared" si="1456"/>
        <v>0</v>
      </c>
      <c r="BG1123" s="138"/>
      <c r="BH1123" s="139"/>
      <c r="BI1123" s="139"/>
    </row>
    <row r="1124" spans="1:61" outlineLevel="1" collapsed="1" x14ac:dyDescent="0.2">
      <c r="A1124" s="369"/>
      <c r="B1124" s="362" t="s">
        <v>198</v>
      </c>
      <c r="C1124" s="50" t="s">
        <v>159</v>
      </c>
      <c r="D1124" s="127">
        <f>SUM(D1108,D1110,D1112,D1114,D1116,D1118,D1120,D1122)</f>
        <v>0</v>
      </c>
      <c r="E1124" s="124">
        <f t="shared" ref="E1124:P1124" si="1457">SUM(E1108,E1110,E1112,E1114,E1116,E1118,E1120,E1122)</f>
        <v>0</v>
      </c>
      <c r="F1124" s="125">
        <f t="shared" si="1457"/>
        <v>0</v>
      </c>
      <c r="G1124" s="125">
        <f t="shared" si="1457"/>
        <v>0</v>
      </c>
      <c r="H1124" s="125">
        <f t="shared" si="1457"/>
        <v>0</v>
      </c>
      <c r="I1124" s="125">
        <f t="shared" si="1457"/>
        <v>0</v>
      </c>
      <c r="J1124" s="125">
        <f t="shared" si="1457"/>
        <v>0</v>
      </c>
      <c r="K1124" s="125">
        <f t="shared" si="1457"/>
        <v>0</v>
      </c>
      <c r="L1124" s="125">
        <f t="shared" si="1457"/>
        <v>0</v>
      </c>
      <c r="M1124" s="125">
        <f t="shared" si="1457"/>
        <v>0</v>
      </c>
      <c r="N1124" s="125">
        <f t="shared" si="1457"/>
        <v>0</v>
      </c>
      <c r="O1124" s="125">
        <f t="shared" si="1457"/>
        <v>0</v>
      </c>
      <c r="P1124" s="125">
        <f t="shared" si="1457"/>
        <v>62</v>
      </c>
      <c r="Q1124" s="126">
        <f>SUM(E1124:P1124)</f>
        <v>62</v>
      </c>
      <c r="R1124" s="124">
        <f t="shared" ref="R1124:AC1124" si="1458">SUM(R1108,R1110,R1112,R1114,R1116,R1118,R1120,R1122)</f>
        <v>0</v>
      </c>
      <c r="S1124" s="125">
        <f t="shared" si="1458"/>
        <v>0</v>
      </c>
      <c r="T1124" s="125">
        <f t="shared" si="1458"/>
        <v>0</v>
      </c>
      <c r="U1124" s="125">
        <f t="shared" si="1458"/>
        <v>0</v>
      </c>
      <c r="V1124" s="125">
        <f t="shared" si="1458"/>
        <v>0</v>
      </c>
      <c r="W1124" s="125">
        <f t="shared" si="1458"/>
        <v>103</v>
      </c>
      <c r="X1124" s="125">
        <f t="shared" si="1458"/>
        <v>155</v>
      </c>
      <c r="Y1124" s="125">
        <f t="shared" si="1458"/>
        <v>155</v>
      </c>
      <c r="Z1124" s="125">
        <f t="shared" si="1458"/>
        <v>155</v>
      </c>
      <c r="AA1124" s="125">
        <f t="shared" si="1458"/>
        <v>155</v>
      </c>
      <c r="AB1124" s="125">
        <f t="shared" si="1458"/>
        <v>52</v>
      </c>
      <c r="AC1124" s="125">
        <f t="shared" si="1458"/>
        <v>0</v>
      </c>
      <c r="AD1124" s="126">
        <f t="shared" si="1451"/>
        <v>775</v>
      </c>
      <c r="AE1124" s="124">
        <f t="shared" ref="AE1124:AP1124" si="1459">SUM(AE1108,AE1110,AE1112,AE1114,AE1116,AE1118,AE1120,AE1122)</f>
        <v>0</v>
      </c>
      <c r="AF1124" s="125">
        <f t="shared" si="1459"/>
        <v>0</v>
      </c>
      <c r="AG1124" s="125">
        <f t="shared" si="1459"/>
        <v>0</v>
      </c>
      <c r="AH1124" s="125">
        <f t="shared" si="1459"/>
        <v>0</v>
      </c>
      <c r="AI1124" s="125">
        <f t="shared" si="1459"/>
        <v>0</v>
      </c>
      <c r="AJ1124" s="125">
        <f t="shared" si="1459"/>
        <v>0</v>
      </c>
      <c r="AK1124" s="125">
        <f t="shared" si="1459"/>
        <v>0</v>
      </c>
      <c r="AL1124" s="125">
        <f t="shared" si="1459"/>
        <v>0</v>
      </c>
      <c r="AM1124" s="125">
        <f t="shared" si="1459"/>
        <v>0</v>
      </c>
      <c r="AN1124" s="125">
        <f t="shared" si="1459"/>
        <v>0</v>
      </c>
      <c r="AO1124" s="125">
        <f t="shared" si="1459"/>
        <v>0</v>
      </c>
      <c r="AP1124" s="125">
        <f t="shared" si="1459"/>
        <v>0</v>
      </c>
      <c r="AQ1124" s="126">
        <f t="shared" si="1452"/>
        <v>0</v>
      </c>
      <c r="AR1124" s="124">
        <f t="shared" ref="AR1124:BC1124" si="1460">SUM(AR1108,AR1110,AR1112,AR1114,AR1116,AR1118,AR1120,AR1122)</f>
        <v>0</v>
      </c>
      <c r="AS1124" s="125">
        <f t="shared" si="1460"/>
        <v>0</v>
      </c>
      <c r="AT1124" s="125">
        <f t="shared" si="1460"/>
        <v>0</v>
      </c>
      <c r="AU1124" s="125">
        <f t="shared" si="1460"/>
        <v>0</v>
      </c>
      <c r="AV1124" s="125">
        <f t="shared" si="1460"/>
        <v>0</v>
      </c>
      <c r="AW1124" s="125">
        <f t="shared" si="1460"/>
        <v>0</v>
      </c>
      <c r="AX1124" s="125">
        <f t="shared" si="1460"/>
        <v>0</v>
      </c>
      <c r="AY1124" s="125">
        <f t="shared" si="1460"/>
        <v>0</v>
      </c>
      <c r="AZ1124" s="125">
        <f t="shared" si="1460"/>
        <v>0</v>
      </c>
      <c r="BA1124" s="125">
        <f t="shared" si="1460"/>
        <v>0</v>
      </c>
      <c r="BB1124" s="125">
        <f t="shared" si="1460"/>
        <v>0</v>
      </c>
      <c r="BC1124" s="125">
        <f t="shared" si="1460"/>
        <v>0</v>
      </c>
      <c r="BD1124" s="126">
        <f t="shared" si="1453"/>
        <v>0</v>
      </c>
      <c r="BE1124" s="127">
        <f t="shared" si="1456"/>
        <v>837</v>
      </c>
    </row>
    <row r="1125" spans="1:61" outlineLevel="1" x14ac:dyDescent="0.2">
      <c r="A1125" s="370"/>
      <c r="B1125" s="363"/>
      <c r="C1125" s="51" t="s">
        <v>164</v>
      </c>
      <c r="D1125" s="100">
        <f t="shared" ref="D1125:P1125" si="1461">SUM(D1109,D1111,D1113,D1115,D1117,D1119,D1121,D1123)</f>
        <v>0</v>
      </c>
      <c r="E1125" s="80">
        <f t="shared" si="1461"/>
        <v>0</v>
      </c>
      <c r="F1125" s="81">
        <f t="shared" si="1461"/>
        <v>0</v>
      </c>
      <c r="G1125" s="81">
        <f t="shared" si="1461"/>
        <v>0</v>
      </c>
      <c r="H1125" s="81">
        <f t="shared" si="1461"/>
        <v>0</v>
      </c>
      <c r="I1125" s="81">
        <f t="shared" si="1461"/>
        <v>0</v>
      </c>
      <c r="J1125" s="81">
        <f t="shared" si="1461"/>
        <v>61</v>
      </c>
      <c r="K1125" s="81">
        <f t="shared" si="1461"/>
        <v>0</v>
      </c>
      <c r="L1125" s="81">
        <f t="shared" si="1461"/>
        <v>0</v>
      </c>
      <c r="M1125" s="81">
        <f t="shared" si="1461"/>
        <v>0</v>
      </c>
      <c r="N1125" s="81">
        <f t="shared" si="1461"/>
        <v>0</v>
      </c>
      <c r="O1125" s="81">
        <f t="shared" si="1461"/>
        <v>0</v>
      </c>
      <c r="P1125" s="81">
        <f t="shared" si="1461"/>
        <v>0</v>
      </c>
      <c r="Q1125" s="99">
        <f>SUM(E1125:P1125)</f>
        <v>61</v>
      </c>
      <c r="R1125" s="80">
        <f t="shared" ref="R1125:AC1125" si="1462">SUM(R1109,R1111,R1113,R1115,R1117,R1119,R1121,R1123)</f>
        <v>0</v>
      </c>
      <c r="S1125" s="81">
        <f t="shared" si="1462"/>
        <v>0</v>
      </c>
      <c r="T1125" s="81">
        <f t="shared" si="1462"/>
        <v>0</v>
      </c>
      <c r="U1125" s="81">
        <f t="shared" si="1462"/>
        <v>0</v>
      </c>
      <c r="V1125" s="81">
        <f t="shared" si="1462"/>
        <v>0</v>
      </c>
      <c r="W1125" s="81">
        <f t="shared" si="1462"/>
        <v>0</v>
      </c>
      <c r="X1125" s="81">
        <f t="shared" si="1462"/>
        <v>0</v>
      </c>
      <c r="Y1125" s="81">
        <f t="shared" si="1462"/>
        <v>0</v>
      </c>
      <c r="Z1125" s="81">
        <f t="shared" si="1462"/>
        <v>0</v>
      </c>
      <c r="AA1125" s="81">
        <f t="shared" si="1462"/>
        <v>0</v>
      </c>
      <c r="AB1125" s="81">
        <f t="shared" si="1462"/>
        <v>0</v>
      </c>
      <c r="AC1125" s="81">
        <f t="shared" si="1462"/>
        <v>0</v>
      </c>
      <c r="AD1125" s="99">
        <f t="shared" si="1451"/>
        <v>0</v>
      </c>
      <c r="AE1125" s="80">
        <f t="shared" ref="AE1125:AP1125" si="1463">SUM(AE1109,AE1111,AE1113,AE1115,AE1117,AE1119,AE1121,AE1123)</f>
        <v>0</v>
      </c>
      <c r="AF1125" s="81">
        <f t="shared" si="1463"/>
        <v>0</v>
      </c>
      <c r="AG1125" s="81">
        <f t="shared" si="1463"/>
        <v>0</v>
      </c>
      <c r="AH1125" s="81">
        <f t="shared" si="1463"/>
        <v>0</v>
      </c>
      <c r="AI1125" s="81">
        <f t="shared" si="1463"/>
        <v>0</v>
      </c>
      <c r="AJ1125" s="81">
        <f t="shared" si="1463"/>
        <v>0</v>
      </c>
      <c r="AK1125" s="81">
        <f t="shared" si="1463"/>
        <v>0</v>
      </c>
      <c r="AL1125" s="81">
        <f t="shared" si="1463"/>
        <v>0</v>
      </c>
      <c r="AM1125" s="81">
        <f t="shared" si="1463"/>
        <v>0</v>
      </c>
      <c r="AN1125" s="81">
        <f t="shared" si="1463"/>
        <v>0</v>
      </c>
      <c r="AO1125" s="81">
        <f t="shared" si="1463"/>
        <v>0</v>
      </c>
      <c r="AP1125" s="81">
        <f t="shared" si="1463"/>
        <v>0</v>
      </c>
      <c r="AQ1125" s="99">
        <f t="shared" si="1452"/>
        <v>0</v>
      </c>
      <c r="AR1125" s="80">
        <f t="shared" ref="AR1125:BC1125" si="1464">SUM(AR1109,AR1111,AR1113,AR1115,AR1117,AR1119,AR1121,AR1123)</f>
        <v>0</v>
      </c>
      <c r="AS1125" s="81">
        <f t="shared" si="1464"/>
        <v>0</v>
      </c>
      <c r="AT1125" s="81">
        <f t="shared" si="1464"/>
        <v>0</v>
      </c>
      <c r="AU1125" s="81">
        <f t="shared" si="1464"/>
        <v>0</v>
      </c>
      <c r="AV1125" s="81">
        <f t="shared" si="1464"/>
        <v>0</v>
      </c>
      <c r="AW1125" s="81">
        <f t="shared" si="1464"/>
        <v>0</v>
      </c>
      <c r="AX1125" s="81">
        <f t="shared" si="1464"/>
        <v>0</v>
      </c>
      <c r="AY1125" s="81">
        <f t="shared" si="1464"/>
        <v>0</v>
      </c>
      <c r="AZ1125" s="81">
        <f t="shared" si="1464"/>
        <v>0</v>
      </c>
      <c r="BA1125" s="81">
        <f t="shared" si="1464"/>
        <v>0</v>
      </c>
      <c r="BB1125" s="81">
        <f t="shared" si="1464"/>
        <v>0</v>
      </c>
      <c r="BC1125" s="81">
        <f t="shared" si="1464"/>
        <v>0</v>
      </c>
      <c r="BD1125" s="99">
        <f t="shared" si="1453"/>
        <v>0</v>
      </c>
      <c r="BE1125" s="100">
        <f t="shared" si="1456"/>
        <v>61</v>
      </c>
    </row>
    <row r="1126" spans="1:61" hidden="1" outlineLevel="2" x14ac:dyDescent="0.2">
      <c r="A1126" s="120"/>
      <c r="B1126" s="111" t="s">
        <v>203</v>
      </c>
      <c r="C1126" s="112"/>
      <c r="D1126" s="114"/>
      <c r="E1126" s="113"/>
      <c r="F1126" s="113"/>
      <c r="G1126" s="113"/>
      <c r="H1126" s="113"/>
      <c r="I1126" s="113"/>
      <c r="J1126" s="113"/>
      <c r="K1126" s="113"/>
      <c r="L1126" s="113"/>
      <c r="M1126" s="113"/>
      <c r="N1126" s="113"/>
      <c r="O1126" s="113"/>
      <c r="P1126" s="113"/>
      <c r="Q1126" s="114"/>
      <c r="R1126" s="113"/>
      <c r="S1126" s="113"/>
      <c r="T1126" s="113"/>
      <c r="U1126" s="113"/>
      <c r="V1126" s="113"/>
      <c r="W1126" s="113"/>
      <c r="X1126" s="113"/>
      <c r="Y1126" s="113"/>
      <c r="Z1126" s="113"/>
      <c r="AA1126" s="113"/>
      <c r="AB1126" s="113"/>
      <c r="AC1126" s="113"/>
      <c r="AD1126" s="114"/>
      <c r="AE1126" s="113"/>
      <c r="AF1126" s="113"/>
      <c r="AG1126" s="113"/>
      <c r="AH1126" s="113"/>
      <c r="AI1126" s="113"/>
      <c r="AJ1126" s="113"/>
      <c r="AK1126" s="113"/>
      <c r="AL1126" s="113"/>
      <c r="AM1126" s="113"/>
      <c r="AN1126" s="113"/>
      <c r="AO1126" s="113"/>
      <c r="AP1126" s="113"/>
      <c r="AQ1126" s="114"/>
      <c r="AR1126" s="113"/>
      <c r="AS1126" s="113"/>
      <c r="AT1126" s="113"/>
      <c r="AU1126" s="113"/>
      <c r="AV1126" s="113"/>
      <c r="AW1126" s="113"/>
      <c r="AX1126" s="113"/>
      <c r="AY1126" s="113"/>
      <c r="AZ1126" s="113"/>
      <c r="BA1126" s="113"/>
      <c r="BB1126" s="113"/>
      <c r="BC1126" s="113"/>
      <c r="BD1126" s="114"/>
      <c r="BE1126" s="198">
        <f t="shared" si="1456"/>
        <v>0</v>
      </c>
      <c r="BG1126" s="42"/>
    </row>
    <row r="1127" spans="1:61" hidden="1" outlineLevel="2" x14ac:dyDescent="0.2">
      <c r="A1127" s="375">
        <v>1</v>
      </c>
      <c r="B1127" s="376" t="s">
        <v>208</v>
      </c>
      <c r="C1127" s="47" t="s">
        <v>159</v>
      </c>
      <c r="D1127" s="91">
        <f>D1124-D1129</f>
        <v>0</v>
      </c>
      <c r="E1127" s="52">
        <f>E1124-E1129</f>
        <v>0</v>
      </c>
      <c r="F1127" s="53">
        <f t="shared" ref="F1127:P1127" si="1465">F1124-F1129</f>
        <v>0</v>
      </c>
      <c r="G1127" s="53">
        <f t="shared" si="1465"/>
        <v>0</v>
      </c>
      <c r="H1127" s="53">
        <f t="shared" si="1465"/>
        <v>0</v>
      </c>
      <c r="I1127" s="53">
        <f t="shared" si="1465"/>
        <v>0</v>
      </c>
      <c r="J1127" s="53">
        <f t="shared" si="1465"/>
        <v>0</v>
      </c>
      <c r="K1127" s="53">
        <f t="shared" si="1465"/>
        <v>0</v>
      </c>
      <c r="L1127" s="53">
        <f t="shared" si="1465"/>
        <v>0</v>
      </c>
      <c r="M1127" s="53">
        <f t="shared" si="1465"/>
        <v>0</v>
      </c>
      <c r="N1127" s="53">
        <f t="shared" si="1465"/>
        <v>0</v>
      </c>
      <c r="O1127" s="53">
        <f t="shared" si="1465"/>
        <v>0</v>
      </c>
      <c r="P1127" s="53">
        <f t="shared" si="1465"/>
        <v>62</v>
      </c>
      <c r="Q1127" s="91">
        <f t="shared" ref="Q1127:Q1132" si="1466">SUM(E1127:P1127)</f>
        <v>62</v>
      </c>
      <c r="R1127" s="52">
        <f>R1124-R1129</f>
        <v>0</v>
      </c>
      <c r="S1127" s="53">
        <f t="shared" ref="S1127:AC1127" si="1467">S1124-S1129</f>
        <v>0</v>
      </c>
      <c r="T1127" s="53">
        <f t="shared" si="1467"/>
        <v>0</v>
      </c>
      <c r="U1127" s="53">
        <f t="shared" si="1467"/>
        <v>0</v>
      </c>
      <c r="V1127" s="53">
        <f t="shared" si="1467"/>
        <v>0</v>
      </c>
      <c r="W1127" s="53">
        <f t="shared" si="1467"/>
        <v>103</v>
      </c>
      <c r="X1127" s="53">
        <f t="shared" si="1467"/>
        <v>155</v>
      </c>
      <c r="Y1127" s="53">
        <f t="shared" si="1467"/>
        <v>155</v>
      </c>
      <c r="Z1127" s="53">
        <f t="shared" si="1467"/>
        <v>155</v>
      </c>
      <c r="AA1127" s="53">
        <f t="shared" si="1467"/>
        <v>155</v>
      </c>
      <c r="AB1127" s="53">
        <f t="shared" si="1467"/>
        <v>52</v>
      </c>
      <c r="AC1127" s="53">
        <f t="shared" si="1467"/>
        <v>0</v>
      </c>
      <c r="AD1127" s="91">
        <f t="shared" ref="AD1127:AD1132" si="1468">SUM(R1127:AC1127)</f>
        <v>775</v>
      </c>
      <c r="AE1127" s="52">
        <f>AE1124-AE1129</f>
        <v>0</v>
      </c>
      <c r="AF1127" s="53">
        <f t="shared" ref="AF1127:AP1127" si="1469">AF1124-AF1129</f>
        <v>0</v>
      </c>
      <c r="AG1127" s="53">
        <f t="shared" si="1469"/>
        <v>0</v>
      </c>
      <c r="AH1127" s="53">
        <f t="shared" si="1469"/>
        <v>0</v>
      </c>
      <c r="AI1127" s="53">
        <f t="shared" si="1469"/>
        <v>0</v>
      </c>
      <c r="AJ1127" s="53">
        <f t="shared" si="1469"/>
        <v>0</v>
      </c>
      <c r="AK1127" s="53">
        <f t="shared" si="1469"/>
        <v>0</v>
      </c>
      <c r="AL1127" s="53">
        <f t="shared" si="1469"/>
        <v>0</v>
      </c>
      <c r="AM1127" s="53">
        <f t="shared" si="1469"/>
        <v>0</v>
      </c>
      <c r="AN1127" s="53">
        <f t="shared" si="1469"/>
        <v>0</v>
      </c>
      <c r="AO1127" s="53">
        <f t="shared" si="1469"/>
        <v>0</v>
      </c>
      <c r="AP1127" s="53">
        <f t="shared" si="1469"/>
        <v>0</v>
      </c>
      <c r="AQ1127" s="91">
        <f t="shared" ref="AQ1127:AQ1132" si="1470">SUM(AE1127:AP1127)</f>
        <v>0</v>
      </c>
      <c r="AR1127" s="52">
        <f>AR1124-AR1129</f>
        <v>0</v>
      </c>
      <c r="AS1127" s="53">
        <f t="shared" ref="AS1127:BC1127" si="1471">AS1124-AS1129</f>
        <v>0</v>
      </c>
      <c r="AT1127" s="53">
        <f t="shared" si="1471"/>
        <v>0</v>
      </c>
      <c r="AU1127" s="53">
        <f t="shared" si="1471"/>
        <v>0</v>
      </c>
      <c r="AV1127" s="53">
        <f t="shared" si="1471"/>
        <v>0</v>
      </c>
      <c r="AW1127" s="53">
        <f t="shared" si="1471"/>
        <v>0</v>
      </c>
      <c r="AX1127" s="53">
        <f t="shared" si="1471"/>
        <v>0</v>
      </c>
      <c r="AY1127" s="53">
        <f t="shared" si="1471"/>
        <v>0</v>
      </c>
      <c r="AZ1127" s="53">
        <f t="shared" si="1471"/>
        <v>0</v>
      </c>
      <c r="BA1127" s="53">
        <f t="shared" si="1471"/>
        <v>0</v>
      </c>
      <c r="BB1127" s="53">
        <f t="shared" si="1471"/>
        <v>0</v>
      </c>
      <c r="BC1127" s="53">
        <f t="shared" si="1471"/>
        <v>0</v>
      </c>
      <c r="BD1127" s="91">
        <f t="shared" ref="BD1127:BD1132" si="1472">SUM(AR1127:BC1127)</f>
        <v>0</v>
      </c>
      <c r="BE1127" s="91">
        <f t="shared" si="1456"/>
        <v>837</v>
      </c>
      <c r="BG1127" s="42"/>
    </row>
    <row r="1128" spans="1:61" hidden="1" outlineLevel="2" x14ac:dyDescent="0.2">
      <c r="A1128" s="374"/>
      <c r="B1128" s="372"/>
      <c r="C1128" s="46" t="s">
        <v>164</v>
      </c>
      <c r="D1128" s="92">
        <f t="shared" ref="D1128:P1128" si="1473">D1125-D1130</f>
        <v>0</v>
      </c>
      <c r="E1128" s="56">
        <f t="shared" si="1473"/>
        <v>0</v>
      </c>
      <c r="F1128" s="57">
        <f t="shared" si="1473"/>
        <v>0</v>
      </c>
      <c r="G1128" s="57">
        <f t="shared" si="1473"/>
        <v>0</v>
      </c>
      <c r="H1128" s="57">
        <f t="shared" si="1473"/>
        <v>0</v>
      </c>
      <c r="I1128" s="57">
        <f t="shared" si="1473"/>
        <v>0</v>
      </c>
      <c r="J1128" s="57">
        <f t="shared" si="1473"/>
        <v>61</v>
      </c>
      <c r="K1128" s="57">
        <f t="shared" si="1473"/>
        <v>0</v>
      </c>
      <c r="L1128" s="57">
        <f t="shared" si="1473"/>
        <v>0</v>
      </c>
      <c r="M1128" s="57">
        <f t="shared" si="1473"/>
        <v>0</v>
      </c>
      <c r="N1128" s="57">
        <f t="shared" si="1473"/>
        <v>0</v>
      </c>
      <c r="O1128" s="57">
        <f t="shared" si="1473"/>
        <v>0</v>
      </c>
      <c r="P1128" s="57">
        <f t="shared" si="1473"/>
        <v>0</v>
      </c>
      <c r="Q1128" s="92">
        <f t="shared" si="1466"/>
        <v>61</v>
      </c>
      <c r="R1128" s="56">
        <f t="shared" ref="R1128:AC1128" si="1474">R1125-R1130</f>
        <v>0</v>
      </c>
      <c r="S1128" s="57">
        <f t="shared" si="1474"/>
        <v>0</v>
      </c>
      <c r="T1128" s="57">
        <f t="shared" si="1474"/>
        <v>0</v>
      </c>
      <c r="U1128" s="57">
        <f t="shared" si="1474"/>
        <v>0</v>
      </c>
      <c r="V1128" s="57">
        <f t="shared" si="1474"/>
        <v>0</v>
      </c>
      <c r="W1128" s="57">
        <f t="shared" si="1474"/>
        <v>0</v>
      </c>
      <c r="X1128" s="57">
        <f t="shared" si="1474"/>
        <v>0</v>
      </c>
      <c r="Y1128" s="57">
        <f t="shared" si="1474"/>
        <v>0</v>
      </c>
      <c r="Z1128" s="57">
        <f t="shared" si="1474"/>
        <v>0</v>
      </c>
      <c r="AA1128" s="57">
        <f t="shared" si="1474"/>
        <v>0</v>
      </c>
      <c r="AB1128" s="57">
        <f t="shared" si="1474"/>
        <v>0</v>
      </c>
      <c r="AC1128" s="57">
        <f t="shared" si="1474"/>
        <v>0</v>
      </c>
      <c r="AD1128" s="92">
        <f t="shared" si="1468"/>
        <v>0</v>
      </c>
      <c r="AE1128" s="56">
        <f t="shared" ref="AE1128:AP1128" si="1475">AE1125-AE1130</f>
        <v>0</v>
      </c>
      <c r="AF1128" s="57">
        <f t="shared" si="1475"/>
        <v>0</v>
      </c>
      <c r="AG1128" s="57">
        <f t="shared" si="1475"/>
        <v>0</v>
      </c>
      <c r="AH1128" s="57">
        <f t="shared" si="1475"/>
        <v>0</v>
      </c>
      <c r="AI1128" s="57">
        <f t="shared" si="1475"/>
        <v>0</v>
      </c>
      <c r="AJ1128" s="57">
        <f t="shared" si="1475"/>
        <v>0</v>
      </c>
      <c r="AK1128" s="57">
        <f t="shared" si="1475"/>
        <v>0</v>
      </c>
      <c r="AL1128" s="57">
        <f t="shared" si="1475"/>
        <v>0</v>
      </c>
      <c r="AM1128" s="57">
        <f t="shared" si="1475"/>
        <v>0</v>
      </c>
      <c r="AN1128" s="57">
        <f t="shared" si="1475"/>
        <v>0</v>
      </c>
      <c r="AO1128" s="57">
        <f t="shared" si="1475"/>
        <v>0</v>
      </c>
      <c r="AP1128" s="57">
        <f t="shared" si="1475"/>
        <v>0</v>
      </c>
      <c r="AQ1128" s="92">
        <f t="shared" si="1470"/>
        <v>0</v>
      </c>
      <c r="AR1128" s="56">
        <f t="shared" ref="AR1128:BC1128" si="1476">AR1125-AR1130</f>
        <v>0</v>
      </c>
      <c r="AS1128" s="57">
        <f t="shared" si="1476"/>
        <v>0</v>
      </c>
      <c r="AT1128" s="57">
        <f t="shared" si="1476"/>
        <v>0</v>
      </c>
      <c r="AU1128" s="57">
        <f t="shared" si="1476"/>
        <v>0</v>
      </c>
      <c r="AV1128" s="57">
        <f t="shared" si="1476"/>
        <v>0</v>
      </c>
      <c r="AW1128" s="57">
        <f t="shared" si="1476"/>
        <v>0</v>
      </c>
      <c r="AX1128" s="57">
        <f t="shared" si="1476"/>
        <v>0</v>
      </c>
      <c r="AY1128" s="57">
        <f t="shared" si="1476"/>
        <v>0</v>
      </c>
      <c r="AZ1128" s="57">
        <f t="shared" si="1476"/>
        <v>0</v>
      </c>
      <c r="BA1128" s="57">
        <f t="shared" si="1476"/>
        <v>0</v>
      </c>
      <c r="BB1128" s="57">
        <f t="shared" si="1476"/>
        <v>0</v>
      </c>
      <c r="BC1128" s="57">
        <f t="shared" si="1476"/>
        <v>0</v>
      </c>
      <c r="BD1128" s="92">
        <f t="shared" si="1472"/>
        <v>0</v>
      </c>
      <c r="BE1128" s="92">
        <f t="shared" si="1456"/>
        <v>61</v>
      </c>
      <c r="BF1128" s="122"/>
      <c r="BG1128" s="42"/>
    </row>
    <row r="1129" spans="1:61" hidden="1" outlineLevel="2" x14ac:dyDescent="0.2">
      <c r="A1129" s="373">
        <v>2</v>
      </c>
      <c r="B1129" s="371" t="s">
        <v>307</v>
      </c>
      <c r="C1129" s="44" t="s">
        <v>159</v>
      </c>
      <c r="D1129" s="101"/>
      <c r="E1129" s="82"/>
      <c r="F1129" s="83"/>
      <c r="G1129" s="83"/>
      <c r="H1129" s="83"/>
      <c r="I1129" s="83"/>
      <c r="J1129" s="83"/>
      <c r="K1129" s="83"/>
      <c r="L1129" s="83"/>
      <c r="M1129" s="83"/>
      <c r="N1129" s="83"/>
      <c r="O1129" s="83"/>
      <c r="P1129" s="84"/>
      <c r="Q1129" s="101">
        <f t="shared" si="1466"/>
        <v>0</v>
      </c>
      <c r="R1129" s="82"/>
      <c r="S1129" s="83"/>
      <c r="T1129" s="83"/>
      <c r="U1129" s="83"/>
      <c r="V1129" s="83"/>
      <c r="W1129" s="83"/>
      <c r="X1129" s="83"/>
      <c r="Y1129" s="83"/>
      <c r="Z1129" s="83"/>
      <c r="AA1129" s="83"/>
      <c r="AB1129" s="83"/>
      <c r="AC1129" s="84"/>
      <c r="AD1129" s="101">
        <f t="shared" si="1468"/>
        <v>0</v>
      </c>
      <c r="AE1129" s="82"/>
      <c r="AF1129" s="83"/>
      <c r="AG1129" s="83"/>
      <c r="AH1129" s="83"/>
      <c r="AI1129" s="83"/>
      <c r="AJ1129" s="83"/>
      <c r="AK1129" s="83"/>
      <c r="AL1129" s="83"/>
      <c r="AM1129" s="83"/>
      <c r="AN1129" s="83"/>
      <c r="AO1129" s="83"/>
      <c r="AP1129" s="84"/>
      <c r="AQ1129" s="101">
        <f t="shared" si="1470"/>
        <v>0</v>
      </c>
      <c r="AR1129" s="82"/>
      <c r="AS1129" s="83"/>
      <c r="AT1129" s="83"/>
      <c r="AU1129" s="83"/>
      <c r="AV1129" s="83"/>
      <c r="AW1129" s="83"/>
      <c r="AX1129" s="83"/>
      <c r="AY1129" s="83"/>
      <c r="AZ1129" s="83"/>
      <c r="BA1129" s="83"/>
      <c r="BB1129" s="83"/>
      <c r="BC1129" s="84"/>
      <c r="BD1129" s="101">
        <f t="shared" si="1472"/>
        <v>0</v>
      </c>
      <c r="BE1129" s="101">
        <f t="shared" si="1456"/>
        <v>0</v>
      </c>
      <c r="BG1129" s="42"/>
    </row>
    <row r="1130" spans="1:61" ht="13.5" hidden="1" outlineLevel="2" thickBot="1" x14ac:dyDescent="0.25">
      <c r="A1130" s="377"/>
      <c r="B1130" s="378"/>
      <c r="C1130" s="128" t="s">
        <v>164</v>
      </c>
      <c r="D1130" s="131"/>
      <c r="E1130" s="129"/>
      <c r="F1130" s="130"/>
      <c r="G1130" s="130"/>
      <c r="H1130" s="130"/>
      <c r="I1130" s="130"/>
      <c r="J1130" s="130"/>
      <c r="K1130" s="130"/>
      <c r="L1130" s="130"/>
      <c r="M1130" s="130"/>
      <c r="N1130" s="130"/>
      <c r="O1130" s="130"/>
      <c r="P1130" s="130"/>
      <c r="Q1130" s="131">
        <f t="shared" si="1466"/>
        <v>0</v>
      </c>
      <c r="R1130" s="129"/>
      <c r="S1130" s="130"/>
      <c r="T1130" s="130"/>
      <c r="U1130" s="130"/>
      <c r="V1130" s="130"/>
      <c r="W1130" s="130"/>
      <c r="X1130" s="130"/>
      <c r="Y1130" s="130"/>
      <c r="Z1130" s="130"/>
      <c r="AA1130" s="130"/>
      <c r="AB1130" s="130"/>
      <c r="AC1130" s="130"/>
      <c r="AD1130" s="131">
        <f t="shared" si="1468"/>
        <v>0</v>
      </c>
      <c r="AE1130" s="129"/>
      <c r="AF1130" s="130"/>
      <c r="AG1130" s="130"/>
      <c r="AH1130" s="130"/>
      <c r="AI1130" s="130"/>
      <c r="AJ1130" s="130"/>
      <c r="AK1130" s="130"/>
      <c r="AL1130" s="130"/>
      <c r="AM1130" s="130"/>
      <c r="AN1130" s="130"/>
      <c r="AO1130" s="130"/>
      <c r="AP1130" s="130"/>
      <c r="AQ1130" s="131">
        <f t="shared" si="1470"/>
        <v>0</v>
      </c>
      <c r="AR1130" s="129"/>
      <c r="AS1130" s="130"/>
      <c r="AT1130" s="130"/>
      <c r="AU1130" s="130"/>
      <c r="AV1130" s="130"/>
      <c r="AW1130" s="130"/>
      <c r="AX1130" s="130"/>
      <c r="AY1130" s="130"/>
      <c r="AZ1130" s="130"/>
      <c r="BA1130" s="130"/>
      <c r="BB1130" s="130"/>
      <c r="BC1130" s="130"/>
      <c r="BD1130" s="131">
        <f t="shared" si="1472"/>
        <v>0</v>
      </c>
      <c r="BE1130" s="131">
        <f t="shared" si="1456"/>
        <v>0</v>
      </c>
      <c r="BG1130" s="42"/>
    </row>
    <row r="1131" spans="1:61" hidden="1" outlineLevel="2" x14ac:dyDescent="0.2">
      <c r="A1131" s="369"/>
      <c r="B1131" s="362" t="s">
        <v>198</v>
      </c>
      <c r="C1131" s="50" t="s">
        <v>159</v>
      </c>
      <c r="D1131" s="127">
        <f>SUM(D1127,D1129)</f>
        <v>0</v>
      </c>
      <c r="E1131" s="124">
        <f>SUM(E1127,E1129)</f>
        <v>0</v>
      </c>
      <c r="F1131" s="125">
        <f t="shared" ref="F1131:P1131" si="1477">SUM(F1127,F1129)</f>
        <v>0</v>
      </c>
      <c r="G1131" s="125">
        <f t="shared" si="1477"/>
        <v>0</v>
      </c>
      <c r="H1131" s="125">
        <f t="shared" si="1477"/>
        <v>0</v>
      </c>
      <c r="I1131" s="125">
        <f t="shared" si="1477"/>
        <v>0</v>
      </c>
      <c r="J1131" s="125">
        <f t="shared" si="1477"/>
        <v>0</v>
      </c>
      <c r="K1131" s="125">
        <f t="shared" si="1477"/>
        <v>0</v>
      </c>
      <c r="L1131" s="125">
        <f t="shared" si="1477"/>
        <v>0</v>
      </c>
      <c r="M1131" s="125">
        <f t="shared" si="1477"/>
        <v>0</v>
      </c>
      <c r="N1131" s="125">
        <f t="shared" si="1477"/>
        <v>0</v>
      </c>
      <c r="O1131" s="125">
        <f t="shared" si="1477"/>
        <v>0</v>
      </c>
      <c r="P1131" s="125">
        <f t="shared" si="1477"/>
        <v>62</v>
      </c>
      <c r="Q1131" s="126">
        <f t="shared" si="1466"/>
        <v>62</v>
      </c>
      <c r="R1131" s="124">
        <f>SUM(R1127,R1129)</f>
        <v>0</v>
      </c>
      <c r="S1131" s="125">
        <f t="shared" ref="S1131:AC1131" si="1478">SUM(S1127,S1129)</f>
        <v>0</v>
      </c>
      <c r="T1131" s="125">
        <f t="shared" si="1478"/>
        <v>0</v>
      </c>
      <c r="U1131" s="125">
        <f t="shared" si="1478"/>
        <v>0</v>
      </c>
      <c r="V1131" s="125">
        <f t="shared" si="1478"/>
        <v>0</v>
      </c>
      <c r="W1131" s="125">
        <f t="shared" si="1478"/>
        <v>103</v>
      </c>
      <c r="X1131" s="125">
        <f t="shared" si="1478"/>
        <v>155</v>
      </c>
      <c r="Y1131" s="125">
        <f t="shared" si="1478"/>
        <v>155</v>
      </c>
      <c r="Z1131" s="125">
        <f t="shared" si="1478"/>
        <v>155</v>
      </c>
      <c r="AA1131" s="125">
        <f t="shared" si="1478"/>
        <v>155</v>
      </c>
      <c r="AB1131" s="125">
        <f t="shared" si="1478"/>
        <v>52</v>
      </c>
      <c r="AC1131" s="125">
        <f t="shared" si="1478"/>
        <v>0</v>
      </c>
      <c r="AD1131" s="126">
        <f t="shared" si="1468"/>
        <v>775</v>
      </c>
      <c r="AE1131" s="124">
        <f>SUM(AE1127,AE1129)</f>
        <v>0</v>
      </c>
      <c r="AF1131" s="125">
        <f t="shared" ref="AF1131:AP1131" si="1479">SUM(AF1127,AF1129)</f>
        <v>0</v>
      </c>
      <c r="AG1131" s="125">
        <f t="shared" si="1479"/>
        <v>0</v>
      </c>
      <c r="AH1131" s="125">
        <f t="shared" si="1479"/>
        <v>0</v>
      </c>
      <c r="AI1131" s="125">
        <f t="shared" si="1479"/>
        <v>0</v>
      </c>
      <c r="AJ1131" s="125">
        <f t="shared" si="1479"/>
        <v>0</v>
      </c>
      <c r="AK1131" s="125">
        <f t="shared" si="1479"/>
        <v>0</v>
      </c>
      <c r="AL1131" s="125">
        <f t="shared" si="1479"/>
        <v>0</v>
      </c>
      <c r="AM1131" s="125">
        <f t="shared" si="1479"/>
        <v>0</v>
      </c>
      <c r="AN1131" s="125">
        <f t="shared" si="1479"/>
        <v>0</v>
      </c>
      <c r="AO1131" s="125">
        <f t="shared" si="1479"/>
        <v>0</v>
      </c>
      <c r="AP1131" s="125">
        <f t="shared" si="1479"/>
        <v>0</v>
      </c>
      <c r="AQ1131" s="126">
        <f t="shared" si="1470"/>
        <v>0</v>
      </c>
      <c r="AR1131" s="124">
        <f>SUM(AR1127,AR1129)</f>
        <v>0</v>
      </c>
      <c r="AS1131" s="125">
        <f t="shared" ref="AS1131:BC1131" si="1480">SUM(AS1127,AS1129)</f>
        <v>0</v>
      </c>
      <c r="AT1131" s="125">
        <f t="shared" si="1480"/>
        <v>0</v>
      </c>
      <c r="AU1131" s="125">
        <f t="shared" si="1480"/>
        <v>0</v>
      </c>
      <c r="AV1131" s="125">
        <f t="shared" si="1480"/>
        <v>0</v>
      </c>
      <c r="AW1131" s="125">
        <f t="shared" si="1480"/>
        <v>0</v>
      </c>
      <c r="AX1131" s="125">
        <f t="shared" si="1480"/>
        <v>0</v>
      </c>
      <c r="AY1131" s="125">
        <f t="shared" si="1480"/>
        <v>0</v>
      </c>
      <c r="AZ1131" s="125">
        <f t="shared" si="1480"/>
        <v>0</v>
      </c>
      <c r="BA1131" s="125">
        <f t="shared" si="1480"/>
        <v>0</v>
      </c>
      <c r="BB1131" s="125">
        <f t="shared" si="1480"/>
        <v>0</v>
      </c>
      <c r="BC1131" s="125">
        <f t="shared" si="1480"/>
        <v>0</v>
      </c>
      <c r="BD1131" s="126">
        <f t="shared" si="1472"/>
        <v>0</v>
      </c>
      <c r="BE1131" s="127">
        <f t="shared" si="1456"/>
        <v>837</v>
      </c>
      <c r="BG1131" s="42"/>
    </row>
    <row r="1132" spans="1:61" hidden="1" outlineLevel="2" x14ac:dyDescent="0.2">
      <c r="A1132" s="370"/>
      <c r="B1132" s="363"/>
      <c r="C1132" s="51" t="s">
        <v>164</v>
      </c>
      <c r="D1132" s="100">
        <f t="shared" ref="D1132:P1132" si="1481">SUM(D1128,D1130)</f>
        <v>0</v>
      </c>
      <c r="E1132" s="80">
        <f t="shared" si="1481"/>
        <v>0</v>
      </c>
      <c r="F1132" s="81">
        <f t="shared" si="1481"/>
        <v>0</v>
      </c>
      <c r="G1132" s="81">
        <f t="shared" si="1481"/>
        <v>0</v>
      </c>
      <c r="H1132" s="81">
        <f t="shared" si="1481"/>
        <v>0</v>
      </c>
      <c r="I1132" s="81">
        <f t="shared" si="1481"/>
        <v>0</v>
      </c>
      <c r="J1132" s="81">
        <f t="shared" si="1481"/>
        <v>61</v>
      </c>
      <c r="K1132" s="81">
        <f t="shared" si="1481"/>
        <v>0</v>
      </c>
      <c r="L1132" s="81">
        <f t="shared" si="1481"/>
        <v>0</v>
      </c>
      <c r="M1132" s="81">
        <f t="shared" si="1481"/>
        <v>0</v>
      </c>
      <c r="N1132" s="81">
        <f t="shared" si="1481"/>
        <v>0</v>
      </c>
      <c r="O1132" s="81">
        <f t="shared" si="1481"/>
        <v>0</v>
      </c>
      <c r="P1132" s="81">
        <f t="shared" si="1481"/>
        <v>0</v>
      </c>
      <c r="Q1132" s="99">
        <f t="shared" si="1466"/>
        <v>61</v>
      </c>
      <c r="R1132" s="80">
        <f t="shared" ref="R1132:AC1132" si="1482">SUM(R1128,R1130)</f>
        <v>0</v>
      </c>
      <c r="S1132" s="81">
        <f t="shared" si="1482"/>
        <v>0</v>
      </c>
      <c r="T1132" s="81">
        <f t="shared" si="1482"/>
        <v>0</v>
      </c>
      <c r="U1132" s="81">
        <f t="shared" si="1482"/>
        <v>0</v>
      </c>
      <c r="V1132" s="81">
        <f t="shared" si="1482"/>
        <v>0</v>
      </c>
      <c r="W1132" s="81">
        <f t="shared" si="1482"/>
        <v>0</v>
      </c>
      <c r="X1132" s="81">
        <f t="shared" si="1482"/>
        <v>0</v>
      </c>
      <c r="Y1132" s="81">
        <f t="shared" si="1482"/>
        <v>0</v>
      </c>
      <c r="Z1132" s="81">
        <f t="shared" si="1482"/>
        <v>0</v>
      </c>
      <c r="AA1132" s="81">
        <f t="shared" si="1482"/>
        <v>0</v>
      </c>
      <c r="AB1132" s="81">
        <f t="shared" si="1482"/>
        <v>0</v>
      </c>
      <c r="AC1132" s="81">
        <f t="shared" si="1482"/>
        <v>0</v>
      </c>
      <c r="AD1132" s="99">
        <f t="shared" si="1468"/>
        <v>0</v>
      </c>
      <c r="AE1132" s="80">
        <f t="shared" ref="AE1132:AP1132" si="1483">SUM(AE1128,AE1130)</f>
        <v>0</v>
      </c>
      <c r="AF1132" s="81">
        <f t="shared" si="1483"/>
        <v>0</v>
      </c>
      <c r="AG1132" s="81">
        <f t="shared" si="1483"/>
        <v>0</v>
      </c>
      <c r="AH1132" s="81">
        <f t="shared" si="1483"/>
        <v>0</v>
      </c>
      <c r="AI1132" s="81">
        <f t="shared" si="1483"/>
        <v>0</v>
      </c>
      <c r="AJ1132" s="81">
        <f t="shared" si="1483"/>
        <v>0</v>
      </c>
      <c r="AK1132" s="81">
        <f t="shared" si="1483"/>
        <v>0</v>
      </c>
      <c r="AL1132" s="81">
        <f t="shared" si="1483"/>
        <v>0</v>
      </c>
      <c r="AM1132" s="81">
        <f t="shared" si="1483"/>
        <v>0</v>
      </c>
      <c r="AN1132" s="81">
        <f t="shared" si="1483"/>
        <v>0</v>
      </c>
      <c r="AO1132" s="81">
        <f t="shared" si="1483"/>
        <v>0</v>
      </c>
      <c r="AP1132" s="81">
        <f t="shared" si="1483"/>
        <v>0</v>
      </c>
      <c r="AQ1132" s="99">
        <f t="shared" si="1470"/>
        <v>0</v>
      </c>
      <c r="AR1132" s="80">
        <f t="shared" ref="AR1132:BC1132" si="1484">SUM(AR1128,AR1130)</f>
        <v>0</v>
      </c>
      <c r="AS1132" s="81">
        <f t="shared" si="1484"/>
        <v>0</v>
      </c>
      <c r="AT1132" s="81">
        <f t="shared" si="1484"/>
        <v>0</v>
      </c>
      <c r="AU1132" s="81">
        <f t="shared" si="1484"/>
        <v>0</v>
      </c>
      <c r="AV1132" s="81">
        <f t="shared" si="1484"/>
        <v>0</v>
      </c>
      <c r="AW1132" s="81">
        <f t="shared" si="1484"/>
        <v>0</v>
      </c>
      <c r="AX1132" s="81">
        <f t="shared" si="1484"/>
        <v>0</v>
      </c>
      <c r="AY1132" s="81">
        <f t="shared" si="1484"/>
        <v>0</v>
      </c>
      <c r="AZ1132" s="81">
        <f t="shared" si="1484"/>
        <v>0</v>
      </c>
      <c r="BA1132" s="81">
        <f t="shared" si="1484"/>
        <v>0</v>
      </c>
      <c r="BB1132" s="81">
        <f t="shared" si="1484"/>
        <v>0</v>
      </c>
      <c r="BC1132" s="81">
        <f t="shared" si="1484"/>
        <v>0</v>
      </c>
      <c r="BD1132" s="99">
        <f t="shared" si="1472"/>
        <v>0</v>
      </c>
      <c r="BE1132" s="100">
        <f t="shared" si="1456"/>
        <v>61</v>
      </c>
      <c r="BG1132" s="42"/>
    </row>
    <row r="1133" spans="1:61" outlineLevel="1" collapsed="1" x14ac:dyDescent="0.2">
      <c r="A1133" s="119"/>
      <c r="B1133" s="103" t="s">
        <v>239</v>
      </c>
      <c r="C1133" s="104"/>
      <c r="D1133" s="106"/>
      <c r="E1133" s="105"/>
      <c r="F1133" s="105"/>
      <c r="G1133" s="105"/>
      <c r="H1133" s="105"/>
      <c r="I1133" s="105"/>
      <c r="J1133" s="105"/>
      <c r="K1133" s="105"/>
      <c r="L1133" s="105"/>
      <c r="M1133" s="105"/>
      <c r="N1133" s="105"/>
      <c r="O1133" s="105"/>
      <c r="P1133" s="105"/>
      <c r="Q1133" s="106"/>
      <c r="R1133" s="105"/>
      <c r="S1133" s="105"/>
      <c r="T1133" s="105"/>
      <c r="U1133" s="105"/>
      <c r="V1133" s="105"/>
      <c r="W1133" s="105"/>
      <c r="X1133" s="105"/>
      <c r="Y1133" s="105"/>
      <c r="Z1133" s="105"/>
      <c r="AA1133" s="105"/>
      <c r="AB1133" s="105"/>
      <c r="AC1133" s="105"/>
      <c r="AD1133" s="107"/>
      <c r="AE1133" s="108"/>
      <c r="AF1133" s="105"/>
      <c r="AG1133" s="105"/>
      <c r="AH1133" s="105"/>
      <c r="AI1133" s="105"/>
      <c r="AJ1133" s="105"/>
      <c r="AK1133" s="105"/>
      <c r="AL1133" s="105"/>
      <c r="AM1133" s="105"/>
      <c r="AN1133" s="105"/>
      <c r="AO1133" s="105"/>
      <c r="AP1133" s="109"/>
      <c r="AQ1133" s="110"/>
      <c r="AR1133" s="105"/>
      <c r="AS1133" s="105"/>
      <c r="AT1133" s="105"/>
      <c r="AU1133" s="105"/>
      <c r="AV1133" s="105"/>
      <c r="AW1133" s="105"/>
      <c r="AX1133" s="105"/>
      <c r="AY1133" s="105"/>
      <c r="AZ1133" s="105"/>
      <c r="BA1133" s="105"/>
      <c r="BB1133" s="105"/>
      <c r="BC1133" s="105"/>
      <c r="BD1133" s="106"/>
      <c r="BE1133" s="197">
        <f t="shared" si="1456"/>
        <v>0</v>
      </c>
      <c r="BF1133" s="122"/>
      <c r="BG1133" s="42"/>
    </row>
    <row r="1134" spans="1:61" hidden="1" outlineLevel="2" x14ac:dyDescent="0.2">
      <c r="A1134" s="120"/>
      <c r="B1134" s="111" t="s">
        <v>202</v>
      </c>
      <c r="C1134" s="112"/>
      <c r="D1134" s="114"/>
      <c r="E1134" s="113"/>
      <c r="F1134" s="113"/>
      <c r="G1134" s="113"/>
      <c r="H1134" s="113"/>
      <c r="I1134" s="113"/>
      <c r="J1134" s="113"/>
      <c r="K1134" s="113"/>
      <c r="L1134" s="113"/>
      <c r="M1134" s="113"/>
      <c r="N1134" s="113"/>
      <c r="O1134" s="113"/>
      <c r="P1134" s="113"/>
      <c r="Q1134" s="114"/>
      <c r="R1134" s="113"/>
      <c r="S1134" s="113"/>
      <c r="T1134" s="113"/>
      <c r="U1134" s="113"/>
      <c r="V1134" s="113"/>
      <c r="W1134" s="113"/>
      <c r="X1134" s="113"/>
      <c r="Y1134" s="113"/>
      <c r="Z1134" s="113"/>
      <c r="AA1134" s="113"/>
      <c r="AB1134" s="113"/>
      <c r="AC1134" s="113"/>
      <c r="AD1134" s="115"/>
      <c r="AE1134" s="116"/>
      <c r="AF1134" s="113"/>
      <c r="AG1134" s="113"/>
      <c r="AH1134" s="113"/>
      <c r="AI1134" s="113"/>
      <c r="AJ1134" s="113"/>
      <c r="AK1134" s="113"/>
      <c r="AL1134" s="113"/>
      <c r="AM1134" s="113"/>
      <c r="AN1134" s="113"/>
      <c r="AO1134" s="113"/>
      <c r="AP1134" s="117"/>
      <c r="AQ1134" s="118"/>
      <c r="AR1134" s="113"/>
      <c r="AS1134" s="113"/>
      <c r="AT1134" s="113"/>
      <c r="AU1134" s="113"/>
      <c r="AV1134" s="113"/>
      <c r="AW1134" s="113"/>
      <c r="AX1134" s="113"/>
      <c r="AY1134" s="113"/>
      <c r="AZ1134" s="113"/>
      <c r="BA1134" s="113"/>
      <c r="BB1134" s="113"/>
      <c r="BC1134" s="113"/>
      <c r="BD1134" s="114"/>
      <c r="BE1134" s="198">
        <f t="shared" si="1456"/>
        <v>0</v>
      </c>
      <c r="BG1134" s="42"/>
    </row>
    <row r="1135" spans="1:61" ht="13.15" hidden="1" customHeight="1" outlineLevel="2" x14ac:dyDescent="0.2">
      <c r="A1135" s="373">
        <v>1</v>
      </c>
      <c r="B1135" s="371" t="s">
        <v>334</v>
      </c>
      <c r="C1135" s="44" t="s">
        <v>159</v>
      </c>
      <c r="D1135" s="101"/>
      <c r="E1135" s="82"/>
      <c r="F1135" s="83"/>
      <c r="G1135" s="83"/>
      <c r="H1135" s="83"/>
      <c r="I1135" s="83"/>
      <c r="J1135" s="83"/>
      <c r="K1135" s="83"/>
      <c r="L1135" s="83"/>
      <c r="M1135" s="83"/>
      <c r="N1135" s="83"/>
      <c r="O1135" s="83"/>
      <c r="P1135" s="83"/>
      <c r="Q1135" s="101">
        <f>SUM(E1135:P1135)</f>
        <v>0</v>
      </c>
      <c r="R1135" s="82"/>
      <c r="S1135" s="83"/>
      <c r="T1135" s="83"/>
      <c r="U1135" s="83"/>
      <c r="V1135" s="83"/>
      <c r="W1135" s="83"/>
      <c r="X1135" s="83"/>
      <c r="Y1135" s="83"/>
      <c r="Z1135" s="83"/>
      <c r="AA1135" s="83"/>
      <c r="AB1135" s="83"/>
      <c r="AC1135" s="83"/>
      <c r="AD1135" s="101">
        <f>SUM(R1135:AC1135)</f>
        <v>0</v>
      </c>
      <c r="AE1135" s="82"/>
      <c r="AF1135" s="83"/>
      <c r="AG1135" s="83"/>
      <c r="AH1135" s="83"/>
      <c r="AI1135" s="83"/>
      <c r="AJ1135" s="83"/>
      <c r="AK1135" s="83"/>
      <c r="AL1135" s="83"/>
      <c r="AM1135" s="83"/>
      <c r="AN1135" s="83"/>
      <c r="AO1135" s="83"/>
      <c r="AP1135" s="83"/>
      <c r="AQ1135" s="101">
        <f>SUM(AE1135:AP1135)</f>
        <v>0</v>
      </c>
      <c r="AR1135" s="82"/>
      <c r="AS1135" s="83"/>
      <c r="AT1135" s="83"/>
      <c r="AU1135" s="83"/>
      <c r="AV1135" s="83"/>
      <c r="AW1135" s="83"/>
      <c r="AX1135" s="83"/>
      <c r="AY1135" s="83"/>
      <c r="AZ1135" s="83"/>
      <c r="BA1135" s="83"/>
      <c r="BB1135" s="83"/>
      <c r="BC1135" s="83"/>
      <c r="BD1135" s="101">
        <f>SUM(AR1135:BC1135)</f>
        <v>0</v>
      </c>
      <c r="BE1135" s="101">
        <f t="shared" si="1456"/>
        <v>0</v>
      </c>
      <c r="BG1135" s="138"/>
      <c r="BH1135" s="140"/>
      <c r="BI1135" s="140"/>
    </row>
    <row r="1136" spans="1:61" ht="13.15" hidden="1" customHeight="1" outlineLevel="2" x14ac:dyDescent="0.2">
      <c r="A1136" s="374"/>
      <c r="B1136" s="372"/>
      <c r="C1136" s="46" t="s">
        <v>164</v>
      </c>
      <c r="D1136" s="92"/>
      <c r="E1136" s="56"/>
      <c r="F1136" s="57"/>
      <c r="G1136" s="57"/>
      <c r="H1136" s="57"/>
      <c r="I1136" s="57"/>
      <c r="J1136" s="57"/>
      <c r="K1136" s="57"/>
      <c r="L1136" s="57"/>
      <c r="M1136" s="57"/>
      <c r="N1136" s="57"/>
      <c r="O1136" s="57"/>
      <c r="P1136" s="57"/>
      <c r="Q1136" s="92">
        <f>SUM(E1136:P1136)</f>
        <v>0</v>
      </c>
      <c r="R1136" s="56"/>
      <c r="S1136" s="57"/>
      <c r="T1136" s="57"/>
      <c r="U1136" s="57"/>
      <c r="V1136" s="57"/>
      <c r="W1136" s="57"/>
      <c r="X1136" s="57"/>
      <c r="Y1136" s="57"/>
      <c r="Z1136" s="57"/>
      <c r="AA1136" s="57"/>
      <c r="AB1136" s="57"/>
      <c r="AC1136" s="57"/>
      <c r="AD1136" s="92">
        <f>SUM(R1136:AC1136)</f>
        <v>0</v>
      </c>
      <c r="AE1136" s="56"/>
      <c r="AF1136" s="57"/>
      <c r="AG1136" s="57"/>
      <c r="AH1136" s="57"/>
      <c r="AI1136" s="57"/>
      <c r="AJ1136" s="57"/>
      <c r="AK1136" s="57"/>
      <c r="AL1136" s="57"/>
      <c r="AM1136" s="57"/>
      <c r="AN1136" s="57"/>
      <c r="AO1136" s="57"/>
      <c r="AP1136" s="57"/>
      <c r="AQ1136" s="92">
        <f>SUM(AE1136:AP1136)</f>
        <v>0</v>
      </c>
      <c r="AR1136" s="56"/>
      <c r="AS1136" s="57"/>
      <c r="AT1136" s="57"/>
      <c r="AU1136" s="57"/>
      <c r="AV1136" s="57"/>
      <c r="AW1136" s="57"/>
      <c r="AX1136" s="57"/>
      <c r="AY1136" s="57"/>
      <c r="AZ1136" s="57"/>
      <c r="BA1136" s="57"/>
      <c r="BB1136" s="57"/>
      <c r="BC1136" s="57"/>
      <c r="BD1136" s="92">
        <f>SUM(AR1136:BC1136)</f>
        <v>0</v>
      </c>
      <c r="BE1136" s="92">
        <f t="shared" si="1456"/>
        <v>0</v>
      </c>
      <c r="BG1136" s="136"/>
      <c r="BH1136" s="4"/>
      <c r="BI1136" s="4"/>
    </row>
    <row r="1137" spans="1:61" ht="13.15" hidden="1" customHeight="1" outlineLevel="2" x14ac:dyDescent="0.2">
      <c r="A1137" s="373">
        <v>2</v>
      </c>
      <c r="B1137" s="371" t="s">
        <v>217</v>
      </c>
      <c r="C1137" s="44" t="s">
        <v>159</v>
      </c>
      <c r="D1137" s="101"/>
      <c r="E1137" s="82"/>
      <c r="F1137" s="83"/>
      <c r="G1137" s="83"/>
      <c r="H1137" s="83"/>
      <c r="I1137" s="83"/>
      <c r="J1137" s="83"/>
      <c r="K1137" s="83"/>
      <c r="L1137" s="83"/>
      <c r="M1137" s="83"/>
      <c r="N1137" s="83"/>
      <c r="O1137" s="83"/>
      <c r="P1137" s="83"/>
      <c r="Q1137" s="101">
        <f t="shared" ref="Q1137:Q1148" si="1485">SUM(E1137:P1137)</f>
        <v>0</v>
      </c>
      <c r="R1137" s="82"/>
      <c r="S1137" s="83"/>
      <c r="T1137" s="83"/>
      <c r="U1137" s="83"/>
      <c r="V1137" s="83"/>
      <c r="W1137" s="83"/>
      <c r="X1137" s="83"/>
      <c r="Y1137" s="83"/>
      <c r="Z1137" s="83"/>
      <c r="AA1137" s="83"/>
      <c r="AB1137" s="83"/>
      <c r="AC1137" s="83"/>
      <c r="AD1137" s="101">
        <f t="shared" ref="AD1137:AD1152" si="1486">SUM(R1137:AC1137)</f>
        <v>0</v>
      </c>
      <c r="AE1137" s="82"/>
      <c r="AF1137" s="83"/>
      <c r="AG1137" s="83"/>
      <c r="AH1137" s="83"/>
      <c r="AI1137" s="83"/>
      <c r="AJ1137" s="83"/>
      <c r="AK1137" s="83"/>
      <c r="AL1137" s="83"/>
      <c r="AM1137" s="83"/>
      <c r="AN1137" s="83"/>
      <c r="AO1137" s="83"/>
      <c r="AP1137" s="83"/>
      <c r="AQ1137" s="101">
        <f t="shared" ref="AQ1137:AQ1152" si="1487">SUM(AE1137:AP1137)</f>
        <v>0</v>
      </c>
      <c r="AR1137" s="82"/>
      <c r="AS1137" s="83"/>
      <c r="AT1137" s="83"/>
      <c r="AU1137" s="83"/>
      <c r="AV1137" s="83"/>
      <c r="AW1137" s="83"/>
      <c r="AX1137" s="83"/>
      <c r="AY1137" s="83"/>
      <c r="AZ1137" s="83"/>
      <c r="BA1137" s="83"/>
      <c r="BB1137" s="83"/>
      <c r="BC1137" s="83"/>
      <c r="BD1137" s="101">
        <f t="shared" ref="BD1137:BD1152" si="1488">SUM(AR1137:BC1137)</f>
        <v>0</v>
      </c>
      <c r="BE1137" s="101">
        <f t="shared" si="1456"/>
        <v>0</v>
      </c>
      <c r="BG1137" s="138" t="s">
        <v>211</v>
      </c>
      <c r="BH1137" s="140" t="s">
        <v>212</v>
      </c>
      <c r="BI1137" s="140" t="s">
        <v>213</v>
      </c>
    </row>
    <row r="1138" spans="1:61" ht="13.15" hidden="1" customHeight="1" outlineLevel="2" x14ac:dyDescent="0.2">
      <c r="A1138" s="374"/>
      <c r="B1138" s="372"/>
      <c r="C1138" s="46" t="s">
        <v>164</v>
      </c>
      <c r="D1138" s="92"/>
      <c r="E1138" s="56"/>
      <c r="F1138" s="57"/>
      <c r="G1138" s="57"/>
      <c r="H1138" s="57"/>
      <c r="I1138" s="57"/>
      <c r="J1138" s="57"/>
      <c r="K1138" s="57"/>
      <c r="L1138" s="57"/>
      <c r="M1138" s="57"/>
      <c r="N1138" s="57"/>
      <c r="O1138" s="57"/>
      <c r="P1138" s="57"/>
      <c r="Q1138" s="92">
        <f t="shared" si="1485"/>
        <v>0</v>
      </c>
      <c r="R1138" s="56"/>
      <c r="S1138" s="57"/>
      <c r="T1138" s="57"/>
      <c r="U1138" s="57"/>
      <c r="V1138" s="57"/>
      <c r="W1138" s="57"/>
      <c r="X1138" s="57"/>
      <c r="Y1138" s="57"/>
      <c r="Z1138" s="57"/>
      <c r="AA1138" s="57"/>
      <c r="AB1138" s="57"/>
      <c r="AC1138" s="57"/>
      <c r="AD1138" s="92">
        <f t="shared" si="1486"/>
        <v>0</v>
      </c>
      <c r="AE1138" s="56"/>
      <c r="AF1138" s="57"/>
      <c r="AG1138" s="57"/>
      <c r="AH1138" s="57"/>
      <c r="AI1138" s="57"/>
      <c r="AJ1138" s="57"/>
      <c r="AK1138" s="57"/>
      <c r="AL1138" s="57"/>
      <c r="AM1138" s="57"/>
      <c r="AN1138" s="57"/>
      <c r="AO1138" s="57"/>
      <c r="AP1138" s="57"/>
      <c r="AQ1138" s="92">
        <f t="shared" si="1487"/>
        <v>0</v>
      </c>
      <c r="AR1138" s="56"/>
      <c r="AS1138" s="57"/>
      <c r="AT1138" s="57"/>
      <c r="AU1138" s="57"/>
      <c r="AV1138" s="57"/>
      <c r="AW1138" s="57"/>
      <c r="AX1138" s="57"/>
      <c r="AY1138" s="57"/>
      <c r="AZ1138" s="57"/>
      <c r="BA1138" s="57"/>
      <c r="BB1138" s="57"/>
      <c r="BC1138" s="57"/>
      <c r="BD1138" s="92">
        <f t="shared" si="1488"/>
        <v>0</v>
      </c>
      <c r="BE1138" s="92">
        <f t="shared" si="1456"/>
        <v>0</v>
      </c>
      <c r="BG1138" s="136" t="s">
        <v>199</v>
      </c>
      <c r="BH1138" s="4">
        <v>0</v>
      </c>
      <c r="BI1138" s="4">
        <v>0</v>
      </c>
    </row>
    <row r="1139" spans="1:61" ht="13.15" hidden="1" customHeight="1" outlineLevel="2" x14ac:dyDescent="0.2">
      <c r="A1139" s="366">
        <v>3</v>
      </c>
      <c r="B1139" s="376" t="s">
        <v>345</v>
      </c>
      <c r="C1139" s="47" t="s">
        <v>159</v>
      </c>
      <c r="D1139" s="91"/>
      <c r="E1139" s="52"/>
      <c r="F1139" s="53"/>
      <c r="G1139" s="53"/>
      <c r="H1139" s="53"/>
      <c r="I1139" s="53"/>
      <c r="J1139" s="53"/>
      <c r="K1139" s="53"/>
      <c r="L1139" s="53"/>
      <c r="M1139" s="53"/>
      <c r="N1139" s="53"/>
      <c r="O1139" s="53"/>
      <c r="P1139" s="53"/>
      <c r="Q1139" s="91">
        <f t="shared" si="1485"/>
        <v>0</v>
      </c>
      <c r="R1139" s="52"/>
      <c r="S1139" s="53"/>
      <c r="T1139" s="53"/>
      <c r="U1139" s="53"/>
      <c r="V1139" s="53"/>
      <c r="W1139" s="53"/>
      <c r="X1139" s="53"/>
      <c r="Y1139" s="53"/>
      <c r="Z1139" s="53"/>
      <c r="AA1139" s="53"/>
      <c r="AB1139" s="53"/>
      <c r="AC1139" s="53"/>
      <c r="AD1139" s="91">
        <f t="shared" si="1486"/>
        <v>0</v>
      </c>
      <c r="AE1139" s="52"/>
      <c r="AF1139" s="53"/>
      <c r="AG1139" s="53"/>
      <c r="AH1139" s="53"/>
      <c r="AI1139" s="220"/>
      <c r="AJ1139" s="53"/>
      <c r="AK1139" s="53"/>
      <c r="AL1139" s="53"/>
      <c r="AM1139" s="53"/>
      <c r="AN1139" s="53"/>
      <c r="AO1139" s="53"/>
      <c r="AP1139" s="53"/>
      <c r="AQ1139" s="91">
        <f t="shared" si="1487"/>
        <v>0</v>
      </c>
      <c r="AR1139" s="52"/>
      <c r="AS1139" s="53"/>
      <c r="AT1139" s="53"/>
      <c r="AU1139" s="53"/>
      <c r="AV1139" s="53"/>
      <c r="AW1139" s="53"/>
      <c r="AX1139" s="53"/>
      <c r="AY1139" s="53"/>
      <c r="AZ1139" s="53"/>
      <c r="BA1139" s="53"/>
      <c r="BB1139" s="53"/>
      <c r="BC1139" s="53"/>
      <c r="BD1139" s="91">
        <f t="shared" si="1488"/>
        <v>0</v>
      </c>
      <c r="BE1139" s="91">
        <f t="shared" si="1456"/>
        <v>0</v>
      </c>
      <c r="BG1139" s="136" t="s">
        <v>218</v>
      </c>
      <c r="BH1139" s="4">
        <v>0</v>
      </c>
      <c r="BI1139" s="4">
        <v>0</v>
      </c>
    </row>
    <row r="1140" spans="1:61" ht="13.15" hidden="1" customHeight="1" outlineLevel="2" x14ac:dyDescent="0.2">
      <c r="A1140" s="367"/>
      <c r="B1140" s="381"/>
      <c r="C1140" s="48" t="s">
        <v>164</v>
      </c>
      <c r="D1140" s="93"/>
      <c r="E1140" s="62"/>
      <c r="F1140" s="63"/>
      <c r="G1140" s="63"/>
      <c r="H1140" s="63"/>
      <c r="I1140" s="63"/>
      <c r="J1140" s="63"/>
      <c r="K1140" s="63"/>
      <c r="L1140" s="63"/>
      <c r="M1140" s="63"/>
      <c r="N1140" s="63"/>
      <c r="O1140" s="63"/>
      <c r="P1140" s="63"/>
      <c r="Q1140" s="93">
        <f t="shared" si="1485"/>
        <v>0</v>
      </c>
      <c r="R1140" s="62"/>
      <c r="S1140" s="63"/>
      <c r="T1140" s="63"/>
      <c r="U1140" s="63"/>
      <c r="V1140" s="63"/>
      <c r="W1140" s="63"/>
      <c r="X1140" s="63"/>
      <c r="Y1140" s="63"/>
      <c r="Z1140" s="63"/>
      <c r="AA1140" s="63"/>
      <c r="AB1140" s="63"/>
      <c r="AC1140" s="63"/>
      <c r="AD1140" s="93">
        <f t="shared" si="1486"/>
        <v>0</v>
      </c>
      <c r="AE1140" s="62"/>
      <c r="AF1140" s="63"/>
      <c r="AG1140" s="63"/>
      <c r="AH1140" s="63"/>
      <c r="AI1140" s="63"/>
      <c r="AJ1140" s="63"/>
      <c r="AK1140" s="63"/>
      <c r="AL1140" s="63"/>
      <c r="AM1140" s="63"/>
      <c r="AN1140" s="63"/>
      <c r="AO1140" s="63"/>
      <c r="AP1140" s="63"/>
      <c r="AQ1140" s="93">
        <f t="shared" si="1487"/>
        <v>0</v>
      </c>
      <c r="AR1140" s="62"/>
      <c r="AS1140" s="63"/>
      <c r="AT1140" s="63"/>
      <c r="AU1140" s="63"/>
      <c r="AV1140" s="63"/>
      <c r="AW1140" s="63"/>
      <c r="AX1140" s="63"/>
      <c r="AY1140" s="63"/>
      <c r="AZ1140" s="63"/>
      <c r="BA1140" s="63"/>
      <c r="BB1140" s="63"/>
      <c r="BC1140" s="63"/>
      <c r="BD1140" s="93">
        <f t="shared" si="1488"/>
        <v>0</v>
      </c>
      <c r="BE1140" s="93">
        <f t="shared" si="1456"/>
        <v>0</v>
      </c>
      <c r="BG1140" s="136" t="s">
        <v>222</v>
      </c>
      <c r="BH1140" s="4">
        <v>0</v>
      </c>
      <c r="BI1140" s="4">
        <v>0</v>
      </c>
    </row>
    <row r="1141" spans="1:61" ht="13.15" hidden="1" customHeight="1" outlineLevel="2" x14ac:dyDescent="0.2">
      <c r="A1141" s="380">
        <v>4</v>
      </c>
      <c r="B1141" s="382" t="s">
        <v>204</v>
      </c>
      <c r="C1141" s="49" t="s">
        <v>159</v>
      </c>
      <c r="D1141" s="95"/>
      <c r="E1141" s="68"/>
      <c r="F1141" s="69"/>
      <c r="G1141" s="69"/>
      <c r="H1141" s="69"/>
      <c r="I1141" s="69"/>
      <c r="J1141" s="69"/>
      <c r="K1141" s="69"/>
      <c r="L1141" s="69"/>
      <c r="M1141" s="69"/>
      <c r="N1141" s="69"/>
      <c r="O1141" s="69"/>
      <c r="P1141" s="69"/>
      <c r="Q1141" s="94">
        <f t="shared" si="1485"/>
        <v>0</v>
      </c>
      <c r="R1141" s="68"/>
      <c r="S1141" s="190"/>
      <c r="T1141" s="190"/>
      <c r="U1141" s="190"/>
      <c r="V1141" s="69"/>
      <c r="W1141" s="69"/>
      <c r="X1141" s="69"/>
      <c r="Y1141" s="69"/>
      <c r="Z1141" s="69"/>
      <c r="AA1141" s="69"/>
      <c r="AB1141" s="69"/>
      <c r="AC1141" s="69"/>
      <c r="AD1141" s="94">
        <f t="shared" si="1486"/>
        <v>0</v>
      </c>
      <c r="AE1141" s="68"/>
      <c r="AF1141" s="69"/>
      <c r="AG1141" s="69"/>
      <c r="AH1141" s="69"/>
      <c r="AI1141" s="69"/>
      <c r="AJ1141" s="69"/>
      <c r="AK1141" s="69"/>
      <c r="AL1141" s="69"/>
      <c r="AM1141" s="69"/>
      <c r="AN1141" s="69"/>
      <c r="AO1141" s="69"/>
      <c r="AP1141" s="69"/>
      <c r="AQ1141" s="94">
        <f t="shared" si="1487"/>
        <v>0</v>
      </c>
      <c r="AR1141" s="68"/>
      <c r="AS1141" s="69"/>
      <c r="AT1141" s="69"/>
      <c r="AU1141" s="69"/>
      <c r="AV1141" s="69"/>
      <c r="AW1141" s="69"/>
      <c r="AX1141" s="69"/>
      <c r="AY1141" s="69"/>
      <c r="AZ1141" s="69"/>
      <c r="BA1141" s="69"/>
      <c r="BB1141" s="69"/>
      <c r="BC1141" s="69"/>
      <c r="BD1141" s="94">
        <f t="shared" si="1488"/>
        <v>0</v>
      </c>
      <c r="BE1141" s="95">
        <f t="shared" si="1456"/>
        <v>0</v>
      </c>
      <c r="BG1141" s="136" t="s">
        <v>214</v>
      </c>
      <c r="BH1141" s="4">
        <v>0</v>
      </c>
      <c r="BI1141" s="4">
        <v>0</v>
      </c>
    </row>
    <row r="1142" spans="1:61" ht="13.15" hidden="1" customHeight="1" outlineLevel="2" x14ac:dyDescent="0.2">
      <c r="A1142" s="384"/>
      <c r="B1142" s="383"/>
      <c r="C1142" s="45" t="s">
        <v>164</v>
      </c>
      <c r="D1142" s="97"/>
      <c r="E1142" s="74"/>
      <c r="F1142" s="75"/>
      <c r="G1142" s="75"/>
      <c r="H1142" s="75"/>
      <c r="I1142" s="75"/>
      <c r="J1142" s="75"/>
      <c r="K1142" s="75"/>
      <c r="L1142" s="75"/>
      <c r="M1142" s="75"/>
      <c r="N1142" s="75"/>
      <c r="O1142" s="75"/>
      <c r="P1142" s="75"/>
      <c r="Q1142" s="96">
        <f t="shared" si="1485"/>
        <v>0</v>
      </c>
      <c r="R1142" s="74"/>
      <c r="S1142" s="75"/>
      <c r="T1142" s="75"/>
      <c r="U1142" s="75"/>
      <c r="V1142" s="75"/>
      <c r="W1142" s="75"/>
      <c r="X1142" s="75"/>
      <c r="Y1142" s="75"/>
      <c r="Z1142" s="75"/>
      <c r="AA1142" s="75"/>
      <c r="AB1142" s="75"/>
      <c r="AC1142" s="75"/>
      <c r="AD1142" s="96">
        <f t="shared" si="1486"/>
        <v>0</v>
      </c>
      <c r="AE1142" s="74"/>
      <c r="AF1142" s="75"/>
      <c r="AG1142" s="75"/>
      <c r="AH1142" s="75"/>
      <c r="AI1142" s="75"/>
      <c r="AJ1142" s="75"/>
      <c r="AK1142" s="75"/>
      <c r="AL1142" s="75"/>
      <c r="AM1142" s="75"/>
      <c r="AN1142" s="75"/>
      <c r="AO1142" s="75"/>
      <c r="AP1142" s="75"/>
      <c r="AQ1142" s="96">
        <f t="shared" si="1487"/>
        <v>0</v>
      </c>
      <c r="AR1142" s="74"/>
      <c r="AS1142" s="75"/>
      <c r="AT1142" s="75"/>
      <c r="AU1142" s="75"/>
      <c r="AV1142" s="75"/>
      <c r="AW1142" s="75"/>
      <c r="AX1142" s="75"/>
      <c r="AY1142" s="75"/>
      <c r="AZ1142" s="75"/>
      <c r="BA1142" s="75"/>
      <c r="BB1142" s="75"/>
      <c r="BC1142" s="75"/>
      <c r="BD1142" s="96">
        <f t="shared" si="1488"/>
        <v>0</v>
      </c>
      <c r="BE1142" s="97">
        <f t="shared" si="1456"/>
        <v>0</v>
      </c>
      <c r="BG1142" s="136" t="s">
        <v>223</v>
      </c>
      <c r="BH1142" s="4">
        <v>0</v>
      </c>
      <c r="BI1142" s="4">
        <v>0</v>
      </c>
    </row>
    <row r="1143" spans="1:61" ht="13.15" hidden="1" customHeight="1" outlineLevel="2" x14ac:dyDescent="0.2">
      <c r="A1143" s="380">
        <v>5</v>
      </c>
      <c r="B1143" s="382" t="s">
        <v>221</v>
      </c>
      <c r="C1143" s="49" t="s">
        <v>159</v>
      </c>
      <c r="D1143" s="95"/>
      <c r="E1143" s="68"/>
      <c r="F1143" s="69"/>
      <c r="G1143" s="69"/>
      <c r="H1143" s="69"/>
      <c r="I1143" s="69"/>
      <c r="J1143" s="69"/>
      <c r="K1143" s="69"/>
      <c r="L1143" s="69"/>
      <c r="M1143" s="69"/>
      <c r="N1143" s="69"/>
      <c r="O1143" s="69"/>
      <c r="P1143" s="69"/>
      <c r="Q1143" s="94">
        <f t="shared" si="1485"/>
        <v>0</v>
      </c>
      <c r="R1143" s="68"/>
      <c r="S1143" s="69"/>
      <c r="T1143" s="69"/>
      <c r="U1143" s="69"/>
      <c r="V1143" s="190"/>
      <c r="W1143" s="190"/>
      <c r="X1143" s="190"/>
      <c r="Y1143" s="190"/>
      <c r="Z1143" s="190"/>
      <c r="AA1143" s="190"/>
      <c r="AB1143" s="190"/>
      <c r="AC1143" s="190"/>
      <c r="AD1143" s="94">
        <f t="shared" si="1486"/>
        <v>0</v>
      </c>
      <c r="AE1143" s="191"/>
      <c r="AF1143" s="190"/>
      <c r="AG1143" s="190"/>
      <c r="AH1143" s="190"/>
      <c r="AI1143" s="190"/>
      <c r="AJ1143" s="190"/>
      <c r="AK1143" s="190"/>
      <c r="AL1143" s="190"/>
      <c r="AM1143" s="69"/>
      <c r="AN1143" s="69"/>
      <c r="AO1143" s="69"/>
      <c r="AP1143" s="69"/>
      <c r="AQ1143" s="94">
        <f t="shared" si="1487"/>
        <v>0</v>
      </c>
      <c r="AR1143" s="68"/>
      <c r="AS1143" s="69"/>
      <c r="AT1143" s="69"/>
      <c r="AU1143" s="69"/>
      <c r="AV1143" s="69"/>
      <c r="AW1143" s="69"/>
      <c r="AX1143" s="69"/>
      <c r="AY1143" s="69"/>
      <c r="AZ1143" s="69"/>
      <c r="BA1143" s="69"/>
      <c r="BB1143" s="69"/>
      <c r="BC1143" s="69"/>
      <c r="BD1143" s="94">
        <f t="shared" si="1488"/>
        <v>0</v>
      </c>
      <c r="BE1143" s="95">
        <f t="shared" si="1456"/>
        <v>0</v>
      </c>
      <c r="BG1143" t="s">
        <v>224</v>
      </c>
      <c r="BH1143" s="4">
        <v>0</v>
      </c>
      <c r="BI1143" s="4">
        <v>0</v>
      </c>
    </row>
    <row r="1144" spans="1:61" ht="13.15" hidden="1" customHeight="1" outlineLevel="2" x14ac:dyDescent="0.2">
      <c r="A1144" s="384"/>
      <c r="B1144" s="383"/>
      <c r="C1144" s="45" t="s">
        <v>164</v>
      </c>
      <c r="D1144" s="97"/>
      <c r="E1144" s="74"/>
      <c r="F1144" s="75"/>
      <c r="G1144" s="75"/>
      <c r="H1144" s="75"/>
      <c r="I1144" s="75"/>
      <c r="J1144" s="75"/>
      <c r="K1144" s="75"/>
      <c r="L1144" s="75"/>
      <c r="M1144" s="75"/>
      <c r="N1144" s="75"/>
      <c r="O1144" s="75"/>
      <c r="P1144" s="75"/>
      <c r="Q1144" s="96">
        <f t="shared" si="1485"/>
        <v>0</v>
      </c>
      <c r="R1144" s="74"/>
      <c r="S1144" s="75"/>
      <c r="T1144" s="75"/>
      <c r="U1144" s="75"/>
      <c r="V1144" s="75"/>
      <c r="W1144" s="75"/>
      <c r="X1144" s="75"/>
      <c r="Y1144" s="75"/>
      <c r="Z1144" s="75"/>
      <c r="AA1144" s="75"/>
      <c r="AB1144" s="75"/>
      <c r="AC1144" s="75"/>
      <c r="AD1144" s="96">
        <f t="shared" si="1486"/>
        <v>0</v>
      </c>
      <c r="AE1144" s="74"/>
      <c r="AF1144" s="75"/>
      <c r="AG1144" s="75"/>
      <c r="AH1144" s="75"/>
      <c r="AI1144" s="75"/>
      <c r="AJ1144" s="75"/>
      <c r="AK1144" s="75"/>
      <c r="AL1144" s="75"/>
      <c r="AM1144" s="75"/>
      <c r="AN1144" s="75"/>
      <c r="AO1144" s="75"/>
      <c r="AP1144" s="75"/>
      <c r="AQ1144" s="96">
        <f t="shared" si="1487"/>
        <v>0</v>
      </c>
      <c r="AR1144" s="74"/>
      <c r="AS1144" s="75"/>
      <c r="AT1144" s="75"/>
      <c r="AU1144" s="75"/>
      <c r="AV1144" s="75"/>
      <c r="AW1144" s="75"/>
      <c r="AX1144" s="75"/>
      <c r="AY1144" s="75"/>
      <c r="AZ1144" s="75"/>
      <c r="BA1144" s="75"/>
      <c r="BB1144" s="75"/>
      <c r="BC1144" s="75"/>
      <c r="BD1144" s="96">
        <f t="shared" si="1488"/>
        <v>0</v>
      </c>
      <c r="BE1144" s="97">
        <f t="shared" si="1456"/>
        <v>0</v>
      </c>
      <c r="BG1144" t="s">
        <v>210</v>
      </c>
      <c r="BH1144" s="4">
        <v>0</v>
      </c>
      <c r="BI1144" s="4">
        <v>0</v>
      </c>
    </row>
    <row r="1145" spans="1:61" ht="13.15" hidden="1" customHeight="1" outlineLevel="2" x14ac:dyDescent="0.2">
      <c r="A1145" s="373">
        <v>6</v>
      </c>
      <c r="B1145" s="364" t="s">
        <v>209</v>
      </c>
      <c r="C1145" s="49" t="s">
        <v>159</v>
      </c>
      <c r="D1145" s="95"/>
      <c r="E1145" s="68"/>
      <c r="F1145" s="69"/>
      <c r="G1145" s="69"/>
      <c r="H1145" s="69"/>
      <c r="I1145" s="69"/>
      <c r="J1145" s="69"/>
      <c r="K1145" s="69"/>
      <c r="L1145" s="69"/>
      <c r="M1145" s="69"/>
      <c r="N1145" s="69"/>
      <c r="O1145" s="69"/>
      <c r="P1145" s="69"/>
      <c r="Q1145" s="94">
        <f t="shared" si="1485"/>
        <v>0</v>
      </c>
      <c r="R1145" s="68"/>
      <c r="S1145" s="69"/>
      <c r="T1145" s="69"/>
      <c r="U1145" s="69"/>
      <c r="V1145" s="190"/>
      <c r="W1145" s="190"/>
      <c r="X1145" s="190"/>
      <c r="Y1145" s="190"/>
      <c r="Z1145" s="190"/>
      <c r="AA1145" s="190"/>
      <c r="AB1145" s="190"/>
      <c r="AC1145" s="190"/>
      <c r="AD1145" s="94">
        <f t="shared" si="1486"/>
        <v>0</v>
      </c>
      <c r="AE1145" s="191"/>
      <c r="AF1145" s="190"/>
      <c r="AG1145" s="190"/>
      <c r="AH1145" s="190"/>
      <c r="AI1145" s="190"/>
      <c r="AJ1145" s="190"/>
      <c r="AK1145" s="190"/>
      <c r="AL1145" s="190"/>
      <c r="AM1145" s="69"/>
      <c r="AN1145" s="69"/>
      <c r="AO1145" s="69"/>
      <c r="AP1145" s="69"/>
      <c r="AQ1145" s="94">
        <f t="shared" si="1487"/>
        <v>0</v>
      </c>
      <c r="AR1145" s="68"/>
      <c r="AS1145" s="69"/>
      <c r="AT1145" s="69"/>
      <c r="AU1145" s="69"/>
      <c r="AV1145" s="69"/>
      <c r="AW1145" s="69"/>
      <c r="AX1145" s="69"/>
      <c r="AY1145" s="69"/>
      <c r="AZ1145" s="69"/>
      <c r="BA1145" s="69"/>
      <c r="BB1145" s="69"/>
      <c r="BC1145" s="69"/>
      <c r="BD1145" s="94">
        <f t="shared" si="1488"/>
        <v>0</v>
      </c>
      <c r="BE1145" s="95">
        <f t="shared" si="1456"/>
        <v>0</v>
      </c>
      <c r="BG1145" s="136" t="s">
        <v>215</v>
      </c>
      <c r="BH1145" s="4">
        <v>0</v>
      </c>
      <c r="BI1145" s="4">
        <v>0</v>
      </c>
    </row>
    <row r="1146" spans="1:61" ht="13.15" hidden="1" customHeight="1" outlineLevel="2" x14ac:dyDescent="0.2">
      <c r="A1146" s="374"/>
      <c r="B1146" s="365"/>
      <c r="C1146" s="48" t="s">
        <v>164</v>
      </c>
      <c r="D1146" s="98"/>
      <c r="E1146" s="62"/>
      <c r="F1146" s="63"/>
      <c r="G1146" s="63"/>
      <c r="H1146" s="63"/>
      <c r="I1146" s="63"/>
      <c r="J1146" s="63"/>
      <c r="K1146" s="63"/>
      <c r="L1146" s="63"/>
      <c r="M1146" s="63"/>
      <c r="N1146" s="63"/>
      <c r="O1146" s="63"/>
      <c r="P1146" s="63"/>
      <c r="Q1146" s="93">
        <f t="shared" si="1485"/>
        <v>0</v>
      </c>
      <c r="R1146" s="62"/>
      <c r="S1146" s="63"/>
      <c r="T1146" s="63"/>
      <c r="U1146" s="63"/>
      <c r="V1146" s="63"/>
      <c r="W1146" s="63"/>
      <c r="X1146" s="63"/>
      <c r="Y1146" s="63"/>
      <c r="Z1146" s="63"/>
      <c r="AA1146" s="63"/>
      <c r="AB1146" s="63"/>
      <c r="AC1146" s="63"/>
      <c r="AD1146" s="93">
        <f t="shared" si="1486"/>
        <v>0</v>
      </c>
      <c r="AE1146" s="62"/>
      <c r="AF1146" s="63"/>
      <c r="AG1146" s="63"/>
      <c r="AH1146" s="63"/>
      <c r="AI1146" s="63"/>
      <c r="AJ1146" s="63"/>
      <c r="AK1146" s="63"/>
      <c r="AL1146" s="63"/>
      <c r="AM1146" s="63"/>
      <c r="AN1146" s="63"/>
      <c r="AO1146" s="63"/>
      <c r="AP1146" s="63"/>
      <c r="AQ1146" s="93">
        <f t="shared" si="1487"/>
        <v>0</v>
      </c>
      <c r="AR1146" s="62"/>
      <c r="AS1146" s="63"/>
      <c r="AT1146" s="63"/>
      <c r="AU1146" s="63"/>
      <c r="AV1146" s="63"/>
      <c r="AW1146" s="63"/>
      <c r="AX1146" s="63"/>
      <c r="AY1146" s="63"/>
      <c r="AZ1146" s="63"/>
      <c r="BA1146" s="63"/>
      <c r="BB1146" s="63"/>
      <c r="BC1146" s="63"/>
      <c r="BD1146" s="93">
        <f t="shared" si="1488"/>
        <v>0</v>
      </c>
      <c r="BE1146" s="98">
        <f t="shared" si="1456"/>
        <v>0</v>
      </c>
      <c r="BF1146" s="122"/>
      <c r="BG1146" s="138" t="s">
        <v>216</v>
      </c>
      <c r="BH1146" s="139">
        <f>SUM(BH1138:BH1145)</f>
        <v>0</v>
      </c>
      <c r="BI1146" s="139">
        <f>SUM(BI1138:BI1145)</f>
        <v>0</v>
      </c>
    </row>
    <row r="1147" spans="1:61" ht="13.15" hidden="1" customHeight="1" outlineLevel="2" x14ac:dyDescent="0.2">
      <c r="A1147" s="366">
        <v>7</v>
      </c>
      <c r="B1147" s="364" t="s">
        <v>6</v>
      </c>
      <c r="C1147" s="49" t="s">
        <v>159</v>
      </c>
      <c r="D1147" s="95"/>
      <c r="E1147" s="68"/>
      <c r="F1147" s="69"/>
      <c r="G1147" s="69"/>
      <c r="H1147" s="69"/>
      <c r="I1147" s="69"/>
      <c r="J1147" s="69"/>
      <c r="K1147" s="69"/>
      <c r="L1147" s="69"/>
      <c r="M1147" s="69"/>
      <c r="N1147" s="69"/>
      <c r="O1147" s="69"/>
      <c r="P1147" s="69"/>
      <c r="Q1147" s="94">
        <f t="shared" si="1485"/>
        <v>0</v>
      </c>
      <c r="R1147" s="68"/>
      <c r="S1147" s="190"/>
      <c r="T1147" s="190"/>
      <c r="U1147" s="190"/>
      <c r="V1147" s="190"/>
      <c r="W1147" s="190"/>
      <c r="X1147" s="190"/>
      <c r="Y1147" s="190"/>
      <c r="Z1147" s="190"/>
      <c r="AA1147" s="190"/>
      <c r="AB1147" s="190"/>
      <c r="AC1147" s="190"/>
      <c r="AD1147" s="94">
        <f t="shared" si="1486"/>
        <v>0</v>
      </c>
      <c r="AE1147" s="191"/>
      <c r="AF1147" s="190"/>
      <c r="AG1147" s="190"/>
      <c r="AH1147" s="190"/>
      <c r="AI1147" s="190"/>
      <c r="AJ1147" s="190"/>
      <c r="AK1147" s="190"/>
      <c r="AL1147" s="190"/>
      <c r="AM1147" s="69"/>
      <c r="AN1147" s="69"/>
      <c r="AO1147" s="69"/>
      <c r="AP1147" s="69"/>
      <c r="AQ1147" s="94">
        <f t="shared" si="1487"/>
        <v>0</v>
      </c>
      <c r="AR1147" s="68"/>
      <c r="AS1147" s="69"/>
      <c r="AT1147" s="69"/>
      <c r="AU1147" s="69"/>
      <c r="AV1147" s="69"/>
      <c r="AW1147" s="69"/>
      <c r="AX1147" s="69"/>
      <c r="AY1147" s="69"/>
      <c r="AZ1147" s="69"/>
      <c r="BA1147" s="69"/>
      <c r="BB1147" s="69"/>
      <c r="BC1147" s="69"/>
      <c r="BD1147" s="94">
        <f t="shared" si="1488"/>
        <v>0</v>
      </c>
      <c r="BE1147" s="95">
        <f t="shared" si="1456"/>
        <v>0</v>
      </c>
      <c r="BH1147" s="4"/>
      <c r="BI1147" s="4"/>
    </row>
    <row r="1148" spans="1:61" ht="13.15" hidden="1" customHeight="1" outlineLevel="2" x14ac:dyDescent="0.2">
      <c r="A1148" s="367"/>
      <c r="B1148" s="368"/>
      <c r="C1148" s="48" t="s">
        <v>164</v>
      </c>
      <c r="D1148" s="98"/>
      <c r="E1148" s="66"/>
      <c r="F1148" s="63"/>
      <c r="G1148" s="63"/>
      <c r="H1148" s="63"/>
      <c r="I1148" s="63"/>
      <c r="J1148" s="63"/>
      <c r="K1148" s="63"/>
      <c r="L1148" s="63"/>
      <c r="M1148" s="63"/>
      <c r="N1148" s="63"/>
      <c r="O1148" s="63"/>
      <c r="P1148" s="63"/>
      <c r="Q1148" s="93">
        <f t="shared" si="1485"/>
        <v>0</v>
      </c>
      <c r="R1148" s="66"/>
      <c r="S1148" s="63"/>
      <c r="T1148" s="63"/>
      <c r="U1148" s="63"/>
      <c r="V1148" s="63"/>
      <c r="W1148" s="63"/>
      <c r="X1148" s="63"/>
      <c r="Y1148" s="63"/>
      <c r="Z1148" s="63"/>
      <c r="AA1148" s="63"/>
      <c r="AB1148" s="63"/>
      <c r="AC1148" s="63"/>
      <c r="AD1148" s="93">
        <f t="shared" si="1486"/>
        <v>0</v>
      </c>
      <c r="AE1148" s="66"/>
      <c r="AF1148" s="63"/>
      <c r="AG1148" s="63"/>
      <c r="AH1148" s="63"/>
      <c r="AI1148" s="63"/>
      <c r="AJ1148" s="63"/>
      <c r="AK1148" s="63"/>
      <c r="AL1148" s="63"/>
      <c r="AM1148" s="63"/>
      <c r="AN1148" s="63"/>
      <c r="AO1148" s="63"/>
      <c r="AP1148" s="63"/>
      <c r="AQ1148" s="93">
        <f t="shared" si="1487"/>
        <v>0</v>
      </c>
      <c r="AR1148" s="66"/>
      <c r="AS1148" s="63"/>
      <c r="AT1148" s="63"/>
      <c r="AU1148" s="63"/>
      <c r="AV1148" s="63"/>
      <c r="AW1148" s="63"/>
      <c r="AX1148" s="63"/>
      <c r="AY1148" s="63"/>
      <c r="AZ1148" s="63"/>
      <c r="BA1148" s="63"/>
      <c r="BB1148" s="63"/>
      <c r="BC1148" s="63"/>
      <c r="BD1148" s="93">
        <f t="shared" si="1488"/>
        <v>0</v>
      </c>
      <c r="BE1148" s="98">
        <f t="shared" si="1456"/>
        <v>0</v>
      </c>
      <c r="BG1148" s="138"/>
      <c r="BH1148" s="139"/>
      <c r="BI1148" s="139"/>
    </row>
    <row r="1149" spans="1:61" ht="13.15" hidden="1" customHeight="1" outlineLevel="2" x14ac:dyDescent="0.2">
      <c r="A1149" s="380">
        <v>8</v>
      </c>
      <c r="B1149" s="364" t="s">
        <v>335</v>
      </c>
      <c r="C1149" s="49" t="s">
        <v>159</v>
      </c>
      <c r="D1149" s="95"/>
      <c r="E1149" s="68"/>
      <c r="F1149" s="69"/>
      <c r="G1149" s="69"/>
      <c r="H1149" s="69"/>
      <c r="I1149" s="69"/>
      <c r="J1149" s="69"/>
      <c r="K1149" s="69"/>
      <c r="L1149" s="69"/>
      <c r="M1149" s="69"/>
      <c r="N1149" s="69"/>
      <c r="O1149" s="69"/>
      <c r="P1149" s="69"/>
      <c r="Q1149" s="94">
        <f>SUM(E1149:P1149)</f>
        <v>0</v>
      </c>
      <c r="R1149" s="68"/>
      <c r="S1149" s="69"/>
      <c r="T1149" s="69"/>
      <c r="U1149" s="69"/>
      <c r="V1149" s="69"/>
      <c r="W1149" s="69"/>
      <c r="X1149" s="69"/>
      <c r="Y1149" s="69"/>
      <c r="Z1149" s="69"/>
      <c r="AA1149" s="69"/>
      <c r="AB1149" s="69"/>
      <c r="AC1149" s="69"/>
      <c r="AD1149" s="94">
        <f t="shared" si="1486"/>
        <v>0</v>
      </c>
      <c r="AE1149" s="68"/>
      <c r="AF1149" s="69"/>
      <c r="AG1149" s="69"/>
      <c r="AH1149" s="69"/>
      <c r="AI1149" s="69"/>
      <c r="AJ1149" s="69"/>
      <c r="AK1149" s="69"/>
      <c r="AL1149" s="69"/>
      <c r="AM1149" s="69"/>
      <c r="AN1149" s="69"/>
      <c r="AO1149" s="69"/>
      <c r="AP1149" s="69"/>
      <c r="AQ1149" s="94">
        <f t="shared" si="1487"/>
        <v>0</v>
      </c>
      <c r="AR1149" s="68"/>
      <c r="AS1149" s="69"/>
      <c r="AT1149" s="69"/>
      <c r="AU1149" s="69"/>
      <c r="AV1149" s="69"/>
      <c r="AW1149" s="69"/>
      <c r="AX1149" s="69"/>
      <c r="AY1149" s="69"/>
      <c r="AZ1149" s="69"/>
      <c r="BA1149" s="69"/>
      <c r="BB1149" s="69"/>
      <c r="BC1149" s="69"/>
      <c r="BD1149" s="94">
        <f t="shared" si="1488"/>
        <v>0</v>
      </c>
      <c r="BE1149" s="95">
        <f t="shared" ref="BE1149:BE1159" si="1489">SUM(D1149,BD1149,AQ1149,AD1149,Q1149)</f>
        <v>0</v>
      </c>
      <c r="BH1149" s="4"/>
      <c r="BI1149" s="4"/>
    </row>
    <row r="1150" spans="1:61" ht="13.15" hidden="1" customHeight="1" outlineLevel="2" thickBot="1" x14ac:dyDescent="0.25">
      <c r="A1150" s="377"/>
      <c r="B1150" s="379"/>
      <c r="C1150" s="128" t="s">
        <v>164</v>
      </c>
      <c r="D1150" s="133"/>
      <c r="E1150" s="132"/>
      <c r="F1150" s="130"/>
      <c r="G1150" s="130"/>
      <c r="H1150" s="130"/>
      <c r="I1150" s="130"/>
      <c r="J1150" s="130"/>
      <c r="K1150" s="130"/>
      <c r="L1150" s="130"/>
      <c r="M1150" s="130"/>
      <c r="N1150" s="130"/>
      <c r="O1150" s="130"/>
      <c r="P1150" s="130"/>
      <c r="Q1150" s="131">
        <f>SUM(E1150:P1150)</f>
        <v>0</v>
      </c>
      <c r="R1150" s="132"/>
      <c r="S1150" s="130"/>
      <c r="T1150" s="130"/>
      <c r="U1150" s="130"/>
      <c r="V1150" s="130"/>
      <c r="W1150" s="130"/>
      <c r="X1150" s="130"/>
      <c r="Y1150" s="130"/>
      <c r="Z1150" s="130"/>
      <c r="AA1150" s="130"/>
      <c r="AB1150" s="130"/>
      <c r="AC1150" s="130"/>
      <c r="AD1150" s="131">
        <f t="shared" si="1486"/>
        <v>0</v>
      </c>
      <c r="AE1150" s="132"/>
      <c r="AF1150" s="130"/>
      <c r="AG1150" s="130"/>
      <c r="AH1150" s="130"/>
      <c r="AI1150" s="130"/>
      <c r="AJ1150" s="130"/>
      <c r="AK1150" s="130"/>
      <c r="AL1150" s="130"/>
      <c r="AM1150" s="130"/>
      <c r="AN1150" s="130"/>
      <c r="AO1150" s="130"/>
      <c r="AP1150" s="130"/>
      <c r="AQ1150" s="131">
        <f t="shared" si="1487"/>
        <v>0</v>
      </c>
      <c r="AR1150" s="132"/>
      <c r="AS1150" s="130"/>
      <c r="AT1150" s="130"/>
      <c r="AU1150" s="130"/>
      <c r="AV1150" s="130"/>
      <c r="AW1150" s="130"/>
      <c r="AX1150" s="130"/>
      <c r="AY1150" s="130"/>
      <c r="AZ1150" s="130"/>
      <c r="BA1150" s="130"/>
      <c r="BB1150" s="130"/>
      <c r="BC1150" s="130"/>
      <c r="BD1150" s="131">
        <f t="shared" si="1488"/>
        <v>0</v>
      </c>
      <c r="BE1150" s="133">
        <f t="shared" si="1489"/>
        <v>0</v>
      </c>
      <c r="BG1150" s="138"/>
      <c r="BH1150" s="139"/>
      <c r="BI1150" s="139"/>
    </row>
    <row r="1151" spans="1:61" outlineLevel="1" collapsed="1" x14ac:dyDescent="0.2">
      <c r="A1151" s="369"/>
      <c r="B1151" s="362" t="s">
        <v>198</v>
      </c>
      <c r="C1151" s="50" t="s">
        <v>159</v>
      </c>
      <c r="D1151" s="127">
        <f>SUM(D1135,D1137,D1139,D1141,D1143,D1145,D1147,D1149)</f>
        <v>0</v>
      </c>
      <c r="E1151" s="124">
        <f t="shared" ref="E1151:P1151" si="1490">SUM(E1135,E1137,E1139,E1141,E1143,E1145,E1147,E1149)</f>
        <v>0</v>
      </c>
      <c r="F1151" s="125">
        <f t="shared" si="1490"/>
        <v>0</v>
      </c>
      <c r="G1151" s="125">
        <f t="shared" si="1490"/>
        <v>0</v>
      </c>
      <c r="H1151" s="125">
        <f t="shared" si="1490"/>
        <v>0</v>
      </c>
      <c r="I1151" s="125">
        <f t="shared" si="1490"/>
        <v>0</v>
      </c>
      <c r="J1151" s="125">
        <f t="shared" si="1490"/>
        <v>0</v>
      </c>
      <c r="K1151" s="125">
        <f t="shared" si="1490"/>
        <v>0</v>
      </c>
      <c r="L1151" s="125">
        <f t="shared" si="1490"/>
        <v>0</v>
      </c>
      <c r="M1151" s="125">
        <f t="shared" si="1490"/>
        <v>0</v>
      </c>
      <c r="N1151" s="125">
        <f t="shared" si="1490"/>
        <v>0</v>
      </c>
      <c r="O1151" s="125">
        <f t="shared" si="1490"/>
        <v>0</v>
      </c>
      <c r="P1151" s="125">
        <f t="shared" si="1490"/>
        <v>0</v>
      </c>
      <c r="Q1151" s="126">
        <f>SUM(E1151:P1151)</f>
        <v>0</v>
      </c>
      <c r="R1151" s="124">
        <f t="shared" ref="R1151:AC1151" si="1491">SUM(R1135,R1137,R1139,R1141,R1143,R1145,R1147,R1149)</f>
        <v>0</v>
      </c>
      <c r="S1151" s="125">
        <f t="shared" si="1491"/>
        <v>0</v>
      </c>
      <c r="T1151" s="125">
        <f t="shared" si="1491"/>
        <v>0</v>
      </c>
      <c r="U1151" s="125">
        <f t="shared" si="1491"/>
        <v>0</v>
      </c>
      <c r="V1151" s="125">
        <f t="shared" si="1491"/>
        <v>0</v>
      </c>
      <c r="W1151" s="125">
        <f t="shared" si="1491"/>
        <v>0</v>
      </c>
      <c r="X1151" s="125">
        <f t="shared" si="1491"/>
        <v>0</v>
      </c>
      <c r="Y1151" s="125">
        <f t="shared" si="1491"/>
        <v>0</v>
      </c>
      <c r="Z1151" s="125">
        <f t="shared" si="1491"/>
        <v>0</v>
      </c>
      <c r="AA1151" s="125">
        <f t="shared" si="1491"/>
        <v>0</v>
      </c>
      <c r="AB1151" s="125">
        <f t="shared" si="1491"/>
        <v>0</v>
      </c>
      <c r="AC1151" s="125">
        <f t="shared" si="1491"/>
        <v>0</v>
      </c>
      <c r="AD1151" s="126">
        <f t="shared" si="1486"/>
        <v>0</v>
      </c>
      <c r="AE1151" s="124">
        <f t="shared" ref="AE1151:AP1151" si="1492">SUM(AE1135,AE1137,AE1139,AE1141,AE1143,AE1145,AE1147,AE1149)</f>
        <v>0</v>
      </c>
      <c r="AF1151" s="125">
        <f t="shared" si="1492"/>
        <v>0</v>
      </c>
      <c r="AG1151" s="125">
        <f t="shared" si="1492"/>
        <v>0</v>
      </c>
      <c r="AH1151" s="125">
        <f t="shared" si="1492"/>
        <v>0</v>
      </c>
      <c r="AI1151" s="125">
        <f t="shared" si="1492"/>
        <v>0</v>
      </c>
      <c r="AJ1151" s="125">
        <f t="shared" si="1492"/>
        <v>0</v>
      </c>
      <c r="AK1151" s="125">
        <f t="shared" si="1492"/>
        <v>0</v>
      </c>
      <c r="AL1151" s="125">
        <f t="shared" si="1492"/>
        <v>0</v>
      </c>
      <c r="AM1151" s="125">
        <f t="shared" si="1492"/>
        <v>0</v>
      </c>
      <c r="AN1151" s="125">
        <f t="shared" si="1492"/>
        <v>0</v>
      </c>
      <c r="AO1151" s="125">
        <f t="shared" si="1492"/>
        <v>0</v>
      </c>
      <c r="AP1151" s="125">
        <f t="shared" si="1492"/>
        <v>0</v>
      </c>
      <c r="AQ1151" s="126">
        <f t="shared" si="1487"/>
        <v>0</v>
      </c>
      <c r="AR1151" s="124">
        <f t="shared" ref="AR1151:BC1151" si="1493">SUM(AR1135,AR1137,AR1139,AR1141,AR1143,AR1145,AR1147,AR1149)</f>
        <v>0</v>
      </c>
      <c r="AS1151" s="125">
        <f t="shared" si="1493"/>
        <v>0</v>
      </c>
      <c r="AT1151" s="125">
        <f t="shared" si="1493"/>
        <v>0</v>
      </c>
      <c r="AU1151" s="125">
        <f t="shared" si="1493"/>
        <v>0</v>
      </c>
      <c r="AV1151" s="125">
        <f t="shared" si="1493"/>
        <v>0</v>
      </c>
      <c r="AW1151" s="125">
        <f t="shared" si="1493"/>
        <v>0</v>
      </c>
      <c r="AX1151" s="125">
        <f t="shared" si="1493"/>
        <v>0</v>
      </c>
      <c r="AY1151" s="125">
        <f t="shared" si="1493"/>
        <v>0</v>
      </c>
      <c r="AZ1151" s="125">
        <f t="shared" si="1493"/>
        <v>0</v>
      </c>
      <c r="BA1151" s="125">
        <f t="shared" si="1493"/>
        <v>0</v>
      </c>
      <c r="BB1151" s="125">
        <f t="shared" si="1493"/>
        <v>0</v>
      </c>
      <c r="BC1151" s="125">
        <f t="shared" si="1493"/>
        <v>0</v>
      </c>
      <c r="BD1151" s="126">
        <f t="shared" si="1488"/>
        <v>0</v>
      </c>
      <c r="BE1151" s="127">
        <f t="shared" si="1489"/>
        <v>0</v>
      </c>
    </row>
    <row r="1152" spans="1:61" outlineLevel="1" x14ac:dyDescent="0.2">
      <c r="A1152" s="370"/>
      <c r="B1152" s="363"/>
      <c r="C1152" s="51" t="s">
        <v>164</v>
      </c>
      <c r="D1152" s="100">
        <f t="shared" ref="D1152:P1152" si="1494">SUM(D1136,D1138,D1140,D1142,D1144,D1146,D1148,D1150)</f>
        <v>0</v>
      </c>
      <c r="E1152" s="80">
        <f t="shared" si="1494"/>
        <v>0</v>
      </c>
      <c r="F1152" s="81">
        <f t="shared" si="1494"/>
        <v>0</v>
      </c>
      <c r="G1152" s="81">
        <f t="shared" si="1494"/>
        <v>0</v>
      </c>
      <c r="H1152" s="81">
        <f t="shared" si="1494"/>
        <v>0</v>
      </c>
      <c r="I1152" s="81">
        <f t="shared" si="1494"/>
        <v>0</v>
      </c>
      <c r="J1152" s="81">
        <f t="shared" si="1494"/>
        <v>0</v>
      </c>
      <c r="K1152" s="81">
        <f t="shared" si="1494"/>
        <v>0</v>
      </c>
      <c r="L1152" s="81">
        <f t="shared" si="1494"/>
        <v>0</v>
      </c>
      <c r="M1152" s="81">
        <f t="shared" si="1494"/>
        <v>0</v>
      </c>
      <c r="N1152" s="81">
        <f t="shared" si="1494"/>
        <v>0</v>
      </c>
      <c r="O1152" s="81">
        <f t="shared" si="1494"/>
        <v>0</v>
      </c>
      <c r="P1152" s="81">
        <f t="shared" si="1494"/>
        <v>0</v>
      </c>
      <c r="Q1152" s="99">
        <f>SUM(E1152:P1152)</f>
        <v>0</v>
      </c>
      <c r="R1152" s="80">
        <f t="shared" ref="R1152:AC1152" si="1495">SUM(R1136,R1138,R1140,R1142,R1144,R1146,R1148,R1150)</f>
        <v>0</v>
      </c>
      <c r="S1152" s="81">
        <f t="shared" si="1495"/>
        <v>0</v>
      </c>
      <c r="T1152" s="81">
        <f t="shared" si="1495"/>
        <v>0</v>
      </c>
      <c r="U1152" s="81">
        <f t="shared" si="1495"/>
        <v>0</v>
      </c>
      <c r="V1152" s="81">
        <f t="shared" si="1495"/>
        <v>0</v>
      </c>
      <c r="W1152" s="81">
        <f t="shared" si="1495"/>
        <v>0</v>
      </c>
      <c r="X1152" s="81">
        <f t="shared" si="1495"/>
        <v>0</v>
      </c>
      <c r="Y1152" s="81">
        <f t="shared" si="1495"/>
        <v>0</v>
      </c>
      <c r="Z1152" s="81">
        <f t="shared" si="1495"/>
        <v>0</v>
      </c>
      <c r="AA1152" s="81">
        <f t="shared" si="1495"/>
        <v>0</v>
      </c>
      <c r="AB1152" s="81">
        <f t="shared" si="1495"/>
        <v>0</v>
      </c>
      <c r="AC1152" s="81">
        <f t="shared" si="1495"/>
        <v>0</v>
      </c>
      <c r="AD1152" s="99">
        <f t="shared" si="1486"/>
        <v>0</v>
      </c>
      <c r="AE1152" s="80">
        <f t="shared" ref="AE1152:AP1152" si="1496">SUM(AE1136,AE1138,AE1140,AE1142,AE1144,AE1146,AE1148,AE1150)</f>
        <v>0</v>
      </c>
      <c r="AF1152" s="81">
        <f t="shared" si="1496"/>
        <v>0</v>
      </c>
      <c r="AG1152" s="81">
        <f t="shared" si="1496"/>
        <v>0</v>
      </c>
      <c r="AH1152" s="81">
        <f t="shared" si="1496"/>
        <v>0</v>
      </c>
      <c r="AI1152" s="81">
        <f t="shared" si="1496"/>
        <v>0</v>
      </c>
      <c r="AJ1152" s="81">
        <f t="shared" si="1496"/>
        <v>0</v>
      </c>
      <c r="AK1152" s="81">
        <f t="shared" si="1496"/>
        <v>0</v>
      </c>
      <c r="AL1152" s="81">
        <f t="shared" si="1496"/>
        <v>0</v>
      </c>
      <c r="AM1152" s="81">
        <f t="shared" si="1496"/>
        <v>0</v>
      </c>
      <c r="AN1152" s="81">
        <f t="shared" si="1496"/>
        <v>0</v>
      </c>
      <c r="AO1152" s="81">
        <f t="shared" si="1496"/>
        <v>0</v>
      </c>
      <c r="AP1152" s="81">
        <f t="shared" si="1496"/>
        <v>0</v>
      </c>
      <c r="AQ1152" s="99">
        <f t="shared" si="1487"/>
        <v>0</v>
      </c>
      <c r="AR1152" s="80">
        <f t="shared" ref="AR1152:BC1152" si="1497">SUM(AR1136,AR1138,AR1140,AR1142,AR1144,AR1146,AR1148,AR1150)</f>
        <v>0</v>
      </c>
      <c r="AS1152" s="81">
        <f t="shared" si="1497"/>
        <v>0</v>
      </c>
      <c r="AT1152" s="81">
        <f t="shared" si="1497"/>
        <v>0</v>
      </c>
      <c r="AU1152" s="81">
        <f t="shared" si="1497"/>
        <v>0</v>
      </c>
      <c r="AV1152" s="81">
        <f t="shared" si="1497"/>
        <v>0</v>
      </c>
      <c r="AW1152" s="81">
        <f t="shared" si="1497"/>
        <v>0</v>
      </c>
      <c r="AX1152" s="81">
        <f t="shared" si="1497"/>
        <v>0</v>
      </c>
      <c r="AY1152" s="81">
        <f t="shared" si="1497"/>
        <v>0</v>
      </c>
      <c r="AZ1152" s="81">
        <f t="shared" si="1497"/>
        <v>0</v>
      </c>
      <c r="BA1152" s="81">
        <f t="shared" si="1497"/>
        <v>0</v>
      </c>
      <c r="BB1152" s="81">
        <f t="shared" si="1497"/>
        <v>0</v>
      </c>
      <c r="BC1152" s="81">
        <f t="shared" si="1497"/>
        <v>0</v>
      </c>
      <c r="BD1152" s="99">
        <f t="shared" si="1488"/>
        <v>0</v>
      </c>
      <c r="BE1152" s="100">
        <f t="shared" si="1489"/>
        <v>0</v>
      </c>
    </row>
    <row r="1153" spans="1:61" hidden="1" outlineLevel="2" x14ac:dyDescent="0.2">
      <c r="A1153" s="120"/>
      <c r="B1153" s="111" t="s">
        <v>203</v>
      </c>
      <c r="C1153" s="112"/>
      <c r="D1153" s="114"/>
      <c r="E1153" s="113"/>
      <c r="F1153" s="113"/>
      <c r="G1153" s="113"/>
      <c r="H1153" s="113"/>
      <c r="I1153" s="113"/>
      <c r="J1153" s="113"/>
      <c r="K1153" s="113"/>
      <c r="L1153" s="113"/>
      <c r="M1153" s="113"/>
      <c r="N1153" s="113"/>
      <c r="O1153" s="113"/>
      <c r="P1153" s="113"/>
      <c r="Q1153" s="114"/>
      <c r="R1153" s="113"/>
      <c r="S1153" s="113"/>
      <c r="T1153" s="113"/>
      <c r="U1153" s="113"/>
      <c r="V1153" s="113"/>
      <c r="W1153" s="113"/>
      <c r="X1153" s="113"/>
      <c r="Y1153" s="113"/>
      <c r="Z1153" s="113"/>
      <c r="AA1153" s="113"/>
      <c r="AB1153" s="113"/>
      <c r="AC1153" s="113"/>
      <c r="AD1153" s="114"/>
      <c r="AE1153" s="113"/>
      <c r="AF1153" s="113"/>
      <c r="AG1153" s="113"/>
      <c r="AH1153" s="113"/>
      <c r="AI1153" s="113"/>
      <c r="AJ1153" s="113"/>
      <c r="AK1153" s="113"/>
      <c r="AL1153" s="113"/>
      <c r="AM1153" s="113"/>
      <c r="AN1153" s="113"/>
      <c r="AO1153" s="113"/>
      <c r="AP1153" s="113"/>
      <c r="AQ1153" s="114"/>
      <c r="AR1153" s="113"/>
      <c r="AS1153" s="113"/>
      <c r="AT1153" s="113"/>
      <c r="AU1153" s="113"/>
      <c r="AV1153" s="113"/>
      <c r="AW1153" s="113"/>
      <c r="AX1153" s="113"/>
      <c r="AY1153" s="113"/>
      <c r="AZ1153" s="113"/>
      <c r="BA1153" s="113"/>
      <c r="BB1153" s="113"/>
      <c r="BC1153" s="113"/>
      <c r="BD1153" s="114"/>
      <c r="BE1153" s="198">
        <f t="shared" si="1489"/>
        <v>0</v>
      </c>
      <c r="BG1153" s="42"/>
    </row>
    <row r="1154" spans="1:61" hidden="1" outlineLevel="2" x14ac:dyDescent="0.2">
      <c r="A1154" s="375">
        <v>1</v>
      </c>
      <c r="B1154" s="376" t="s">
        <v>208</v>
      </c>
      <c r="C1154" s="47" t="s">
        <v>159</v>
      </c>
      <c r="D1154" s="91">
        <f>D1151-D1156</f>
        <v>0</v>
      </c>
      <c r="E1154" s="52">
        <f>E1151-E1156</f>
        <v>0</v>
      </c>
      <c r="F1154" s="53">
        <f t="shared" ref="F1154:P1154" si="1498">F1151-F1156</f>
        <v>0</v>
      </c>
      <c r="G1154" s="53">
        <f t="shared" si="1498"/>
        <v>0</v>
      </c>
      <c r="H1154" s="53">
        <f t="shared" si="1498"/>
        <v>0</v>
      </c>
      <c r="I1154" s="53">
        <f t="shared" si="1498"/>
        <v>0</v>
      </c>
      <c r="J1154" s="53">
        <f t="shared" si="1498"/>
        <v>0</v>
      </c>
      <c r="K1154" s="53">
        <f t="shared" si="1498"/>
        <v>0</v>
      </c>
      <c r="L1154" s="53">
        <f t="shared" si="1498"/>
        <v>0</v>
      </c>
      <c r="M1154" s="53">
        <f t="shared" si="1498"/>
        <v>0</v>
      </c>
      <c r="N1154" s="53">
        <f t="shared" si="1498"/>
        <v>0</v>
      </c>
      <c r="O1154" s="53">
        <f t="shared" si="1498"/>
        <v>0</v>
      </c>
      <c r="P1154" s="53">
        <f t="shared" si="1498"/>
        <v>0</v>
      </c>
      <c r="Q1154" s="91">
        <f t="shared" ref="Q1154:Q1159" si="1499">SUM(E1154:P1154)</f>
        <v>0</v>
      </c>
      <c r="R1154" s="52">
        <f>R1151-R1156</f>
        <v>0</v>
      </c>
      <c r="S1154" s="53">
        <f t="shared" ref="S1154:AC1154" si="1500">S1151-S1156</f>
        <v>0</v>
      </c>
      <c r="T1154" s="53">
        <f t="shared" si="1500"/>
        <v>0</v>
      </c>
      <c r="U1154" s="53">
        <f t="shared" si="1500"/>
        <v>0</v>
      </c>
      <c r="V1154" s="53">
        <f t="shared" si="1500"/>
        <v>0</v>
      </c>
      <c r="W1154" s="53">
        <f t="shared" si="1500"/>
        <v>0</v>
      </c>
      <c r="X1154" s="53">
        <f t="shared" si="1500"/>
        <v>0</v>
      </c>
      <c r="Y1154" s="53">
        <f t="shared" si="1500"/>
        <v>0</v>
      </c>
      <c r="Z1154" s="53">
        <f t="shared" si="1500"/>
        <v>0</v>
      </c>
      <c r="AA1154" s="53">
        <f t="shared" si="1500"/>
        <v>0</v>
      </c>
      <c r="AB1154" s="53">
        <f t="shared" si="1500"/>
        <v>0</v>
      </c>
      <c r="AC1154" s="53">
        <f t="shared" si="1500"/>
        <v>0</v>
      </c>
      <c r="AD1154" s="91">
        <f t="shared" ref="AD1154:AD1159" si="1501">SUM(R1154:AC1154)</f>
        <v>0</v>
      </c>
      <c r="AE1154" s="52">
        <f>AE1151-AE1156</f>
        <v>0</v>
      </c>
      <c r="AF1154" s="53">
        <f t="shared" ref="AF1154:AP1154" si="1502">AF1151-AF1156</f>
        <v>0</v>
      </c>
      <c r="AG1154" s="53">
        <f t="shared" si="1502"/>
        <v>0</v>
      </c>
      <c r="AH1154" s="53">
        <f t="shared" si="1502"/>
        <v>0</v>
      </c>
      <c r="AI1154" s="53">
        <f t="shared" si="1502"/>
        <v>0</v>
      </c>
      <c r="AJ1154" s="53">
        <f t="shared" si="1502"/>
        <v>0</v>
      </c>
      <c r="AK1154" s="53">
        <f t="shared" si="1502"/>
        <v>0</v>
      </c>
      <c r="AL1154" s="53">
        <f t="shared" si="1502"/>
        <v>0</v>
      </c>
      <c r="AM1154" s="53">
        <f t="shared" si="1502"/>
        <v>0</v>
      </c>
      <c r="AN1154" s="53">
        <f t="shared" si="1502"/>
        <v>0</v>
      </c>
      <c r="AO1154" s="53">
        <f t="shared" si="1502"/>
        <v>0</v>
      </c>
      <c r="AP1154" s="53">
        <f t="shared" si="1502"/>
        <v>0</v>
      </c>
      <c r="AQ1154" s="91">
        <f t="shared" ref="AQ1154:AQ1159" si="1503">SUM(AE1154:AP1154)</f>
        <v>0</v>
      </c>
      <c r="AR1154" s="52">
        <f>AR1151-AR1156</f>
        <v>0</v>
      </c>
      <c r="AS1154" s="53">
        <f t="shared" ref="AS1154:BC1154" si="1504">AS1151-AS1156</f>
        <v>0</v>
      </c>
      <c r="AT1154" s="53">
        <f t="shared" si="1504"/>
        <v>0</v>
      </c>
      <c r="AU1154" s="53">
        <f t="shared" si="1504"/>
        <v>0</v>
      </c>
      <c r="AV1154" s="53">
        <f t="shared" si="1504"/>
        <v>0</v>
      </c>
      <c r="AW1154" s="53">
        <f t="shared" si="1504"/>
        <v>0</v>
      </c>
      <c r="AX1154" s="53">
        <f t="shared" si="1504"/>
        <v>0</v>
      </c>
      <c r="AY1154" s="53">
        <f t="shared" si="1504"/>
        <v>0</v>
      </c>
      <c r="AZ1154" s="53">
        <f t="shared" si="1504"/>
        <v>0</v>
      </c>
      <c r="BA1154" s="53">
        <f t="shared" si="1504"/>
        <v>0</v>
      </c>
      <c r="BB1154" s="53">
        <f t="shared" si="1504"/>
        <v>0</v>
      </c>
      <c r="BC1154" s="53">
        <f t="shared" si="1504"/>
        <v>0</v>
      </c>
      <c r="BD1154" s="91">
        <f t="shared" ref="BD1154:BD1159" si="1505">SUM(AR1154:BC1154)</f>
        <v>0</v>
      </c>
      <c r="BE1154" s="91">
        <f t="shared" si="1489"/>
        <v>0</v>
      </c>
      <c r="BG1154" s="42"/>
    </row>
    <row r="1155" spans="1:61" hidden="1" outlineLevel="2" x14ac:dyDescent="0.2">
      <c r="A1155" s="374"/>
      <c r="B1155" s="372"/>
      <c r="C1155" s="46" t="s">
        <v>164</v>
      </c>
      <c r="D1155" s="92">
        <f t="shared" ref="D1155:P1155" si="1506">D1152-D1157</f>
        <v>0</v>
      </c>
      <c r="E1155" s="56">
        <f t="shared" si="1506"/>
        <v>0</v>
      </c>
      <c r="F1155" s="57">
        <f t="shared" si="1506"/>
        <v>0</v>
      </c>
      <c r="G1155" s="57">
        <f t="shared" si="1506"/>
        <v>0</v>
      </c>
      <c r="H1155" s="57">
        <f t="shared" si="1506"/>
        <v>0</v>
      </c>
      <c r="I1155" s="57">
        <f t="shared" si="1506"/>
        <v>0</v>
      </c>
      <c r="J1155" s="57">
        <f t="shared" si="1506"/>
        <v>0</v>
      </c>
      <c r="K1155" s="57">
        <f t="shared" si="1506"/>
        <v>0</v>
      </c>
      <c r="L1155" s="57">
        <f t="shared" si="1506"/>
        <v>0</v>
      </c>
      <c r="M1155" s="57">
        <f t="shared" si="1506"/>
        <v>0</v>
      </c>
      <c r="N1155" s="57">
        <f t="shared" si="1506"/>
        <v>0</v>
      </c>
      <c r="O1155" s="57">
        <f t="shared" si="1506"/>
        <v>0</v>
      </c>
      <c r="P1155" s="57">
        <f t="shared" si="1506"/>
        <v>0</v>
      </c>
      <c r="Q1155" s="92">
        <f t="shared" si="1499"/>
        <v>0</v>
      </c>
      <c r="R1155" s="56">
        <f t="shared" ref="R1155:AC1155" si="1507">R1152-R1157</f>
        <v>0</v>
      </c>
      <c r="S1155" s="57">
        <f t="shared" si="1507"/>
        <v>0</v>
      </c>
      <c r="T1155" s="57">
        <f t="shared" si="1507"/>
        <v>0</v>
      </c>
      <c r="U1155" s="57">
        <f t="shared" si="1507"/>
        <v>0</v>
      </c>
      <c r="V1155" s="57">
        <f t="shared" si="1507"/>
        <v>0</v>
      </c>
      <c r="W1155" s="57">
        <f t="shared" si="1507"/>
        <v>0</v>
      </c>
      <c r="X1155" s="57">
        <f t="shared" si="1507"/>
        <v>0</v>
      </c>
      <c r="Y1155" s="57">
        <f t="shared" si="1507"/>
        <v>0</v>
      </c>
      <c r="Z1155" s="57">
        <f t="shared" si="1507"/>
        <v>0</v>
      </c>
      <c r="AA1155" s="57">
        <f t="shared" si="1507"/>
        <v>0</v>
      </c>
      <c r="AB1155" s="57">
        <f t="shared" si="1507"/>
        <v>0</v>
      </c>
      <c r="AC1155" s="57">
        <f t="shared" si="1507"/>
        <v>0</v>
      </c>
      <c r="AD1155" s="92">
        <f t="shared" si="1501"/>
        <v>0</v>
      </c>
      <c r="AE1155" s="56">
        <f t="shared" ref="AE1155:AP1155" si="1508">AE1152-AE1157</f>
        <v>0</v>
      </c>
      <c r="AF1155" s="57">
        <f t="shared" si="1508"/>
        <v>0</v>
      </c>
      <c r="AG1155" s="57">
        <f t="shared" si="1508"/>
        <v>0</v>
      </c>
      <c r="AH1155" s="57">
        <f t="shared" si="1508"/>
        <v>0</v>
      </c>
      <c r="AI1155" s="57">
        <f t="shared" si="1508"/>
        <v>0</v>
      </c>
      <c r="AJ1155" s="57">
        <f t="shared" si="1508"/>
        <v>0</v>
      </c>
      <c r="AK1155" s="57">
        <f t="shared" si="1508"/>
        <v>0</v>
      </c>
      <c r="AL1155" s="57">
        <f t="shared" si="1508"/>
        <v>0</v>
      </c>
      <c r="AM1155" s="57">
        <f t="shared" si="1508"/>
        <v>0</v>
      </c>
      <c r="AN1155" s="57">
        <f t="shared" si="1508"/>
        <v>0</v>
      </c>
      <c r="AO1155" s="57">
        <f t="shared" si="1508"/>
        <v>0</v>
      </c>
      <c r="AP1155" s="57">
        <f t="shared" si="1508"/>
        <v>0</v>
      </c>
      <c r="AQ1155" s="92">
        <f t="shared" si="1503"/>
        <v>0</v>
      </c>
      <c r="AR1155" s="56">
        <f t="shared" ref="AR1155:BC1155" si="1509">AR1152-AR1157</f>
        <v>0</v>
      </c>
      <c r="AS1155" s="57">
        <f t="shared" si="1509"/>
        <v>0</v>
      </c>
      <c r="AT1155" s="57">
        <f t="shared" si="1509"/>
        <v>0</v>
      </c>
      <c r="AU1155" s="57">
        <f t="shared" si="1509"/>
        <v>0</v>
      </c>
      <c r="AV1155" s="57">
        <f t="shared" si="1509"/>
        <v>0</v>
      </c>
      <c r="AW1155" s="57">
        <f t="shared" si="1509"/>
        <v>0</v>
      </c>
      <c r="AX1155" s="57">
        <f t="shared" si="1509"/>
        <v>0</v>
      </c>
      <c r="AY1155" s="57">
        <f t="shared" si="1509"/>
        <v>0</v>
      </c>
      <c r="AZ1155" s="57">
        <f t="shared" si="1509"/>
        <v>0</v>
      </c>
      <c r="BA1155" s="57">
        <f t="shared" si="1509"/>
        <v>0</v>
      </c>
      <c r="BB1155" s="57">
        <f t="shared" si="1509"/>
        <v>0</v>
      </c>
      <c r="BC1155" s="57">
        <f t="shared" si="1509"/>
        <v>0</v>
      </c>
      <c r="BD1155" s="92">
        <f t="shared" si="1505"/>
        <v>0</v>
      </c>
      <c r="BE1155" s="92">
        <f t="shared" si="1489"/>
        <v>0</v>
      </c>
      <c r="BF1155" s="122"/>
      <c r="BG1155" s="42"/>
    </row>
    <row r="1156" spans="1:61" hidden="1" outlineLevel="2" x14ac:dyDescent="0.2">
      <c r="A1156" s="373">
        <v>2</v>
      </c>
      <c r="B1156" s="371" t="s">
        <v>307</v>
      </c>
      <c r="C1156" s="44" t="s">
        <v>159</v>
      </c>
      <c r="D1156" s="101"/>
      <c r="E1156" s="82"/>
      <c r="F1156" s="83"/>
      <c r="G1156" s="83"/>
      <c r="H1156" s="83"/>
      <c r="I1156" s="83"/>
      <c r="J1156" s="83"/>
      <c r="K1156" s="83"/>
      <c r="L1156" s="83"/>
      <c r="M1156" s="83"/>
      <c r="N1156" s="83"/>
      <c r="O1156" s="83"/>
      <c r="P1156" s="84"/>
      <c r="Q1156" s="101">
        <f t="shared" si="1499"/>
        <v>0</v>
      </c>
      <c r="R1156" s="82"/>
      <c r="S1156" s="83"/>
      <c r="T1156" s="83"/>
      <c r="U1156" s="83"/>
      <c r="V1156" s="83"/>
      <c r="W1156" s="83"/>
      <c r="X1156" s="83"/>
      <c r="Y1156" s="83"/>
      <c r="Z1156" s="83"/>
      <c r="AA1156" s="83"/>
      <c r="AB1156" s="83"/>
      <c r="AC1156" s="84"/>
      <c r="AD1156" s="101">
        <f t="shared" si="1501"/>
        <v>0</v>
      </c>
      <c r="AE1156" s="82"/>
      <c r="AF1156" s="83"/>
      <c r="AG1156" s="83"/>
      <c r="AH1156" s="83"/>
      <c r="AI1156" s="83"/>
      <c r="AJ1156" s="83"/>
      <c r="AK1156" s="83"/>
      <c r="AL1156" s="83"/>
      <c r="AM1156" s="83"/>
      <c r="AN1156" s="83"/>
      <c r="AO1156" s="83"/>
      <c r="AP1156" s="84"/>
      <c r="AQ1156" s="101">
        <f t="shared" si="1503"/>
        <v>0</v>
      </c>
      <c r="AR1156" s="82"/>
      <c r="AS1156" s="83"/>
      <c r="AT1156" s="83"/>
      <c r="AU1156" s="83"/>
      <c r="AV1156" s="83"/>
      <c r="AW1156" s="83"/>
      <c r="AX1156" s="83"/>
      <c r="AY1156" s="83"/>
      <c r="AZ1156" s="83"/>
      <c r="BA1156" s="83"/>
      <c r="BB1156" s="83"/>
      <c r="BC1156" s="84"/>
      <c r="BD1156" s="101">
        <f t="shared" si="1505"/>
        <v>0</v>
      </c>
      <c r="BE1156" s="101">
        <f t="shared" si="1489"/>
        <v>0</v>
      </c>
      <c r="BG1156" s="42"/>
    </row>
    <row r="1157" spans="1:61" ht="13.5" hidden="1" outlineLevel="2" thickBot="1" x14ac:dyDescent="0.25">
      <c r="A1157" s="377"/>
      <c r="B1157" s="378"/>
      <c r="C1157" s="128" t="s">
        <v>164</v>
      </c>
      <c r="D1157" s="131"/>
      <c r="E1157" s="129"/>
      <c r="F1157" s="130"/>
      <c r="G1157" s="130"/>
      <c r="H1157" s="130"/>
      <c r="I1157" s="130"/>
      <c r="J1157" s="130"/>
      <c r="K1157" s="130"/>
      <c r="L1157" s="130"/>
      <c r="M1157" s="130"/>
      <c r="N1157" s="130"/>
      <c r="O1157" s="130"/>
      <c r="P1157" s="130"/>
      <c r="Q1157" s="131">
        <f t="shared" si="1499"/>
        <v>0</v>
      </c>
      <c r="R1157" s="129"/>
      <c r="S1157" s="130"/>
      <c r="T1157" s="130"/>
      <c r="U1157" s="130"/>
      <c r="V1157" s="130"/>
      <c r="W1157" s="130"/>
      <c r="X1157" s="130"/>
      <c r="Y1157" s="130"/>
      <c r="Z1157" s="130"/>
      <c r="AA1157" s="130"/>
      <c r="AB1157" s="130"/>
      <c r="AC1157" s="130"/>
      <c r="AD1157" s="131">
        <f t="shared" si="1501"/>
        <v>0</v>
      </c>
      <c r="AE1157" s="129"/>
      <c r="AF1157" s="130"/>
      <c r="AG1157" s="130"/>
      <c r="AH1157" s="130"/>
      <c r="AI1157" s="130"/>
      <c r="AJ1157" s="130"/>
      <c r="AK1157" s="130"/>
      <c r="AL1157" s="130"/>
      <c r="AM1157" s="130"/>
      <c r="AN1157" s="130"/>
      <c r="AO1157" s="130"/>
      <c r="AP1157" s="130"/>
      <c r="AQ1157" s="131">
        <f t="shared" si="1503"/>
        <v>0</v>
      </c>
      <c r="AR1157" s="129"/>
      <c r="AS1157" s="130"/>
      <c r="AT1157" s="130"/>
      <c r="AU1157" s="130"/>
      <c r="AV1157" s="130"/>
      <c r="AW1157" s="130"/>
      <c r="AX1157" s="130"/>
      <c r="AY1157" s="130"/>
      <c r="AZ1157" s="130"/>
      <c r="BA1157" s="130"/>
      <c r="BB1157" s="130"/>
      <c r="BC1157" s="130"/>
      <c r="BD1157" s="131">
        <f t="shared" si="1505"/>
        <v>0</v>
      </c>
      <c r="BE1157" s="131">
        <f t="shared" si="1489"/>
        <v>0</v>
      </c>
      <c r="BG1157" s="42"/>
    </row>
    <row r="1158" spans="1:61" hidden="1" outlineLevel="2" x14ac:dyDescent="0.2">
      <c r="A1158" s="369"/>
      <c r="B1158" s="362" t="s">
        <v>198</v>
      </c>
      <c r="C1158" s="50" t="s">
        <v>159</v>
      </c>
      <c r="D1158" s="127">
        <f>SUM(D1154,D1156)</f>
        <v>0</v>
      </c>
      <c r="E1158" s="124">
        <f>SUM(E1154,E1156)</f>
        <v>0</v>
      </c>
      <c r="F1158" s="125">
        <f t="shared" ref="F1158:P1158" si="1510">SUM(F1154,F1156)</f>
        <v>0</v>
      </c>
      <c r="G1158" s="125">
        <f t="shared" si="1510"/>
        <v>0</v>
      </c>
      <c r="H1158" s="125">
        <f t="shared" si="1510"/>
        <v>0</v>
      </c>
      <c r="I1158" s="125">
        <f t="shared" si="1510"/>
        <v>0</v>
      </c>
      <c r="J1158" s="125">
        <f t="shared" si="1510"/>
        <v>0</v>
      </c>
      <c r="K1158" s="125">
        <f t="shared" si="1510"/>
        <v>0</v>
      </c>
      <c r="L1158" s="125">
        <f t="shared" si="1510"/>
        <v>0</v>
      </c>
      <c r="M1158" s="125">
        <f t="shared" si="1510"/>
        <v>0</v>
      </c>
      <c r="N1158" s="125">
        <f t="shared" si="1510"/>
        <v>0</v>
      </c>
      <c r="O1158" s="125">
        <f t="shared" si="1510"/>
        <v>0</v>
      </c>
      <c r="P1158" s="125">
        <f t="shared" si="1510"/>
        <v>0</v>
      </c>
      <c r="Q1158" s="126">
        <f t="shared" si="1499"/>
        <v>0</v>
      </c>
      <c r="R1158" s="124">
        <f>SUM(R1154,R1156)</f>
        <v>0</v>
      </c>
      <c r="S1158" s="125">
        <f t="shared" ref="S1158:AC1158" si="1511">SUM(S1154,S1156)</f>
        <v>0</v>
      </c>
      <c r="T1158" s="125">
        <f t="shared" si="1511"/>
        <v>0</v>
      </c>
      <c r="U1158" s="125">
        <f t="shared" si="1511"/>
        <v>0</v>
      </c>
      <c r="V1158" s="125">
        <f t="shared" si="1511"/>
        <v>0</v>
      </c>
      <c r="W1158" s="125">
        <f t="shared" si="1511"/>
        <v>0</v>
      </c>
      <c r="X1158" s="125">
        <f t="shared" si="1511"/>
        <v>0</v>
      </c>
      <c r="Y1158" s="125">
        <f t="shared" si="1511"/>
        <v>0</v>
      </c>
      <c r="Z1158" s="125">
        <f t="shared" si="1511"/>
        <v>0</v>
      </c>
      <c r="AA1158" s="125">
        <f t="shared" si="1511"/>
        <v>0</v>
      </c>
      <c r="AB1158" s="125">
        <f t="shared" si="1511"/>
        <v>0</v>
      </c>
      <c r="AC1158" s="125">
        <f t="shared" si="1511"/>
        <v>0</v>
      </c>
      <c r="AD1158" s="126">
        <f t="shared" si="1501"/>
        <v>0</v>
      </c>
      <c r="AE1158" s="124">
        <f>SUM(AE1154,AE1156)</f>
        <v>0</v>
      </c>
      <c r="AF1158" s="125">
        <f t="shared" ref="AF1158:AP1158" si="1512">SUM(AF1154,AF1156)</f>
        <v>0</v>
      </c>
      <c r="AG1158" s="125">
        <f t="shared" si="1512"/>
        <v>0</v>
      </c>
      <c r="AH1158" s="125">
        <f t="shared" si="1512"/>
        <v>0</v>
      </c>
      <c r="AI1158" s="125">
        <f t="shared" si="1512"/>
        <v>0</v>
      </c>
      <c r="AJ1158" s="125">
        <f t="shared" si="1512"/>
        <v>0</v>
      </c>
      <c r="AK1158" s="125">
        <f t="shared" si="1512"/>
        <v>0</v>
      </c>
      <c r="AL1158" s="125">
        <f t="shared" si="1512"/>
        <v>0</v>
      </c>
      <c r="AM1158" s="125">
        <f t="shared" si="1512"/>
        <v>0</v>
      </c>
      <c r="AN1158" s="125">
        <f t="shared" si="1512"/>
        <v>0</v>
      </c>
      <c r="AO1158" s="125">
        <f t="shared" si="1512"/>
        <v>0</v>
      </c>
      <c r="AP1158" s="125">
        <f t="shared" si="1512"/>
        <v>0</v>
      </c>
      <c r="AQ1158" s="126">
        <f t="shared" si="1503"/>
        <v>0</v>
      </c>
      <c r="AR1158" s="124">
        <f>SUM(AR1154,AR1156)</f>
        <v>0</v>
      </c>
      <c r="AS1158" s="125">
        <f t="shared" ref="AS1158:BC1158" si="1513">SUM(AS1154,AS1156)</f>
        <v>0</v>
      </c>
      <c r="AT1158" s="125">
        <f t="shared" si="1513"/>
        <v>0</v>
      </c>
      <c r="AU1158" s="125">
        <f t="shared" si="1513"/>
        <v>0</v>
      </c>
      <c r="AV1158" s="125">
        <f t="shared" si="1513"/>
        <v>0</v>
      </c>
      <c r="AW1158" s="125">
        <f t="shared" si="1513"/>
        <v>0</v>
      </c>
      <c r="AX1158" s="125">
        <f t="shared" si="1513"/>
        <v>0</v>
      </c>
      <c r="AY1158" s="125">
        <f t="shared" si="1513"/>
        <v>0</v>
      </c>
      <c r="AZ1158" s="125">
        <f t="shared" si="1513"/>
        <v>0</v>
      </c>
      <c r="BA1158" s="125">
        <f t="shared" si="1513"/>
        <v>0</v>
      </c>
      <c r="BB1158" s="125">
        <f t="shared" si="1513"/>
        <v>0</v>
      </c>
      <c r="BC1158" s="125">
        <f t="shared" si="1513"/>
        <v>0</v>
      </c>
      <c r="BD1158" s="126">
        <f t="shared" si="1505"/>
        <v>0</v>
      </c>
      <c r="BE1158" s="127">
        <f t="shared" si="1489"/>
        <v>0</v>
      </c>
      <c r="BG1158" s="42"/>
    </row>
    <row r="1159" spans="1:61" hidden="1" outlineLevel="2" x14ac:dyDescent="0.2">
      <c r="A1159" s="370"/>
      <c r="B1159" s="363"/>
      <c r="C1159" s="51" t="s">
        <v>164</v>
      </c>
      <c r="D1159" s="100">
        <f t="shared" ref="D1159:P1159" si="1514">SUM(D1155,D1157)</f>
        <v>0</v>
      </c>
      <c r="E1159" s="80">
        <f t="shared" si="1514"/>
        <v>0</v>
      </c>
      <c r="F1159" s="81">
        <f t="shared" si="1514"/>
        <v>0</v>
      </c>
      <c r="G1159" s="81">
        <f t="shared" si="1514"/>
        <v>0</v>
      </c>
      <c r="H1159" s="81">
        <f t="shared" si="1514"/>
        <v>0</v>
      </c>
      <c r="I1159" s="81">
        <f t="shared" si="1514"/>
        <v>0</v>
      </c>
      <c r="J1159" s="81">
        <f t="shared" si="1514"/>
        <v>0</v>
      </c>
      <c r="K1159" s="81">
        <f t="shared" si="1514"/>
        <v>0</v>
      </c>
      <c r="L1159" s="81">
        <f t="shared" si="1514"/>
        <v>0</v>
      </c>
      <c r="M1159" s="81">
        <f t="shared" si="1514"/>
        <v>0</v>
      </c>
      <c r="N1159" s="81">
        <f t="shared" si="1514"/>
        <v>0</v>
      </c>
      <c r="O1159" s="81">
        <f t="shared" si="1514"/>
        <v>0</v>
      </c>
      <c r="P1159" s="81">
        <f t="shared" si="1514"/>
        <v>0</v>
      </c>
      <c r="Q1159" s="99">
        <f t="shared" si="1499"/>
        <v>0</v>
      </c>
      <c r="R1159" s="80">
        <f t="shared" ref="R1159:AC1159" si="1515">SUM(R1155,R1157)</f>
        <v>0</v>
      </c>
      <c r="S1159" s="81">
        <f t="shared" si="1515"/>
        <v>0</v>
      </c>
      <c r="T1159" s="81">
        <f t="shared" si="1515"/>
        <v>0</v>
      </c>
      <c r="U1159" s="81">
        <f t="shared" si="1515"/>
        <v>0</v>
      </c>
      <c r="V1159" s="81">
        <f t="shared" si="1515"/>
        <v>0</v>
      </c>
      <c r="W1159" s="81">
        <f t="shared" si="1515"/>
        <v>0</v>
      </c>
      <c r="X1159" s="81">
        <f t="shared" si="1515"/>
        <v>0</v>
      </c>
      <c r="Y1159" s="81">
        <f t="shared" si="1515"/>
        <v>0</v>
      </c>
      <c r="Z1159" s="81">
        <f t="shared" si="1515"/>
        <v>0</v>
      </c>
      <c r="AA1159" s="81">
        <f t="shared" si="1515"/>
        <v>0</v>
      </c>
      <c r="AB1159" s="81">
        <f t="shared" si="1515"/>
        <v>0</v>
      </c>
      <c r="AC1159" s="81">
        <f t="shared" si="1515"/>
        <v>0</v>
      </c>
      <c r="AD1159" s="99">
        <f t="shared" si="1501"/>
        <v>0</v>
      </c>
      <c r="AE1159" s="80">
        <f t="shared" ref="AE1159:AP1159" si="1516">SUM(AE1155,AE1157)</f>
        <v>0</v>
      </c>
      <c r="AF1159" s="81">
        <f t="shared" si="1516"/>
        <v>0</v>
      </c>
      <c r="AG1159" s="81">
        <f t="shared" si="1516"/>
        <v>0</v>
      </c>
      <c r="AH1159" s="81">
        <f t="shared" si="1516"/>
        <v>0</v>
      </c>
      <c r="AI1159" s="81">
        <f t="shared" si="1516"/>
        <v>0</v>
      </c>
      <c r="AJ1159" s="81">
        <f t="shared" si="1516"/>
        <v>0</v>
      </c>
      <c r="AK1159" s="81">
        <f t="shared" si="1516"/>
        <v>0</v>
      </c>
      <c r="AL1159" s="81">
        <f t="shared" si="1516"/>
        <v>0</v>
      </c>
      <c r="AM1159" s="81">
        <f t="shared" si="1516"/>
        <v>0</v>
      </c>
      <c r="AN1159" s="81">
        <f t="shared" si="1516"/>
        <v>0</v>
      </c>
      <c r="AO1159" s="81">
        <f t="shared" si="1516"/>
        <v>0</v>
      </c>
      <c r="AP1159" s="81">
        <f t="shared" si="1516"/>
        <v>0</v>
      </c>
      <c r="AQ1159" s="99">
        <f t="shared" si="1503"/>
        <v>0</v>
      </c>
      <c r="AR1159" s="80">
        <f t="shared" ref="AR1159:BC1159" si="1517">SUM(AR1155,AR1157)</f>
        <v>0</v>
      </c>
      <c r="AS1159" s="81">
        <f t="shared" si="1517"/>
        <v>0</v>
      </c>
      <c r="AT1159" s="81">
        <f t="shared" si="1517"/>
        <v>0</v>
      </c>
      <c r="AU1159" s="81">
        <f t="shared" si="1517"/>
        <v>0</v>
      </c>
      <c r="AV1159" s="81">
        <f t="shared" si="1517"/>
        <v>0</v>
      </c>
      <c r="AW1159" s="81">
        <f t="shared" si="1517"/>
        <v>0</v>
      </c>
      <c r="AX1159" s="81">
        <f t="shared" si="1517"/>
        <v>0</v>
      </c>
      <c r="AY1159" s="81">
        <f t="shared" si="1517"/>
        <v>0</v>
      </c>
      <c r="AZ1159" s="81">
        <f t="shared" si="1517"/>
        <v>0</v>
      </c>
      <c r="BA1159" s="81">
        <f t="shared" si="1517"/>
        <v>0</v>
      </c>
      <c r="BB1159" s="81">
        <f t="shared" si="1517"/>
        <v>0</v>
      </c>
      <c r="BC1159" s="81">
        <f t="shared" si="1517"/>
        <v>0</v>
      </c>
      <c r="BD1159" s="99">
        <f t="shared" si="1505"/>
        <v>0</v>
      </c>
      <c r="BE1159" s="100">
        <f t="shared" si="1489"/>
        <v>0</v>
      </c>
      <c r="BG1159" s="42"/>
    </row>
    <row r="1160" spans="1:61" outlineLevel="1" collapsed="1" x14ac:dyDescent="0.2">
      <c r="A1160" s="119"/>
      <c r="B1160" s="103" t="s">
        <v>265</v>
      </c>
      <c r="C1160" s="104"/>
      <c r="D1160" s="106"/>
      <c r="E1160" s="105"/>
      <c r="F1160" s="105"/>
      <c r="G1160" s="105"/>
      <c r="H1160" s="105"/>
      <c r="I1160" s="105"/>
      <c r="J1160" s="105"/>
      <c r="K1160" s="105"/>
      <c r="L1160" s="105"/>
      <c r="M1160" s="105"/>
      <c r="N1160" s="105"/>
      <c r="O1160" s="105"/>
      <c r="P1160" s="105"/>
      <c r="Q1160" s="106"/>
      <c r="R1160" s="105"/>
      <c r="S1160" s="105"/>
      <c r="T1160" s="105"/>
      <c r="U1160" s="105"/>
      <c r="V1160" s="105"/>
      <c r="W1160" s="105"/>
      <c r="X1160" s="105"/>
      <c r="Y1160" s="105"/>
      <c r="Z1160" s="105"/>
      <c r="AA1160" s="105"/>
      <c r="AB1160" s="105"/>
      <c r="AC1160" s="105"/>
      <c r="AD1160" s="107"/>
      <c r="AE1160" s="108"/>
      <c r="AF1160" s="105"/>
      <c r="AG1160" s="105"/>
      <c r="AH1160" s="105"/>
      <c r="AI1160" s="105"/>
      <c r="AJ1160" s="105"/>
      <c r="AK1160" s="105"/>
      <c r="AL1160" s="105"/>
      <c r="AM1160" s="105"/>
      <c r="AN1160" s="105"/>
      <c r="AO1160" s="105"/>
      <c r="AP1160" s="109"/>
      <c r="AQ1160" s="110"/>
      <c r="AR1160" s="105"/>
      <c r="AS1160" s="105"/>
      <c r="AT1160" s="105"/>
      <c r="AU1160" s="105"/>
      <c r="AV1160" s="105"/>
      <c r="AW1160" s="105"/>
      <c r="AX1160" s="105"/>
      <c r="AY1160" s="105"/>
      <c r="AZ1160" s="105"/>
      <c r="BA1160" s="105"/>
      <c r="BB1160" s="105"/>
      <c r="BC1160" s="105"/>
      <c r="BD1160" s="106"/>
      <c r="BE1160" s="197">
        <f t="shared" si="1456"/>
        <v>0</v>
      </c>
      <c r="BF1160" s="122"/>
      <c r="BG1160" s="42"/>
    </row>
    <row r="1161" spans="1:61" hidden="1" outlineLevel="2" x14ac:dyDescent="0.2">
      <c r="A1161" s="120"/>
      <c r="B1161" s="111" t="s">
        <v>202</v>
      </c>
      <c r="C1161" s="112"/>
      <c r="D1161" s="114"/>
      <c r="E1161" s="113"/>
      <c r="F1161" s="113"/>
      <c r="G1161" s="113"/>
      <c r="H1161" s="113"/>
      <c r="I1161" s="113"/>
      <c r="J1161" s="113"/>
      <c r="K1161" s="113"/>
      <c r="L1161" s="113"/>
      <c r="M1161" s="113"/>
      <c r="N1161" s="113"/>
      <c r="O1161" s="113"/>
      <c r="P1161" s="113"/>
      <c r="Q1161" s="114"/>
      <c r="R1161" s="113"/>
      <c r="S1161" s="113"/>
      <c r="T1161" s="113"/>
      <c r="U1161" s="113"/>
      <c r="V1161" s="113"/>
      <c r="W1161" s="113"/>
      <c r="X1161" s="113"/>
      <c r="Y1161" s="113"/>
      <c r="Z1161" s="113"/>
      <c r="AA1161" s="113"/>
      <c r="AB1161" s="113"/>
      <c r="AC1161" s="113"/>
      <c r="AD1161" s="115"/>
      <c r="AE1161" s="116"/>
      <c r="AF1161" s="113"/>
      <c r="AG1161" s="113"/>
      <c r="AH1161" s="113"/>
      <c r="AI1161" s="113"/>
      <c r="AJ1161" s="113"/>
      <c r="AK1161" s="113"/>
      <c r="AL1161" s="113"/>
      <c r="AM1161" s="113"/>
      <c r="AN1161" s="113"/>
      <c r="AO1161" s="113"/>
      <c r="AP1161" s="117"/>
      <c r="AQ1161" s="118"/>
      <c r="AR1161" s="113"/>
      <c r="AS1161" s="113"/>
      <c r="AT1161" s="113"/>
      <c r="AU1161" s="113"/>
      <c r="AV1161" s="113"/>
      <c r="AW1161" s="113"/>
      <c r="AX1161" s="113"/>
      <c r="AY1161" s="113"/>
      <c r="AZ1161" s="113"/>
      <c r="BA1161" s="113"/>
      <c r="BB1161" s="113"/>
      <c r="BC1161" s="113"/>
      <c r="BD1161" s="114"/>
      <c r="BE1161" s="198">
        <f t="shared" si="1456"/>
        <v>0</v>
      </c>
      <c r="BG1161" s="42"/>
    </row>
    <row r="1162" spans="1:61" ht="13.15" hidden="1" customHeight="1" outlineLevel="2" x14ac:dyDescent="0.2">
      <c r="A1162" s="373">
        <v>1</v>
      </c>
      <c r="B1162" s="371" t="s">
        <v>334</v>
      </c>
      <c r="C1162" s="44" t="s">
        <v>159</v>
      </c>
      <c r="D1162" s="101"/>
      <c r="E1162" s="82"/>
      <c r="F1162" s="83"/>
      <c r="G1162" s="83"/>
      <c r="H1162" s="83"/>
      <c r="I1162" s="83"/>
      <c r="J1162" s="83"/>
      <c r="K1162" s="83"/>
      <c r="L1162" s="83"/>
      <c r="M1162" s="83"/>
      <c r="N1162" s="83"/>
      <c r="O1162" s="83"/>
      <c r="P1162" s="83"/>
      <c r="Q1162" s="101">
        <f>SUM(E1162:P1162)</f>
        <v>0</v>
      </c>
      <c r="R1162" s="82"/>
      <c r="S1162" s="83"/>
      <c r="T1162" s="83"/>
      <c r="U1162" s="83"/>
      <c r="V1162" s="83"/>
      <c r="W1162" s="83"/>
      <c r="X1162" s="83"/>
      <c r="Y1162" s="83"/>
      <c r="Z1162" s="83"/>
      <c r="AA1162" s="83"/>
      <c r="AB1162" s="83"/>
      <c r="AC1162" s="83"/>
      <c r="AD1162" s="101">
        <f>SUM(R1162:AC1162)</f>
        <v>0</v>
      </c>
      <c r="AE1162" s="82"/>
      <c r="AF1162" s="83"/>
      <c r="AG1162" s="83"/>
      <c r="AH1162" s="83"/>
      <c r="AI1162" s="83"/>
      <c r="AJ1162" s="83"/>
      <c r="AK1162" s="83"/>
      <c r="AL1162" s="83"/>
      <c r="AM1162" s="83"/>
      <c r="AN1162" s="83"/>
      <c r="AO1162" s="83"/>
      <c r="AP1162" s="83"/>
      <c r="AQ1162" s="101">
        <f>SUM(AE1162:AP1162)</f>
        <v>0</v>
      </c>
      <c r="AR1162" s="82"/>
      <c r="AS1162" s="83"/>
      <c r="AT1162" s="83"/>
      <c r="AU1162" s="83"/>
      <c r="AV1162" s="83"/>
      <c r="AW1162" s="83"/>
      <c r="AX1162" s="83"/>
      <c r="AY1162" s="83"/>
      <c r="AZ1162" s="83"/>
      <c r="BA1162" s="83"/>
      <c r="BB1162" s="83"/>
      <c r="BC1162" s="83"/>
      <c r="BD1162" s="101">
        <f>SUM(AR1162:BC1162)</f>
        <v>0</v>
      </c>
      <c r="BE1162" s="101">
        <f>SUM(D1162,BD1162,AQ1162,AD1162,Q1162)</f>
        <v>0</v>
      </c>
      <c r="BG1162" s="138"/>
      <c r="BH1162" s="140"/>
      <c r="BI1162" s="140"/>
    </row>
    <row r="1163" spans="1:61" ht="13.15" hidden="1" customHeight="1" outlineLevel="2" x14ac:dyDescent="0.2">
      <c r="A1163" s="374"/>
      <c r="B1163" s="372"/>
      <c r="C1163" s="46" t="s">
        <v>164</v>
      </c>
      <c r="D1163" s="92"/>
      <c r="E1163" s="56"/>
      <c r="F1163" s="57"/>
      <c r="G1163" s="57"/>
      <c r="H1163" s="57"/>
      <c r="I1163" s="57"/>
      <c r="J1163" s="57"/>
      <c r="K1163" s="57"/>
      <c r="L1163" s="57"/>
      <c r="M1163" s="57"/>
      <c r="N1163" s="57"/>
      <c r="O1163" s="57"/>
      <c r="P1163" s="57"/>
      <c r="Q1163" s="92">
        <f>SUM(E1163:P1163)</f>
        <v>0</v>
      </c>
      <c r="R1163" s="56"/>
      <c r="S1163" s="57"/>
      <c r="T1163" s="57"/>
      <c r="U1163" s="57"/>
      <c r="V1163" s="57"/>
      <c r="W1163" s="57"/>
      <c r="X1163" s="57"/>
      <c r="Y1163" s="57"/>
      <c r="Z1163" s="57"/>
      <c r="AA1163" s="57"/>
      <c r="AB1163" s="57"/>
      <c r="AC1163" s="57"/>
      <c r="AD1163" s="92">
        <f>SUM(R1163:AC1163)</f>
        <v>0</v>
      </c>
      <c r="AE1163" s="56"/>
      <c r="AF1163" s="57"/>
      <c r="AG1163" s="57"/>
      <c r="AH1163" s="57"/>
      <c r="AI1163" s="57"/>
      <c r="AJ1163" s="57"/>
      <c r="AK1163" s="57"/>
      <c r="AL1163" s="57"/>
      <c r="AM1163" s="57"/>
      <c r="AN1163" s="57"/>
      <c r="AO1163" s="57"/>
      <c r="AP1163" s="57"/>
      <c r="AQ1163" s="92">
        <f>SUM(AE1163:AP1163)</f>
        <v>0</v>
      </c>
      <c r="AR1163" s="56"/>
      <c r="AS1163" s="57"/>
      <c r="AT1163" s="57"/>
      <c r="AU1163" s="57"/>
      <c r="AV1163" s="57"/>
      <c r="AW1163" s="57"/>
      <c r="AX1163" s="57"/>
      <c r="AY1163" s="57"/>
      <c r="AZ1163" s="57"/>
      <c r="BA1163" s="57"/>
      <c r="BB1163" s="57"/>
      <c r="BC1163" s="57"/>
      <c r="BD1163" s="92">
        <f>SUM(AR1163:BC1163)</f>
        <v>0</v>
      </c>
      <c r="BE1163" s="92">
        <f>SUM(D1163,BD1163,AQ1163,AD1163,Q1163)</f>
        <v>0</v>
      </c>
      <c r="BG1163" s="136"/>
      <c r="BH1163" s="4"/>
      <c r="BI1163" s="4"/>
    </row>
    <row r="1164" spans="1:61" ht="13.15" hidden="1" customHeight="1" outlineLevel="2" x14ac:dyDescent="0.2">
      <c r="A1164" s="373">
        <v>2</v>
      </c>
      <c r="B1164" s="371" t="s">
        <v>217</v>
      </c>
      <c r="C1164" s="44" t="s">
        <v>159</v>
      </c>
      <c r="D1164" s="101"/>
      <c r="E1164" s="82"/>
      <c r="F1164" s="83"/>
      <c r="G1164" s="83"/>
      <c r="H1164" s="83"/>
      <c r="I1164" s="83"/>
      <c r="J1164" s="83"/>
      <c r="K1164" s="83"/>
      <c r="L1164" s="83"/>
      <c r="M1164" s="83"/>
      <c r="N1164" s="83"/>
      <c r="O1164" s="83"/>
      <c r="P1164" s="83"/>
      <c r="Q1164" s="101">
        <f t="shared" ref="Q1164:Q1175" si="1518">SUM(E1164:P1164)</f>
        <v>0</v>
      </c>
      <c r="R1164" s="82"/>
      <c r="S1164" s="83"/>
      <c r="T1164" s="83"/>
      <c r="U1164" s="83"/>
      <c r="V1164" s="83"/>
      <c r="W1164" s="83"/>
      <c r="X1164" s="83"/>
      <c r="Y1164" s="83"/>
      <c r="Z1164" s="83"/>
      <c r="AA1164" s="83"/>
      <c r="AB1164" s="83"/>
      <c r="AC1164" s="83"/>
      <c r="AD1164" s="101">
        <f t="shared" ref="AD1164:AD1179" si="1519">SUM(R1164:AC1164)</f>
        <v>0</v>
      </c>
      <c r="AE1164" s="82"/>
      <c r="AF1164" s="83"/>
      <c r="AG1164" s="83"/>
      <c r="AH1164" s="83"/>
      <c r="AI1164" s="83"/>
      <c r="AJ1164" s="83"/>
      <c r="AK1164" s="83"/>
      <c r="AL1164" s="83"/>
      <c r="AM1164" s="83"/>
      <c r="AN1164" s="83"/>
      <c r="AO1164" s="83"/>
      <c r="AP1164" s="83"/>
      <c r="AQ1164" s="101">
        <f t="shared" ref="AQ1164:AQ1179" si="1520">SUM(AE1164:AP1164)</f>
        <v>0</v>
      </c>
      <c r="AR1164" s="82"/>
      <c r="AS1164" s="83"/>
      <c r="AT1164" s="83"/>
      <c r="AU1164" s="83"/>
      <c r="AV1164" s="83"/>
      <c r="AW1164" s="83"/>
      <c r="AX1164" s="83"/>
      <c r="AY1164" s="83"/>
      <c r="AZ1164" s="83"/>
      <c r="BA1164" s="83"/>
      <c r="BB1164" s="83"/>
      <c r="BC1164" s="83"/>
      <c r="BD1164" s="101">
        <f t="shared" ref="BD1164:BD1179" si="1521">SUM(AR1164:BC1164)</f>
        <v>0</v>
      </c>
      <c r="BE1164" s="101">
        <f t="shared" si="1456"/>
        <v>0</v>
      </c>
      <c r="BG1164" s="138" t="s">
        <v>211</v>
      </c>
      <c r="BH1164" s="140" t="s">
        <v>212</v>
      </c>
      <c r="BI1164" s="140" t="s">
        <v>213</v>
      </c>
    </row>
    <row r="1165" spans="1:61" ht="13.15" hidden="1" customHeight="1" outlineLevel="2" x14ac:dyDescent="0.2">
      <c r="A1165" s="374"/>
      <c r="B1165" s="372"/>
      <c r="C1165" s="46" t="s">
        <v>164</v>
      </c>
      <c r="D1165" s="92"/>
      <c r="E1165" s="56"/>
      <c r="F1165" s="57"/>
      <c r="G1165" s="57"/>
      <c r="H1165" s="57"/>
      <c r="I1165" s="57"/>
      <c r="J1165" s="57"/>
      <c r="K1165" s="57"/>
      <c r="L1165" s="57"/>
      <c r="M1165" s="57"/>
      <c r="N1165" s="57"/>
      <c r="O1165" s="57"/>
      <c r="P1165" s="57"/>
      <c r="Q1165" s="92">
        <f t="shared" si="1518"/>
        <v>0</v>
      </c>
      <c r="R1165" s="56"/>
      <c r="S1165" s="57"/>
      <c r="T1165" s="57"/>
      <c r="U1165" s="57"/>
      <c r="V1165" s="57"/>
      <c r="W1165" s="57"/>
      <c r="X1165" s="57"/>
      <c r="Y1165" s="57"/>
      <c r="Z1165" s="57"/>
      <c r="AA1165" s="57"/>
      <c r="AB1165" s="57"/>
      <c r="AC1165" s="57"/>
      <c r="AD1165" s="92">
        <f t="shared" si="1519"/>
        <v>0</v>
      </c>
      <c r="AE1165" s="56"/>
      <c r="AF1165" s="57"/>
      <c r="AG1165" s="57"/>
      <c r="AH1165" s="57"/>
      <c r="AI1165" s="57"/>
      <c r="AJ1165" s="57"/>
      <c r="AK1165" s="57"/>
      <c r="AL1165" s="57"/>
      <c r="AM1165" s="57"/>
      <c r="AN1165" s="57"/>
      <c r="AO1165" s="57"/>
      <c r="AP1165" s="57"/>
      <c r="AQ1165" s="92">
        <f t="shared" si="1520"/>
        <v>0</v>
      </c>
      <c r="AR1165" s="56"/>
      <c r="AS1165" s="57"/>
      <c r="AT1165" s="57"/>
      <c r="AU1165" s="57"/>
      <c r="AV1165" s="57"/>
      <c r="AW1165" s="57"/>
      <c r="AX1165" s="57"/>
      <c r="AY1165" s="57"/>
      <c r="AZ1165" s="57"/>
      <c r="BA1165" s="57"/>
      <c r="BB1165" s="57"/>
      <c r="BC1165" s="57"/>
      <c r="BD1165" s="92">
        <f t="shared" si="1521"/>
        <v>0</v>
      </c>
      <c r="BE1165" s="92">
        <f t="shared" si="1456"/>
        <v>0</v>
      </c>
      <c r="BG1165" s="136" t="s">
        <v>199</v>
      </c>
      <c r="BH1165" s="4"/>
      <c r="BI1165" s="4"/>
    </row>
    <row r="1166" spans="1:61" ht="13.15" hidden="1" customHeight="1" outlineLevel="2" x14ac:dyDescent="0.2">
      <c r="A1166" s="366">
        <v>3</v>
      </c>
      <c r="B1166" s="376" t="s">
        <v>345</v>
      </c>
      <c r="C1166" s="47" t="s">
        <v>159</v>
      </c>
      <c r="D1166" s="91"/>
      <c r="E1166" s="52"/>
      <c r="F1166" s="53"/>
      <c r="G1166" s="53"/>
      <c r="H1166" s="53"/>
      <c r="I1166" s="53"/>
      <c r="J1166" s="53"/>
      <c r="K1166" s="53"/>
      <c r="L1166" s="53"/>
      <c r="M1166" s="53"/>
      <c r="N1166" s="53"/>
      <c r="O1166" s="53"/>
      <c r="P1166" s="53"/>
      <c r="Q1166" s="91">
        <f t="shared" si="1518"/>
        <v>0</v>
      </c>
      <c r="R1166" s="52"/>
      <c r="S1166" s="53"/>
      <c r="T1166" s="53"/>
      <c r="U1166" s="53"/>
      <c r="V1166" s="53"/>
      <c r="W1166" s="53"/>
      <c r="X1166" s="53"/>
      <c r="Y1166" s="53"/>
      <c r="Z1166" s="53"/>
      <c r="AA1166" s="53"/>
      <c r="AB1166" s="53"/>
      <c r="AC1166" s="53"/>
      <c r="AD1166" s="91">
        <f t="shared" si="1519"/>
        <v>0</v>
      </c>
      <c r="AE1166" s="52"/>
      <c r="AF1166" s="53"/>
      <c r="AG1166" s="53"/>
      <c r="AH1166" s="53"/>
      <c r="AI1166" s="53"/>
      <c r="AJ1166" s="53"/>
      <c r="AK1166" s="53"/>
      <c r="AL1166" s="53"/>
      <c r="AM1166" s="53"/>
      <c r="AN1166" s="53"/>
      <c r="AO1166" s="53"/>
      <c r="AP1166" s="53"/>
      <c r="AQ1166" s="91">
        <f t="shared" si="1520"/>
        <v>0</v>
      </c>
      <c r="AR1166" s="52"/>
      <c r="AS1166" s="53"/>
      <c r="AT1166" s="53"/>
      <c r="AU1166" s="53"/>
      <c r="AV1166" s="53"/>
      <c r="AW1166" s="53"/>
      <c r="AX1166" s="53"/>
      <c r="AY1166" s="53"/>
      <c r="AZ1166" s="53"/>
      <c r="BA1166" s="53"/>
      <c r="BB1166" s="53"/>
      <c r="BC1166" s="53"/>
      <c r="BD1166" s="91">
        <f t="shared" si="1521"/>
        <v>0</v>
      </c>
      <c r="BE1166" s="91">
        <f t="shared" si="1456"/>
        <v>0</v>
      </c>
      <c r="BG1166" s="136" t="s">
        <v>218</v>
      </c>
      <c r="BH1166" s="4"/>
      <c r="BI1166" s="4"/>
    </row>
    <row r="1167" spans="1:61" ht="13.15" hidden="1" customHeight="1" outlineLevel="2" x14ac:dyDescent="0.2">
      <c r="A1167" s="367"/>
      <c r="B1167" s="381"/>
      <c r="C1167" s="48" t="s">
        <v>164</v>
      </c>
      <c r="D1167" s="93"/>
      <c r="E1167" s="62"/>
      <c r="F1167" s="63"/>
      <c r="G1167" s="63"/>
      <c r="H1167" s="63"/>
      <c r="I1167" s="63"/>
      <c r="J1167" s="63"/>
      <c r="K1167" s="63"/>
      <c r="L1167" s="63"/>
      <c r="M1167" s="63"/>
      <c r="N1167" s="63"/>
      <c r="O1167" s="63"/>
      <c r="P1167" s="63"/>
      <c r="Q1167" s="93">
        <f t="shared" si="1518"/>
        <v>0</v>
      </c>
      <c r="R1167" s="62"/>
      <c r="S1167" s="63"/>
      <c r="T1167" s="63"/>
      <c r="U1167" s="63"/>
      <c r="V1167" s="63"/>
      <c r="W1167" s="63"/>
      <c r="X1167" s="63"/>
      <c r="Y1167" s="63"/>
      <c r="Z1167" s="63"/>
      <c r="AA1167" s="63"/>
      <c r="AB1167" s="63"/>
      <c r="AC1167" s="63"/>
      <c r="AD1167" s="93">
        <f t="shared" si="1519"/>
        <v>0</v>
      </c>
      <c r="AE1167" s="62"/>
      <c r="AF1167" s="63"/>
      <c r="AG1167" s="63"/>
      <c r="AH1167" s="63"/>
      <c r="AI1167" s="63"/>
      <c r="AJ1167" s="63"/>
      <c r="AK1167" s="63"/>
      <c r="AL1167" s="63"/>
      <c r="AM1167" s="63"/>
      <c r="AN1167" s="63"/>
      <c r="AO1167" s="63"/>
      <c r="AP1167" s="63"/>
      <c r="AQ1167" s="93">
        <f t="shared" si="1520"/>
        <v>0</v>
      </c>
      <c r="AR1167" s="62"/>
      <c r="AS1167" s="63"/>
      <c r="AT1167" s="63"/>
      <c r="AU1167" s="63"/>
      <c r="AV1167" s="63"/>
      <c r="AW1167" s="63"/>
      <c r="AX1167" s="63"/>
      <c r="AY1167" s="63"/>
      <c r="AZ1167" s="63"/>
      <c r="BA1167" s="63"/>
      <c r="BB1167" s="63"/>
      <c r="BC1167" s="63"/>
      <c r="BD1167" s="93">
        <f t="shared" si="1521"/>
        <v>0</v>
      </c>
      <c r="BE1167" s="93">
        <f t="shared" si="1456"/>
        <v>0</v>
      </c>
      <c r="BG1167" s="136" t="s">
        <v>222</v>
      </c>
      <c r="BH1167" s="4"/>
      <c r="BI1167" s="4"/>
    </row>
    <row r="1168" spans="1:61" ht="13.15" hidden="1" customHeight="1" outlineLevel="2" x14ac:dyDescent="0.2">
      <c r="A1168" s="380">
        <v>4</v>
      </c>
      <c r="B1168" s="382" t="s">
        <v>204</v>
      </c>
      <c r="C1168" s="49" t="s">
        <v>159</v>
      </c>
      <c r="D1168" s="95"/>
      <c r="E1168" s="68"/>
      <c r="F1168" s="69"/>
      <c r="G1168" s="69"/>
      <c r="H1168" s="69"/>
      <c r="I1168" s="69"/>
      <c r="J1168" s="69"/>
      <c r="K1168" s="69"/>
      <c r="L1168" s="69"/>
      <c r="M1168" s="69"/>
      <c r="N1168" s="69"/>
      <c r="O1168" s="69"/>
      <c r="P1168" s="69"/>
      <c r="Q1168" s="94">
        <f t="shared" si="1518"/>
        <v>0</v>
      </c>
      <c r="R1168" s="68"/>
      <c r="S1168" s="69"/>
      <c r="T1168" s="69"/>
      <c r="U1168" s="69"/>
      <c r="V1168" s="69"/>
      <c r="W1168" s="69"/>
      <c r="X1168" s="69"/>
      <c r="Y1168" s="69"/>
      <c r="Z1168" s="69"/>
      <c r="AA1168" s="69"/>
      <c r="AB1168" s="69"/>
      <c r="AC1168" s="69"/>
      <c r="AD1168" s="94">
        <f t="shared" si="1519"/>
        <v>0</v>
      </c>
      <c r="AE1168" s="68"/>
      <c r="AF1168" s="69"/>
      <c r="AG1168" s="69"/>
      <c r="AH1168" s="69"/>
      <c r="AI1168" s="69"/>
      <c r="AJ1168" s="69"/>
      <c r="AK1168" s="69"/>
      <c r="AL1168" s="69"/>
      <c r="AM1168" s="69"/>
      <c r="AN1168" s="69"/>
      <c r="AO1168" s="69"/>
      <c r="AP1168" s="69"/>
      <c r="AQ1168" s="94">
        <f t="shared" si="1520"/>
        <v>0</v>
      </c>
      <c r="AR1168" s="68"/>
      <c r="AS1168" s="69"/>
      <c r="AT1168" s="69"/>
      <c r="AU1168" s="69"/>
      <c r="AV1168" s="69"/>
      <c r="AW1168" s="69"/>
      <c r="AX1168" s="69"/>
      <c r="AY1168" s="69"/>
      <c r="AZ1168" s="69"/>
      <c r="BA1168" s="69"/>
      <c r="BB1168" s="69"/>
      <c r="BC1168" s="69"/>
      <c r="BD1168" s="94">
        <f t="shared" si="1521"/>
        <v>0</v>
      </c>
      <c r="BE1168" s="95">
        <f t="shared" si="1456"/>
        <v>0</v>
      </c>
      <c r="BG1168" s="136" t="s">
        <v>214</v>
      </c>
      <c r="BH1168" s="4"/>
      <c r="BI1168" s="4"/>
    </row>
    <row r="1169" spans="1:61" ht="13.15" hidden="1" customHeight="1" outlineLevel="2" x14ac:dyDescent="0.2">
      <c r="A1169" s="384"/>
      <c r="B1169" s="383"/>
      <c r="C1169" s="45" t="s">
        <v>164</v>
      </c>
      <c r="D1169" s="97"/>
      <c r="E1169" s="74"/>
      <c r="F1169" s="75"/>
      <c r="G1169" s="75"/>
      <c r="H1169" s="75"/>
      <c r="I1169" s="75"/>
      <c r="J1169" s="75"/>
      <c r="K1169" s="75"/>
      <c r="L1169" s="75"/>
      <c r="M1169" s="75"/>
      <c r="N1169" s="75"/>
      <c r="O1169" s="75"/>
      <c r="P1169" s="75"/>
      <c r="Q1169" s="96">
        <f t="shared" si="1518"/>
        <v>0</v>
      </c>
      <c r="R1169" s="74"/>
      <c r="S1169" s="75"/>
      <c r="T1169" s="75"/>
      <c r="U1169" s="75"/>
      <c r="V1169" s="75"/>
      <c r="W1169" s="75"/>
      <c r="X1169" s="75"/>
      <c r="Y1169" s="75"/>
      <c r="Z1169" s="75"/>
      <c r="AA1169" s="75"/>
      <c r="AB1169" s="75"/>
      <c r="AC1169" s="75"/>
      <c r="AD1169" s="96">
        <f t="shared" si="1519"/>
        <v>0</v>
      </c>
      <c r="AE1169" s="74"/>
      <c r="AF1169" s="75"/>
      <c r="AG1169" s="75"/>
      <c r="AH1169" s="75"/>
      <c r="AI1169" s="75"/>
      <c r="AJ1169" s="75"/>
      <c r="AK1169" s="75"/>
      <c r="AL1169" s="75"/>
      <c r="AM1169" s="75"/>
      <c r="AN1169" s="75"/>
      <c r="AO1169" s="75"/>
      <c r="AP1169" s="75"/>
      <c r="AQ1169" s="96">
        <f t="shared" si="1520"/>
        <v>0</v>
      </c>
      <c r="AR1169" s="74"/>
      <c r="AS1169" s="75"/>
      <c r="AT1169" s="75"/>
      <c r="AU1169" s="75"/>
      <c r="AV1169" s="75"/>
      <c r="AW1169" s="75"/>
      <c r="AX1169" s="75"/>
      <c r="AY1169" s="75"/>
      <c r="AZ1169" s="75"/>
      <c r="BA1169" s="75"/>
      <c r="BB1169" s="75"/>
      <c r="BC1169" s="75"/>
      <c r="BD1169" s="96">
        <f t="shared" si="1521"/>
        <v>0</v>
      </c>
      <c r="BE1169" s="97">
        <f t="shared" si="1456"/>
        <v>0</v>
      </c>
      <c r="BG1169" s="136" t="s">
        <v>223</v>
      </c>
      <c r="BH1169" s="4"/>
      <c r="BI1169" s="4"/>
    </row>
    <row r="1170" spans="1:61" ht="13.15" hidden="1" customHeight="1" outlineLevel="2" x14ac:dyDescent="0.2">
      <c r="A1170" s="380">
        <v>5</v>
      </c>
      <c r="B1170" s="382" t="s">
        <v>221</v>
      </c>
      <c r="C1170" s="49" t="s">
        <v>159</v>
      </c>
      <c r="D1170" s="95"/>
      <c r="E1170" s="68"/>
      <c r="F1170" s="69"/>
      <c r="G1170" s="69"/>
      <c r="H1170" s="69"/>
      <c r="I1170" s="69"/>
      <c r="J1170" s="69"/>
      <c r="K1170" s="69"/>
      <c r="L1170" s="69"/>
      <c r="M1170" s="69"/>
      <c r="N1170" s="69"/>
      <c r="O1170" s="69"/>
      <c r="P1170" s="69">
        <v>125</v>
      </c>
      <c r="Q1170" s="94">
        <f t="shared" si="1518"/>
        <v>125</v>
      </c>
      <c r="R1170" s="68"/>
      <c r="S1170" s="69"/>
      <c r="T1170" s="69"/>
      <c r="U1170" s="69"/>
      <c r="V1170" s="69"/>
      <c r="W1170" s="69"/>
      <c r="X1170" s="69"/>
      <c r="Y1170" s="69"/>
      <c r="Z1170" s="69"/>
      <c r="AA1170" s="69"/>
      <c r="AB1170" s="69"/>
      <c r="AC1170" s="69">
        <v>75</v>
      </c>
      <c r="AD1170" s="94">
        <f t="shared" si="1519"/>
        <v>75</v>
      </c>
      <c r="AE1170" s="68"/>
      <c r="AF1170" s="69"/>
      <c r="AG1170" s="69"/>
      <c r="AH1170" s="69"/>
      <c r="AI1170" s="69"/>
      <c r="AJ1170" s="69"/>
      <c r="AK1170" s="69"/>
      <c r="AL1170" s="69"/>
      <c r="AM1170" s="69"/>
      <c r="AN1170" s="69"/>
      <c r="AO1170" s="69"/>
      <c r="AP1170" s="69">
        <v>75</v>
      </c>
      <c r="AQ1170" s="94">
        <f t="shared" si="1520"/>
        <v>75</v>
      </c>
      <c r="AR1170" s="68"/>
      <c r="AS1170" s="69"/>
      <c r="AT1170" s="69"/>
      <c r="AU1170" s="69"/>
      <c r="AV1170" s="69"/>
      <c r="AW1170" s="69"/>
      <c r="AX1170" s="69"/>
      <c r="AY1170" s="69"/>
      <c r="AZ1170" s="69"/>
      <c r="BA1170" s="69"/>
      <c r="BB1170" s="69"/>
      <c r="BC1170" s="69">
        <v>75</v>
      </c>
      <c r="BD1170" s="94">
        <f t="shared" si="1521"/>
        <v>75</v>
      </c>
      <c r="BE1170" s="95">
        <f t="shared" si="1456"/>
        <v>350</v>
      </c>
      <c r="BG1170" t="s">
        <v>224</v>
      </c>
      <c r="BH1170" s="4"/>
      <c r="BI1170" s="4"/>
    </row>
    <row r="1171" spans="1:61" ht="13.15" hidden="1" customHeight="1" outlineLevel="2" x14ac:dyDescent="0.2">
      <c r="A1171" s="384"/>
      <c r="B1171" s="383"/>
      <c r="C1171" s="45" t="s">
        <v>164</v>
      </c>
      <c r="D1171" s="97"/>
      <c r="E1171" s="74"/>
      <c r="F1171" s="75"/>
      <c r="G1171" s="75"/>
      <c r="H1171" s="75"/>
      <c r="I1171" s="75"/>
      <c r="J1171" s="75"/>
      <c r="K1171" s="75"/>
      <c r="L1171" s="75"/>
      <c r="M1171" s="75">
        <v>0</v>
      </c>
      <c r="N1171" s="75"/>
      <c r="O1171" s="75"/>
      <c r="P1171" s="75"/>
      <c r="Q1171" s="96">
        <f t="shared" si="1518"/>
        <v>0</v>
      </c>
      <c r="R1171" s="74"/>
      <c r="S1171" s="75"/>
      <c r="T1171" s="75"/>
      <c r="U1171" s="75"/>
      <c r="V1171" s="75"/>
      <c r="W1171" s="75"/>
      <c r="X1171" s="75"/>
      <c r="Y1171" s="75"/>
      <c r="Z1171" s="75"/>
      <c r="AA1171" s="75"/>
      <c r="AB1171" s="75"/>
      <c r="AC1171" s="75"/>
      <c r="AD1171" s="96">
        <f t="shared" si="1519"/>
        <v>0</v>
      </c>
      <c r="AE1171" s="74"/>
      <c r="AF1171" s="75"/>
      <c r="AG1171" s="75"/>
      <c r="AH1171" s="75"/>
      <c r="AI1171" s="75"/>
      <c r="AJ1171" s="75"/>
      <c r="AK1171" s="75"/>
      <c r="AL1171" s="75"/>
      <c r="AM1171" s="75"/>
      <c r="AN1171" s="75"/>
      <c r="AO1171" s="75"/>
      <c r="AP1171" s="75"/>
      <c r="AQ1171" s="96">
        <f t="shared" si="1520"/>
        <v>0</v>
      </c>
      <c r="AR1171" s="74"/>
      <c r="AS1171" s="75"/>
      <c r="AT1171" s="75"/>
      <c r="AU1171" s="75"/>
      <c r="AV1171" s="75"/>
      <c r="AW1171" s="75"/>
      <c r="AX1171" s="75"/>
      <c r="AY1171" s="75"/>
      <c r="AZ1171" s="75"/>
      <c r="BA1171" s="75"/>
      <c r="BB1171" s="75"/>
      <c r="BC1171" s="75"/>
      <c r="BD1171" s="96">
        <f t="shared" si="1521"/>
        <v>0</v>
      </c>
      <c r="BE1171" s="97">
        <f t="shared" si="1456"/>
        <v>0</v>
      </c>
      <c r="BG1171" t="s">
        <v>210</v>
      </c>
      <c r="BH1171" s="4"/>
      <c r="BI1171" s="4"/>
    </row>
    <row r="1172" spans="1:61" ht="13.15" hidden="1" customHeight="1" outlineLevel="2" x14ac:dyDescent="0.2">
      <c r="A1172" s="373">
        <v>6</v>
      </c>
      <c r="B1172" s="364" t="s">
        <v>209</v>
      </c>
      <c r="C1172" s="49" t="s">
        <v>159</v>
      </c>
      <c r="D1172" s="95"/>
      <c r="E1172" s="68"/>
      <c r="F1172" s="69"/>
      <c r="G1172" s="69"/>
      <c r="H1172" s="69"/>
      <c r="I1172" s="69"/>
      <c r="J1172" s="69"/>
      <c r="K1172" s="69"/>
      <c r="L1172" s="69"/>
      <c r="M1172" s="69"/>
      <c r="N1172" s="69"/>
      <c r="O1172" s="69"/>
      <c r="P1172" s="69"/>
      <c r="Q1172" s="94">
        <f t="shared" si="1518"/>
        <v>0</v>
      </c>
      <c r="R1172" s="68"/>
      <c r="S1172" s="69"/>
      <c r="T1172" s="69"/>
      <c r="U1172" s="69"/>
      <c r="V1172" s="69"/>
      <c r="W1172" s="69"/>
      <c r="X1172" s="69"/>
      <c r="Y1172" s="69"/>
      <c r="Z1172" s="69"/>
      <c r="AA1172" s="69"/>
      <c r="AB1172" s="69"/>
      <c r="AC1172" s="69"/>
      <c r="AD1172" s="94">
        <f t="shared" si="1519"/>
        <v>0</v>
      </c>
      <c r="AE1172" s="68"/>
      <c r="AF1172" s="69"/>
      <c r="AG1172" s="69"/>
      <c r="AH1172" s="69"/>
      <c r="AI1172" s="69"/>
      <c r="AJ1172" s="69"/>
      <c r="AK1172" s="69"/>
      <c r="AL1172" s="69"/>
      <c r="AM1172" s="69"/>
      <c r="AN1172" s="69"/>
      <c r="AO1172" s="69"/>
      <c r="AP1172" s="69"/>
      <c r="AQ1172" s="94">
        <f t="shared" si="1520"/>
        <v>0</v>
      </c>
      <c r="AR1172" s="68"/>
      <c r="AS1172" s="69"/>
      <c r="AT1172" s="69"/>
      <c r="AU1172" s="69"/>
      <c r="AV1172" s="69"/>
      <c r="AW1172" s="69"/>
      <c r="AX1172" s="69"/>
      <c r="AY1172" s="69"/>
      <c r="AZ1172" s="69"/>
      <c r="BA1172" s="69"/>
      <c r="BB1172" s="69"/>
      <c r="BC1172" s="69"/>
      <c r="BD1172" s="94">
        <f t="shared" si="1521"/>
        <v>0</v>
      </c>
      <c r="BE1172" s="95">
        <f t="shared" si="1456"/>
        <v>0</v>
      </c>
      <c r="BG1172" s="136" t="s">
        <v>215</v>
      </c>
      <c r="BH1172" s="4"/>
      <c r="BI1172" s="4"/>
    </row>
    <row r="1173" spans="1:61" ht="13.15" hidden="1" customHeight="1" outlineLevel="2" x14ac:dyDescent="0.2">
      <c r="A1173" s="374"/>
      <c r="B1173" s="365"/>
      <c r="C1173" s="48" t="s">
        <v>164</v>
      </c>
      <c r="D1173" s="98"/>
      <c r="E1173" s="62"/>
      <c r="F1173" s="63"/>
      <c r="G1173" s="63"/>
      <c r="H1173" s="63"/>
      <c r="I1173" s="63"/>
      <c r="J1173" s="63"/>
      <c r="K1173" s="63"/>
      <c r="L1173" s="63"/>
      <c r="M1173" s="63"/>
      <c r="N1173" s="63"/>
      <c r="O1173" s="63"/>
      <c r="P1173" s="63"/>
      <c r="Q1173" s="93">
        <f t="shared" si="1518"/>
        <v>0</v>
      </c>
      <c r="R1173" s="62"/>
      <c r="S1173" s="63"/>
      <c r="T1173" s="63"/>
      <c r="U1173" s="63"/>
      <c r="V1173" s="63"/>
      <c r="W1173" s="63"/>
      <c r="X1173" s="63"/>
      <c r="Y1173" s="63"/>
      <c r="Z1173" s="63"/>
      <c r="AA1173" s="63"/>
      <c r="AB1173" s="63"/>
      <c r="AC1173" s="63"/>
      <c r="AD1173" s="93">
        <f t="shared" si="1519"/>
        <v>0</v>
      </c>
      <c r="AE1173" s="62"/>
      <c r="AF1173" s="63"/>
      <c r="AG1173" s="63"/>
      <c r="AH1173" s="63"/>
      <c r="AI1173" s="63"/>
      <c r="AJ1173" s="63"/>
      <c r="AK1173" s="63"/>
      <c r="AL1173" s="63"/>
      <c r="AM1173" s="63"/>
      <c r="AN1173" s="63"/>
      <c r="AO1173" s="63"/>
      <c r="AP1173" s="63"/>
      <c r="AQ1173" s="93">
        <f t="shared" si="1520"/>
        <v>0</v>
      </c>
      <c r="AR1173" s="62"/>
      <c r="AS1173" s="63"/>
      <c r="AT1173" s="63"/>
      <c r="AU1173" s="63"/>
      <c r="AV1173" s="63"/>
      <c r="AW1173" s="63"/>
      <c r="AX1173" s="63"/>
      <c r="AY1173" s="63"/>
      <c r="AZ1173" s="63"/>
      <c r="BA1173" s="63"/>
      <c r="BB1173" s="63"/>
      <c r="BC1173" s="63"/>
      <c r="BD1173" s="93">
        <f t="shared" si="1521"/>
        <v>0</v>
      </c>
      <c r="BE1173" s="98">
        <f t="shared" si="1456"/>
        <v>0</v>
      </c>
      <c r="BF1173" s="122"/>
      <c r="BG1173" s="138" t="s">
        <v>216</v>
      </c>
      <c r="BH1173" s="139">
        <f>SUM(BH1165:BH1172)</f>
        <v>0</v>
      </c>
      <c r="BI1173" s="139">
        <f>SUM(BI1165:BI1172)</f>
        <v>0</v>
      </c>
    </row>
    <row r="1174" spans="1:61" ht="13.15" hidden="1" customHeight="1" outlineLevel="2" x14ac:dyDescent="0.2">
      <c r="A1174" s="366">
        <v>7</v>
      </c>
      <c r="B1174" s="364" t="s">
        <v>6</v>
      </c>
      <c r="C1174" s="49" t="s">
        <v>159</v>
      </c>
      <c r="D1174" s="95"/>
      <c r="E1174" s="68"/>
      <c r="F1174" s="69"/>
      <c r="G1174" s="69"/>
      <c r="H1174" s="69"/>
      <c r="I1174" s="69"/>
      <c r="J1174" s="69"/>
      <c r="K1174" s="69"/>
      <c r="L1174" s="69"/>
      <c r="M1174" s="69"/>
      <c r="N1174" s="69"/>
      <c r="O1174" s="69"/>
      <c r="P1174" s="69"/>
      <c r="Q1174" s="94">
        <f t="shared" si="1518"/>
        <v>0</v>
      </c>
      <c r="R1174" s="68"/>
      <c r="S1174" s="69"/>
      <c r="T1174" s="69"/>
      <c r="U1174" s="69"/>
      <c r="V1174" s="69"/>
      <c r="W1174" s="69"/>
      <c r="X1174" s="69"/>
      <c r="Y1174" s="69"/>
      <c r="Z1174" s="69"/>
      <c r="AA1174" s="69"/>
      <c r="AB1174" s="69"/>
      <c r="AC1174" s="69"/>
      <c r="AD1174" s="94">
        <f t="shared" si="1519"/>
        <v>0</v>
      </c>
      <c r="AE1174" s="68"/>
      <c r="AF1174" s="69"/>
      <c r="AG1174" s="69"/>
      <c r="AH1174" s="69"/>
      <c r="AI1174" s="69"/>
      <c r="AJ1174" s="69"/>
      <c r="AK1174" s="69"/>
      <c r="AL1174" s="69"/>
      <c r="AM1174" s="69"/>
      <c r="AN1174" s="69"/>
      <c r="AO1174" s="69"/>
      <c r="AP1174" s="69"/>
      <c r="AQ1174" s="94">
        <f t="shared" si="1520"/>
        <v>0</v>
      </c>
      <c r="AR1174" s="68"/>
      <c r="AS1174" s="69"/>
      <c r="AT1174" s="69"/>
      <c r="AU1174" s="69"/>
      <c r="AV1174" s="69"/>
      <c r="AW1174" s="69"/>
      <c r="AX1174" s="69"/>
      <c r="AY1174" s="69"/>
      <c r="AZ1174" s="69"/>
      <c r="BA1174" s="69"/>
      <c r="BB1174" s="69"/>
      <c r="BC1174" s="69"/>
      <c r="BD1174" s="94">
        <f t="shared" si="1521"/>
        <v>0</v>
      </c>
      <c r="BE1174" s="95">
        <f t="shared" si="1456"/>
        <v>0</v>
      </c>
      <c r="BH1174" s="4"/>
      <c r="BI1174" s="4"/>
    </row>
    <row r="1175" spans="1:61" ht="13.15" hidden="1" customHeight="1" outlineLevel="2" x14ac:dyDescent="0.2">
      <c r="A1175" s="367"/>
      <c r="B1175" s="368"/>
      <c r="C1175" s="48" t="s">
        <v>164</v>
      </c>
      <c r="D1175" s="98"/>
      <c r="E1175" s="66"/>
      <c r="F1175" s="63"/>
      <c r="G1175" s="63"/>
      <c r="H1175" s="63"/>
      <c r="I1175" s="63"/>
      <c r="J1175" s="63"/>
      <c r="K1175" s="63"/>
      <c r="L1175" s="63"/>
      <c r="M1175" s="63"/>
      <c r="N1175" s="63"/>
      <c r="O1175" s="63"/>
      <c r="P1175" s="63"/>
      <c r="Q1175" s="93">
        <f t="shared" si="1518"/>
        <v>0</v>
      </c>
      <c r="R1175" s="66"/>
      <c r="S1175" s="63"/>
      <c r="T1175" s="63"/>
      <c r="U1175" s="63"/>
      <c r="V1175" s="63"/>
      <c r="W1175" s="63"/>
      <c r="X1175" s="63"/>
      <c r="Y1175" s="63"/>
      <c r="Z1175" s="63"/>
      <c r="AA1175" s="63"/>
      <c r="AB1175" s="63"/>
      <c r="AC1175" s="63"/>
      <c r="AD1175" s="93">
        <f t="shared" si="1519"/>
        <v>0</v>
      </c>
      <c r="AE1175" s="66"/>
      <c r="AF1175" s="63"/>
      <c r="AG1175" s="63"/>
      <c r="AH1175" s="63"/>
      <c r="AI1175" s="63"/>
      <c r="AJ1175" s="63"/>
      <c r="AK1175" s="63"/>
      <c r="AL1175" s="63"/>
      <c r="AM1175" s="63"/>
      <c r="AN1175" s="63"/>
      <c r="AO1175" s="63"/>
      <c r="AP1175" s="63"/>
      <c r="AQ1175" s="93">
        <f t="shared" si="1520"/>
        <v>0</v>
      </c>
      <c r="AR1175" s="66"/>
      <c r="AS1175" s="63"/>
      <c r="AT1175" s="63"/>
      <c r="AU1175" s="63"/>
      <c r="AV1175" s="63"/>
      <c r="AW1175" s="63"/>
      <c r="AX1175" s="63"/>
      <c r="AY1175" s="63"/>
      <c r="AZ1175" s="63"/>
      <c r="BA1175" s="63"/>
      <c r="BB1175" s="63"/>
      <c r="BC1175" s="63"/>
      <c r="BD1175" s="93">
        <f t="shared" si="1521"/>
        <v>0</v>
      </c>
      <c r="BE1175" s="98">
        <f t="shared" si="1456"/>
        <v>0</v>
      </c>
      <c r="BG1175" s="138"/>
      <c r="BH1175" s="139"/>
      <c r="BI1175" s="139"/>
    </row>
    <row r="1176" spans="1:61" ht="13.15" hidden="1" customHeight="1" outlineLevel="2" x14ac:dyDescent="0.2">
      <c r="A1176" s="380">
        <v>8</v>
      </c>
      <c r="B1176" s="364" t="s">
        <v>335</v>
      </c>
      <c r="C1176" s="49" t="s">
        <v>159</v>
      </c>
      <c r="D1176" s="95"/>
      <c r="E1176" s="68"/>
      <c r="F1176" s="69"/>
      <c r="G1176" s="69"/>
      <c r="H1176" s="69"/>
      <c r="I1176" s="69"/>
      <c r="J1176" s="69"/>
      <c r="K1176" s="69"/>
      <c r="L1176" s="69"/>
      <c r="M1176" s="69"/>
      <c r="N1176" s="69"/>
      <c r="O1176" s="69"/>
      <c r="P1176" s="69"/>
      <c r="Q1176" s="94">
        <f>SUM(E1176:P1176)</f>
        <v>0</v>
      </c>
      <c r="R1176" s="68"/>
      <c r="S1176" s="69"/>
      <c r="T1176" s="69"/>
      <c r="U1176" s="69"/>
      <c r="V1176" s="69"/>
      <c r="W1176" s="69"/>
      <c r="X1176" s="69"/>
      <c r="Y1176" s="69"/>
      <c r="Z1176" s="69"/>
      <c r="AA1176" s="69"/>
      <c r="AB1176" s="69"/>
      <c r="AC1176" s="69"/>
      <c r="AD1176" s="94">
        <f t="shared" si="1519"/>
        <v>0</v>
      </c>
      <c r="AE1176" s="68"/>
      <c r="AF1176" s="69"/>
      <c r="AG1176" s="69"/>
      <c r="AH1176" s="69"/>
      <c r="AI1176" s="69"/>
      <c r="AJ1176" s="69"/>
      <c r="AK1176" s="69"/>
      <c r="AL1176" s="69"/>
      <c r="AM1176" s="69"/>
      <c r="AN1176" s="69"/>
      <c r="AO1176" s="69"/>
      <c r="AP1176" s="69"/>
      <c r="AQ1176" s="94">
        <f t="shared" si="1520"/>
        <v>0</v>
      </c>
      <c r="AR1176" s="68"/>
      <c r="AS1176" s="69"/>
      <c r="AT1176" s="69"/>
      <c r="AU1176" s="69"/>
      <c r="AV1176" s="69"/>
      <c r="AW1176" s="69"/>
      <c r="AX1176" s="69"/>
      <c r="AY1176" s="69"/>
      <c r="AZ1176" s="69"/>
      <c r="BA1176" s="69"/>
      <c r="BB1176" s="69"/>
      <c r="BC1176" s="69"/>
      <c r="BD1176" s="94">
        <f t="shared" si="1521"/>
        <v>0</v>
      </c>
      <c r="BE1176" s="95">
        <f t="shared" si="1456"/>
        <v>0</v>
      </c>
      <c r="BH1176" s="4"/>
      <c r="BI1176" s="4"/>
    </row>
    <row r="1177" spans="1:61" ht="13.15" hidden="1" customHeight="1" outlineLevel="2" thickBot="1" x14ac:dyDescent="0.25">
      <c r="A1177" s="377"/>
      <c r="B1177" s="379"/>
      <c r="C1177" s="128" t="s">
        <v>164</v>
      </c>
      <c r="D1177" s="133"/>
      <c r="E1177" s="132"/>
      <c r="F1177" s="130"/>
      <c r="G1177" s="130"/>
      <c r="H1177" s="130"/>
      <c r="I1177" s="130"/>
      <c r="J1177" s="130"/>
      <c r="K1177" s="130"/>
      <c r="L1177" s="130"/>
      <c r="M1177" s="130"/>
      <c r="N1177" s="130"/>
      <c r="O1177" s="130"/>
      <c r="P1177" s="130"/>
      <c r="Q1177" s="131">
        <f>SUM(E1177:P1177)</f>
        <v>0</v>
      </c>
      <c r="R1177" s="132"/>
      <c r="S1177" s="130"/>
      <c r="T1177" s="130"/>
      <c r="U1177" s="130"/>
      <c r="V1177" s="130"/>
      <c r="W1177" s="130"/>
      <c r="X1177" s="130"/>
      <c r="Y1177" s="130"/>
      <c r="Z1177" s="130"/>
      <c r="AA1177" s="130"/>
      <c r="AB1177" s="130"/>
      <c r="AC1177" s="130"/>
      <c r="AD1177" s="131">
        <f t="shared" si="1519"/>
        <v>0</v>
      </c>
      <c r="AE1177" s="132"/>
      <c r="AF1177" s="130"/>
      <c r="AG1177" s="130"/>
      <c r="AH1177" s="130"/>
      <c r="AI1177" s="130"/>
      <c r="AJ1177" s="130"/>
      <c r="AK1177" s="130"/>
      <c r="AL1177" s="130"/>
      <c r="AM1177" s="130"/>
      <c r="AN1177" s="130"/>
      <c r="AO1177" s="130"/>
      <c r="AP1177" s="130"/>
      <c r="AQ1177" s="131">
        <f t="shared" si="1520"/>
        <v>0</v>
      </c>
      <c r="AR1177" s="132"/>
      <c r="AS1177" s="130"/>
      <c r="AT1177" s="130"/>
      <c r="AU1177" s="130"/>
      <c r="AV1177" s="130"/>
      <c r="AW1177" s="130"/>
      <c r="AX1177" s="130"/>
      <c r="AY1177" s="130"/>
      <c r="AZ1177" s="130"/>
      <c r="BA1177" s="130"/>
      <c r="BB1177" s="130"/>
      <c r="BC1177" s="130"/>
      <c r="BD1177" s="131">
        <f t="shared" si="1521"/>
        <v>0</v>
      </c>
      <c r="BE1177" s="133">
        <f t="shared" si="1456"/>
        <v>0</v>
      </c>
      <c r="BG1177" s="138"/>
      <c r="BH1177" s="139"/>
      <c r="BI1177" s="139"/>
    </row>
    <row r="1178" spans="1:61" outlineLevel="1" collapsed="1" x14ac:dyDescent="0.2">
      <c r="A1178" s="369"/>
      <c r="B1178" s="362" t="s">
        <v>198</v>
      </c>
      <c r="C1178" s="50" t="s">
        <v>159</v>
      </c>
      <c r="D1178" s="127">
        <f>SUM(D1162,D1164,D1166,D1168,D1170,D1172,D1174,D1176)</f>
        <v>0</v>
      </c>
      <c r="E1178" s="124">
        <f t="shared" ref="E1178:P1178" si="1522">SUM(E1162,E1164,E1166,E1168,E1170,E1172,E1174,E1176)</f>
        <v>0</v>
      </c>
      <c r="F1178" s="125">
        <f t="shared" si="1522"/>
        <v>0</v>
      </c>
      <c r="G1178" s="125">
        <f t="shared" si="1522"/>
        <v>0</v>
      </c>
      <c r="H1178" s="125">
        <f t="shared" si="1522"/>
        <v>0</v>
      </c>
      <c r="I1178" s="125">
        <f t="shared" si="1522"/>
        <v>0</v>
      </c>
      <c r="J1178" s="125">
        <f t="shared" si="1522"/>
        <v>0</v>
      </c>
      <c r="K1178" s="125">
        <f t="shared" si="1522"/>
        <v>0</v>
      </c>
      <c r="L1178" s="125">
        <f t="shared" si="1522"/>
        <v>0</v>
      </c>
      <c r="M1178" s="125">
        <f t="shared" si="1522"/>
        <v>0</v>
      </c>
      <c r="N1178" s="125">
        <f t="shared" si="1522"/>
        <v>0</v>
      </c>
      <c r="O1178" s="125">
        <f t="shared" si="1522"/>
        <v>0</v>
      </c>
      <c r="P1178" s="125">
        <f t="shared" si="1522"/>
        <v>125</v>
      </c>
      <c r="Q1178" s="126">
        <f>SUM(E1178:P1178)</f>
        <v>125</v>
      </c>
      <c r="R1178" s="124">
        <f t="shared" ref="R1178:AC1178" si="1523">SUM(R1162,R1164,R1166,R1168,R1170,R1172,R1174,R1176)</f>
        <v>0</v>
      </c>
      <c r="S1178" s="125">
        <f t="shared" si="1523"/>
        <v>0</v>
      </c>
      <c r="T1178" s="125">
        <f t="shared" si="1523"/>
        <v>0</v>
      </c>
      <c r="U1178" s="125">
        <f t="shared" si="1523"/>
        <v>0</v>
      </c>
      <c r="V1178" s="125">
        <f t="shared" si="1523"/>
        <v>0</v>
      </c>
      <c r="W1178" s="125">
        <f t="shared" si="1523"/>
        <v>0</v>
      </c>
      <c r="X1178" s="125">
        <f t="shared" si="1523"/>
        <v>0</v>
      </c>
      <c r="Y1178" s="125">
        <f t="shared" si="1523"/>
        <v>0</v>
      </c>
      <c r="Z1178" s="125">
        <f t="shared" si="1523"/>
        <v>0</v>
      </c>
      <c r="AA1178" s="125">
        <f t="shared" si="1523"/>
        <v>0</v>
      </c>
      <c r="AB1178" s="125">
        <f t="shared" si="1523"/>
        <v>0</v>
      </c>
      <c r="AC1178" s="125">
        <f t="shared" si="1523"/>
        <v>75</v>
      </c>
      <c r="AD1178" s="126">
        <f t="shared" si="1519"/>
        <v>75</v>
      </c>
      <c r="AE1178" s="124">
        <f t="shared" ref="AE1178:AP1178" si="1524">SUM(AE1162,AE1164,AE1166,AE1168,AE1170,AE1172,AE1174,AE1176)</f>
        <v>0</v>
      </c>
      <c r="AF1178" s="125">
        <f t="shared" si="1524"/>
        <v>0</v>
      </c>
      <c r="AG1178" s="125">
        <f t="shared" si="1524"/>
        <v>0</v>
      </c>
      <c r="AH1178" s="125">
        <f t="shared" si="1524"/>
        <v>0</v>
      </c>
      <c r="AI1178" s="125">
        <f t="shared" si="1524"/>
        <v>0</v>
      </c>
      <c r="AJ1178" s="125">
        <f t="shared" si="1524"/>
        <v>0</v>
      </c>
      <c r="AK1178" s="125">
        <f t="shared" si="1524"/>
        <v>0</v>
      </c>
      <c r="AL1178" s="125">
        <f t="shared" si="1524"/>
        <v>0</v>
      </c>
      <c r="AM1178" s="125">
        <f t="shared" si="1524"/>
        <v>0</v>
      </c>
      <c r="AN1178" s="125">
        <f t="shared" si="1524"/>
        <v>0</v>
      </c>
      <c r="AO1178" s="125">
        <f t="shared" si="1524"/>
        <v>0</v>
      </c>
      <c r="AP1178" s="125">
        <f t="shared" si="1524"/>
        <v>75</v>
      </c>
      <c r="AQ1178" s="126">
        <f t="shared" si="1520"/>
        <v>75</v>
      </c>
      <c r="AR1178" s="124">
        <f t="shared" ref="AR1178:BC1178" si="1525">SUM(AR1162,AR1164,AR1166,AR1168,AR1170,AR1172,AR1174,AR1176)</f>
        <v>0</v>
      </c>
      <c r="AS1178" s="125">
        <f t="shared" si="1525"/>
        <v>0</v>
      </c>
      <c r="AT1178" s="125">
        <f t="shared" si="1525"/>
        <v>0</v>
      </c>
      <c r="AU1178" s="125">
        <f t="shared" si="1525"/>
        <v>0</v>
      </c>
      <c r="AV1178" s="125">
        <f t="shared" si="1525"/>
        <v>0</v>
      </c>
      <c r="AW1178" s="125">
        <f t="shared" si="1525"/>
        <v>0</v>
      </c>
      <c r="AX1178" s="125">
        <f t="shared" si="1525"/>
        <v>0</v>
      </c>
      <c r="AY1178" s="125">
        <f t="shared" si="1525"/>
        <v>0</v>
      </c>
      <c r="AZ1178" s="125">
        <f t="shared" si="1525"/>
        <v>0</v>
      </c>
      <c r="BA1178" s="125">
        <f t="shared" si="1525"/>
        <v>0</v>
      </c>
      <c r="BB1178" s="125">
        <f t="shared" si="1525"/>
        <v>0</v>
      </c>
      <c r="BC1178" s="125">
        <f t="shared" si="1525"/>
        <v>75</v>
      </c>
      <c r="BD1178" s="126">
        <f t="shared" si="1521"/>
        <v>75</v>
      </c>
      <c r="BE1178" s="127">
        <f t="shared" si="1456"/>
        <v>350</v>
      </c>
    </row>
    <row r="1179" spans="1:61" outlineLevel="1" x14ac:dyDescent="0.2">
      <c r="A1179" s="370"/>
      <c r="B1179" s="363"/>
      <c r="C1179" s="51" t="s">
        <v>164</v>
      </c>
      <c r="D1179" s="100">
        <f t="shared" ref="D1179:P1179" si="1526">SUM(D1163,D1165,D1167,D1169,D1171,D1173,D1175,D1177)</f>
        <v>0</v>
      </c>
      <c r="E1179" s="80">
        <f t="shared" si="1526"/>
        <v>0</v>
      </c>
      <c r="F1179" s="81">
        <f t="shared" si="1526"/>
        <v>0</v>
      </c>
      <c r="G1179" s="81">
        <f t="shared" si="1526"/>
        <v>0</v>
      </c>
      <c r="H1179" s="81">
        <f t="shared" si="1526"/>
        <v>0</v>
      </c>
      <c r="I1179" s="81">
        <f t="shared" si="1526"/>
        <v>0</v>
      </c>
      <c r="J1179" s="81">
        <f t="shared" si="1526"/>
        <v>0</v>
      </c>
      <c r="K1179" s="81">
        <f t="shared" si="1526"/>
        <v>0</v>
      </c>
      <c r="L1179" s="81">
        <f t="shared" si="1526"/>
        <v>0</v>
      </c>
      <c r="M1179" s="81">
        <f t="shared" si="1526"/>
        <v>0</v>
      </c>
      <c r="N1179" s="81">
        <f t="shared" si="1526"/>
        <v>0</v>
      </c>
      <c r="O1179" s="81">
        <f t="shared" si="1526"/>
        <v>0</v>
      </c>
      <c r="P1179" s="81">
        <f t="shared" si="1526"/>
        <v>0</v>
      </c>
      <c r="Q1179" s="99">
        <f>SUM(E1179:P1179)</f>
        <v>0</v>
      </c>
      <c r="R1179" s="80">
        <f t="shared" ref="R1179:AC1179" si="1527">SUM(R1163,R1165,R1167,R1169,R1171,R1173,R1175,R1177)</f>
        <v>0</v>
      </c>
      <c r="S1179" s="81">
        <f t="shared" si="1527"/>
        <v>0</v>
      </c>
      <c r="T1179" s="81">
        <f t="shared" si="1527"/>
        <v>0</v>
      </c>
      <c r="U1179" s="81">
        <f t="shared" si="1527"/>
        <v>0</v>
      </c>
      <c r="V1179" s="81">
        <f t="shared" si="1527"/>
        <v>0</v>
      </c>
      <c r="W1179" s="81">
        <f t="shared" si="1527"/>
        <v>0</v>
      </c>
      <c r="X1179" s="81">
        <f t="shared" si="1527"/>
        <v>0</v>
      </c>
      <c r="Y1179" s="81">
        <f t="shared" si="1527"/>
        <v>0</v>
      </c>
      <c r="Z1179" s="81">
        <f t="shared" si="1527"/>
        <v>0</v>
      </c>
      <c r="AA1179" s="81">
        <f t="shared" si="1527"/>
        <v>0</v>
      </c>
      <c r="AB1179" s="81">
        <f t="shared" si="1527"/>
        <v>0</v>
      </c>
      <c r="AC1179" s="81">
        <f t="shared" si="1527"/>
        <v>0</v>
      </c>
      <c r="AD1179" s="99">
        <f t="shared" si="1519"/>
        <v>0</v>
      </c>
      <c r="AE1179" s="80">
        <f t="shared" ref="AE1179:AP1179" si="1528">SUM(AE1163,AE1165,AE1167,AE1169,AE1171,AE1173,AE1175,AE1177)</f>
        <v>0</v>
      </c>
      <c r="AF1179" s="81">
        <f t="shared" si="1528"/>
        <v>0</v>
      </c>
      <c r="AG1179" s="81">
        <f t="shared" si="1528"/>
        <v>0</v>
      </c>
      <c r="AH1179" s="81">
        <f t="shared" si="1528"/>
        <v>0</v>
      </c>
      <c r="AI1179" s="81">
        <f t="shared" si="1528"/>
        <v>0</v>
      </c>
      <c r="AJ1179" s="81">
        <f t="shared" si="1528"/>
        <v>0</v>
      </c>
      <c r="AK1179" s="81">
        <f t="shared" si="1528"/>
        <v>0</v>
      </c>
      <c r="AL1179" s="81">
        <f t="shared" si="1528"/>
        <v>0</v>
      </c>
      <c r="AM1179" s="81">
        <f t="shared" si="1528"/>
        <v>0</v>
      </c>
      <c r="AN1179" s="81">
        <f t="shared" si="1528"/>
        <v>0</v>
      </c>
      <c r="AO1179" s="81">
        <f t="shared" si="1528"/>
        <v>0</v>
      </c>
      <c r="AP1179" s="81">
        <f t="shared" si="1528"/>
        <v>0</v>
      </c>
      <c r="AQ1179" s="99">
        <f t="shared" si="1520"/>
        <v>0</v>
      </c>
      <c r="AR1179" s="80">
        <f t="shared" ref="AR1179:BC1179" si="1529">SUM(AR1163,AR1165,AR1167,AR1169,AR1171,AR1173,AR1175,AR1177)</f>
        <v>0</v>
      </c>
      <c r="AS1179" s="81">
        <f t="shared" si="1529"/>
        <v>0</v>
      </c>
      <c r="AT1179" s="81">
        <f t="shared" si="1529"/>
        <v>0</v>
      </c>
      <c r="AU1179" s="81">
        <f t="shared" si="1529"/>
        <v>0</v>
      </c>
      <c r="AV1179" s="81">
        <f t="shared" si="1529"/>
        <v>0</v>
      </c>
      <c r="AW1179" s="81">
        <f t="shared" si="1529"/>
        <v>0</v>
      </c>
      <c r="AX1179" s="81">
        <f t="shared" si="1529"/>
        <v>0</v>
      </c>
      <c r="AY1179" s="81">
        <f t="shared" si="1529"/>
        <v>0</v>
      </c>
      <c r="AZ1179" s="81">
        <f t="shared" si="1529"/>
        <v>0</v>
      </c>
      <c r="BA1179" s="81">
        <f t="shared" si="1529"/>
        <v>0</v>
      </c>
      <c r="BB1179" s="81">
        <f t="shared" si="1529"/>
        <v>0</v>
      </c>
      <c r="BC1179" s="81">
        <f t="shared" si="1529"/>
        <v>0</v>
      </c>
      <c r="BD1179" s="99">
        <f t="shared" si="1521"/>
        <v>0</v>
      </c>
      <c r="BE1179" s="100">
        <f t="shared" si="1456"/>
        <v>0</v>
      </c>
    </row>
    <row r="1180" spans="1:61" hidden="1" outlineLevel="2" x14ac:dyDescent="0.2">
      <c r="A1180" s="120"/>
      <c r="B1180" s="111" t="s">
        <v>203</v>
      </c>
      <c r="C1180" s="112"/>
      <c r="D1180" s="114"/>
      <c r="E1180" s="113"/>
      <c r="F1180" s="113"/>
      <c r="G1180" s="113"/>
      <c r="H1180" s="113"/>
      <c r="I1180" s="113"/>
      <c r="J1180" s="113"/>
      <c r="K1180" s="113"/>
      <c r="L1180" s="113"/>
      <c r="M1180" s="113"/>
      <c r="N1180" s="113"/>
      <c r="O1180" s="113"/>
      <c r="P1180" s="113"/>
      <c r="Q1180" s="114"/>
      <c r="R1180" s="113"/>
      <c r="S1180" s="113"/>
      <c r="T1180" s="113"/>
      <c r="U1180" s="113"/>
      <c r="V1180" s="113"/>
      <c r="W1180" s="113"/>
      <c r="X1180" s="113"/>
      <c r="Y1180" s="113"/>
      <c r="Z1180" s="113"/>
      <c r="AA1180" s="113"/>
      <c r="AB1180" s="113"/>
      <c r="AC1180" s="113"/>
      <c r="AD1180" s="114"/>
      <c r="AE1180" s="113"/>
      <c r="AF1180" s="113"/>
      <c r="AG1180" s="113"/>
      <c r="AH1180" s="113"/>
      <c r="AI1180" s="113"/>
      <c r="AJ1180" s="113"/>
      <c r="AK1180" s="113"/>
      <c r="AL1180" s="113"/>
      <c r="AM1180" s="113"/>
      <c r="AN1180" s="113"/>
      <c r="AO1180" s="113"/>
      <c r="AP1180" s="113"/>
      <c r="AQ1180" s="114"/>
      <c r="AR1180" s="113"/>
      <c r="AS1180" s="113"/>
      <c r="AT1180" s="113"/>
      <c r="AU1180" s="113"/>
      <c r="AV1180" s="113"/>
      <c r="AW1180" s="113"/>
      <c r="AX1180" s="113"/>
      <c r="AY1180" s="113"/>
      <c r="AZ1180" s="113"/>
      <c r="BA1180" s="113"/>
      <c r="BB1180" s="113"/>
      <c r="BC1180" s="113"/>
      <c r="BD1180" s="114"/>
      <c r="BE1180" s="198">
        <f t="shared" si="1456"/>
        <v>0</v>
      </c>
      <c r="BG1180" s="42"/>
    </row>
    <row r="1181" spans="1:61" hidden="1" outlineLevel="2" x14ac:dyDescent="0.2">
      <c r="A1181" s="375">
        <v>1</v>
      </c>
      <c r="B1181" s="376" t="s">
        <v>208</v>
      </c>
      <c r="C1181" s="47" t="s">
        <v>159</v>
      </c>
      <c r="D1181" s="91">
        <f>D1178-D1183</f>
        <v>0</v>
      </c>
      <c r="E1181" s="52">
        <f>E1178-E1183</f>
        <v>0</v>
      </c>
      <c r="F1181" s="53">
        <f t="shared" ref="F1181:P1181" si="1530">F1178-F1183</f>
        <v>0</v>
      </c>
      <c r="G1181" s="53">
        <f t="shared" si="1530"/>
        <v>0</v>
      </c>
      <c r="H1181" s="53">
        <f t="shared" si="1530"/>
        <v>0</v>
      </c>
      <c r="I1181" s="53">
        <f t="shared" si="1530"/>
        <v>0</v>
      </c>
      <c r="J1181" s="53">
        <f t="shared" si="1530"/>
        <v>0</v>
      </c>
      <c r="K1181" s="53">
        <f t="shared" si="1530"/>
        <v>0</v>
      </c>
      <c r="L1181" s="53">
        <f t="shared" si="1530"/>
        <v>0</v>
      </c>
      <c r="M1181" s="53">
        <f t="shared" si="1530"/>
        <v>0</v>
      </c>
      <c r="N1181" s="53">
        <f t="shared" si="1530"/>
        <v>0</v>
      </c>
      <c r="O1181" s="53">
        <f t="shared" si="1530"/>
        <v>0</v>
      </c>
      <c r="P1181" s="53">
        <f t="shared" si="1530"/>
        <v>125</v>
      </c>
      <c r="Q1181" s="91">
        <f t="shared" ref="Q1181:Q1186" si="1531">SUM(E1181:P1181)</f>
        <v>125</v>
      </c>
      <c r="R1181" s="52">
        <f>R1178-R1183</f>
        <v>0</v>
      </c>
      <c r="S1181" s="53">
        <f t="shared" ref="S1181:AC1181" si="1532">S1178-S1183</f>
        <v>0</v>
      </c>
      <c r="T1181" s="53">
        <f t="shared" si="1532"/>
        <v>0</v>
      </c>
      <c r="U1181" s="53">
        <f t="shared" si="1532"/>
        <v>0</v>
      </c>
      <c r="V1181" s="53">
        <f t="shared" si="1532"/>
        <v>0</v>
      </c>
      <c r="W1181" s="53">
        <f t="shared" si="1532"/>
        <v>0</v>
      </c>
      <c r="X1181" s="53">
        <f t="shared" si="1532"/>
        <v>0</v>
      </c>
      <c r="Y1181" s="53">
        <f t="shared" si="1532"/>
        <v>0</v>
      </c>
      <c r="Z1181" s="53">
        <f t="shared" si="1532"/>
        <v>0</v>
      </c>
      <c r="AA1181" s="53">
        <f t="shared" si="1532"/>
        <v>0</v>
      </c>
      <c r="AB1181" s="53">
        <f t="shared" si="1532"/>
        <v>0</v>
      </c>
      <c r="AC1181" s="53">
        <f t="shared" si="1532"/>
        <v>75</v>
      </c>
      <c r="AD1181" s="91">
        <f t="shared" ref="AD1181:AD1186" si="1533">SUM(R1181:AC1181)</f>
        <v>75</v>
      </c>
      <c r="AE1181" s="52">
        <f>AE1178-AE1183</f>
        <v>0</v>
      </c>
      <c r="AF1181" s="53">
        <f t="shared" ref="AF1181:AP1181" si="1534">AF1178-AF1183</f>
        <v>0</v>
      </c>
      <c r="AG1181" s="53">
        <f t="shared" si="1534"/>
        <v>0</v>
      </c>
      <c r="AH1181" s="53">
        <f t="shared" si="1534"/>
        <v>0</v>
      </c>
      <c r="AI1181" s="53">
        <f t="shared" si="1534"/>
        <v>0</v>
      </c>
      <c r="AJ1181" s="53">
        <f t="shared" si="1534"/>
        <v>0</v>
      </c>
      <c r="AK1181" s="53">
        <f t="shared" si="1534"/>
        <v>0</v>
      </c>
      <c r="AL1181" s="53">
        <f t="shared" si="1534"/>
        <v>0</v>
      </c>
      <c r="AM1181" s="53">
        <f t="shared" si="1534"/>
        <v>0</v>
      </c>
      <c r="AN1181" s="53">
        <f t="shared" si="1534"/>
        <v>0</v>
      </c>
      <c r="AO1181" s="53">
        <f t="shared" si="1534"/>
        <v>0</v>
      </c>
      <c r="AP1181" s="53">
        <f t="shared" si="1534"/>
        <v>75</v>
      </c>
      <c r="AQ1181" s="91">
        <f t="shared" ref="AQ1181:AQ1186" si="1535">SUM(AE1181:AP1181)</f>
        <v>75</v>
      </c>
      <c r="AR1181" s="52">
        <f>AR1178-AR1183</f>
        <v>0</v>
      </c>
      <c r="AS1181" s="53">
        <f t="shared" ref="AS1181:BC1181" si="1536">AS1178-AS1183</f>
        <v>0</v>
      </c>
      <c r="AT1181" s="53">
        <f t="shared" si="1536"/>
        <v>0</v>
      </c>
      <c r="AU1181" s="53">
        <f t="shared" si="1536"/>
        <v>0</v>
      </c>
      <c r="AV1181" s="53">
        <f t="shared" si="1536"/>
        <v>0</v>
      </c>
      <c r="AW1181" s="53">
        <f t="shared" si="1536"/>
        <v>0</v>
      </c>
      <c r="AX1181" s="53">
        <f t="shared" si="1536"/>
        <v>0</v>
      </c>
      <c r="AY1181" s="53">
        <f t="shared" si="1536"/>
        <v>0</v>
      </c>
      <c r="AZ1181" s="53">
        <f t="shared" si="1536"/>
        <v>0</v>
      </c>
      <c r="BA1181" s="53">
        <f t="shared" si="1536"/>
        <v>0</v>
      </c>
      <c r="BB1181" s="53">
        <f t="shared" si="1536"/>
        <v>0</v>
      </c>
      <c r="BC1181" s="53">
        <f t="shared" si="1536"/>
        <v>75</v>
      </c>
      <c r="BD1181" s="91">
        <f t="shared" ref="BD1181:BD1186" si="1537">SUM(AR1181:BC1181)</f>
        <v>75</v>
      </c>
      <c r="BE1181" s="91">
        <f t="shared" si="1456"/>
        <v>350</v>
      </c>
      <c r="BG1181" s="42"/>
    </row>
    <row r="1182" spans="1:61" hidden="1" outlineLevel="2" x14ac:dyDescent="0.2">
      <c r="A1182" s="374"/>
      <c r="B1182" s="372"/>
      <c r="C1182" s="46" t="s">
        <v>164</v>
      </c>
      <c r="D1182" s="92">
        <f t="shared" ref="D1182:P1182" si="1538">D1179-D1184</f>
        <v>0</v>
      </c>
      <c r="E1182" s="56">
        <f t="shared" si="1538"/>
        <v>0</v>
      </c>
      <c r="F1182" s="57">
        <f t="shared" si="1538"/>
        <v>0</v>
      </c>
      <c r="G1182" s="57">
        <f t="shared" si="1538"/>
        <v>0</v>
      </c>
      <c r="H1182" s="57">
        <f t="shared" si="1538"/>
        <v>0</v>
      </c>
      <c r="I1182" s="57">
        <f t="shared" si="1538"/>
        <v>0</v>
      </c>
      <c r="J1182" s="57">
        <f t="shared" si="1538"/>
        <v>0</v>
      </c>
      <c r="K1182" s="57">
        <f t="shared" si="1538"/>
        <v>0</v>
      </c>
      <c r="L1182" s="57">
        <f t="shared" si="1538"/>
        <v>0</v>
      </c>
      <c r="M1182" s="57">
        <f t="shared" si="1538"/>
        <v>0</v>
      </c>
      <c r="N1182" s="57">
        <f t="shared" si="1538"/>
        <v>0</v>
      </c>
      <c r="O1182" s="57">
        <f t="shared" si="1538"/>
        <v>0</v>
      </c>
      <c r="P1182" s="57">
        <f t="shared" si="1538"/>
        <v>0</v>
      </c>
      <c r="Q1182" s="92">
        <f t="shared" si="1531"/>
        <v>0</v>
      </c>
      <c r="R1182" s="56">
        <f t="shared" ref="R1182:AC1182" si="1539">R1179-R1184</f>
        <v>0</v>
      </c>
      <c r="S1182" s="57">
        <f t="shared" si="1539"/>
        <v>0</v>
      </c>
      <c r="T1182" s="57">
        <f t="shared" si="1539"/>
        <v>0</v>
      </c>
      <c r="U1182" s="57">
        <f t="shared" si="1539"/>
        <v>0</v>
      </c>
      <c r="V1182" s="57">
        <f t="shared" si="1539"/>
        <v>0</v>
      </c>
      <c r="W1182" s="57">
        <f t="shared" si="1539"/>
        <v>0</v>
      </c>
      <c r="X1182" s="57">
        <f t="shared" si="1539"/>
        <v>0</v>
      </c>
      <c r="Y1182" s="57">
        <f t="shared" si="1539"/>
        <v>0</v>
      </c>
      <c r="Z1182" s="57">
        <f t="shared" si="1539"/>
        <v>0</v>
      </c>
      <c r="AA1182" s="57">
        <f t="shared" si="1539"/>
        <v>0</v>
      </c>
      <c r="AB1182" s="57">
        <f t="shared" si="1539"/>
        <v>0</v>
      </c>
      <c r="AC1182" s="57">
        <f t="shared" si="1539"/>
        <v>0</v>
      </c>
      <c r="AD1182" s="92">
        <f t="shared" si="1533"/>
        <v>0</v>
      </c>
      <c r="AE1182" s="56">
        <f t="shared" ref="AE1182:AP1182" si="1540">AE1179-AE1184</f>
        <v>0</v>
      </c>
      <c r="AF1182" s="57">
        <f t="shared" si="1540"/>
        <v>0</v>
      </c>
      <c r="AG1182" s="57">
        <f t="shared" si="1540"/>
        <v>0</v>
      </c>
      <c r="AH1182" s="57">
        <f t="shared" si="1540"/>
        <v>0</v>
      </c>
      <c r="AI1182" s="57">
        <f t="shared" si="1540"/>
        <v>0</v>
      </c>
      <c r="AJ1182" s="57">
        <f t="shared" si="1540"/>
        <v>0</v>
      </c>
      <c r="AK1182" s="57">
        <f t="shared" si="1540"/>
        <v>0</v>
      </c>
      <c r="AL1182" s="57">
        <f t="shared" si="1540"/>
        <v>0</v>
      </c>
      <c r="AM1182" s="57">
        <f t="shared" si="1540"/>
        <v>0</v>
      </c>
      <c r="AN1182" s="57">
        <f t="shared" si="1540"/>
        <v>0</v>
      </c>
      <c r="AO1182" s="57">
        <f t="shared" si="1540"/>
        <v>0</v>
      </c>
      <c r="AP1182" s="57">
        <f t="shared" si="1540"/>
        <v>0</v>
      </c>
      <c r="AQ1182" s="92">
        <f t="shared" si="1535"/>
        <v>0</v>
      </c>
      <c r="AR1182" s="56">
        <f t="shared" ref="AR1182:BC1182" si="1541">AR1179-AR1184</f>
        <v>0</v>
      </c>
      <c r="AS1182" s="57">
        <f t="shared" si="1541"/>
        <v>0</v>
      </c>
      <c r="AT1182" s="57">
        <f t="shared" si="1541"/>
        <v>0</v>
      </c>
      <c r="AU1182" s="57">
        <f t="shared" si="1541"/>
        <v>0</v>
      </c>
      <c r="AV1182" s="57">
        <f t="shared" si="1541"/>
        <v>0</v>
      </c>
      <c r="AW1182" s="57">
        <f t="shared" si="1541"/>
        <v>0</v>
      </c>
      <c r="AX1182" s="57">
        <f t="shared" si="1541"/>
        <v>0</v>
      </c>
      <c r="AY1182" s="57">
        <f t="shared" si="1541"/>
        <v>0</v>
      </c>
      <c r="AZ1182" s="57">
        <f t="shared" si="1541"/>
        <v>0</v>
      </c>
      <c r="BA1182" s="57">
        <f t="shared" si="1541"/>
        <v>0</v>
      </c>
      <c r="BB1182" s="57">
        <f t="shared" si="1541"/>
        <v>0</v>
      </c>
      <c r="BC1182" s="57">
        <f t="shared" si="1541"/>
        <v>0</v>
      </c>
      <c r="BD1182" s="92">
        <f t="shared" si="1537"/>
        <v>0</v>
      </c>
      <c r="BE1182" s="92">
        <f t="shared" si="1456"/>
        <v>0</v>
      </c>
      <c r="BF1182" s="122"/>
      <c r="BG1182" s="42"/>
    </row>
    <row r="1183" spans="1:61" hidden="1" outlineLevel="2" x14ac:dyDescent="0.2">
      <c r="A1183" s="373">
        <v>2</v>
      </c>
      <c r="B1183" s="371" t="s">
        <v>307</v>
      </c>
      <c r="C1183" s="44" t="s">
        <v>159</v>
      </c>
      <c r="D1183" s="101"/>
      <c r="E1183" s="82"/>
      <c r="F1183" s="83"/>
      <c r="G1183" s="83"/>
      <c r="H1183" s="83"/>
      <c r="I1183" s="83"/>
      <c r="J1183" s="83"/>
      <c r="K1183" s="83"/>
      <c r="L1183" s="83"/>
      <c r="M1183" s="83"/>
      <c r="N1183" s="83"/>
      <c r="O1183" s="83"/>
      <c r="P1183" s="84"/>
      <c r="Q1183" s="101">
        <f t="shared" si="1531"/>
        <v>0</v>
      </c>
      <c r="R1183" s="82"/>
      <c r="S1183" s="83"/>
      <c r="T1183" s="83"/>
      <c r="U1183" s="83"/>
      <c r="V1183" s="83"/>
      <c r="W1183" s="83"/>
      <c r="X1183" s="83"/>
      <c r="Y1183" s="83"/>
      <c r="Z1183" s="83"/>
      <c r="AA1183" s="83"/>
      <c r="AB1183" s="83"/>
      <c r="AC1183" s="84"/>
      <c r="AD1183" s="101">
        <f t="shared" si="1533"/>
        <v>0</v>
      </c>
      <c r="AE1183" s="82"/>
      <c r="AF1183" s="83"/>
      <c r="AG1183" s="83"/>
      <c r="AH1183" s="83"/>
      <c r="AI1183" s="83"/>
      <c r="AJ1183" s="83"/>
      <c r="AK1183" s="83"/>
      <c r="AL1183" s="83"/>
      <c r="AM1183" s="83"/>
      <c r="AN1183" s="83"/>
      <c r="AO1183" s="83"/>
      <c r="AP1183" s="84"/>
      <c r="AQ1183" s="101">
        <f t="shared" si="1535"/>
        <v>0</v>
      </c>
      <c r="AR1183" s="82"/>
      <c r="AS1183" s="83"/>
      <c r="AT1183" s="83"/>
      <c r="AU1183" s="83"/>
      <c r="AV1183" s="83"/>
      <c r="AW1183" s="83"/>
      <c r="AX1183" s="83"/>
      <c r="AY1183" s="83"/>
      <c r="AZ1183" s="83"/>
      <c r="BA1183" s="83"/>
      <c r="BB1183" s="83"/>
      <c r="BC1183" s="84"/>
      <c r="BD1183" s="101">
        <f t="shared" si="1537"/>
        <v>0</v>
      </c>
      <c r="BE1183" s="101">
        <f t="shared" si="1456"/>
        <v>0</v>
      </c>
      <c r="BG1183" s="42"/>
    </row>
    <row r="1184" spans="1:61" ht="13.5" hidden="1" outlineLevel="2" thickBot="1" x14ac:dyDescent="0.25">
      <c r="A1184" s="377"/>
      <c r="B1184" s="378"/>
      <c r="C1184" s="128" t="s">
        <v>164</v>
      </c>
      <c r="D1184" s="131"/>
      <c r="E1184" s="129"/>
      <c r="F1184" s="130"/>
      <c r="G1184" s="130"/>
      <c r="H1184" s="130"/>
      <c r="I1184" s="130"/>
      <c r="J1184" s="130"/>
      <c r="K1184" s="130"/>
      <c r="L1184" s="130"/>
      <c r="M1184" s="130"/>
      <c r="N1184" s="130"/>
      <c r="O1184" s="130"/>
      <c r="P1184" s="130"/>
      <c r="Q1184" s="131">
        <f t="shared" si="1531"/>
        <v>0</v>
      </c>
      <c r="R1184" s="129"/>
      <c r="S1184" s="130"/>
      <c r="T1184" s="130"/>
      <c r="U1184" s="130"/>
      <c r="V1184" s="130"/>
      <c r="W1184" s="130"/>
      <c r="X1184" s="130"/>
      <c r="Y1184" s="130"/>
      <c r="Z1184" s="130"/>
      <c r="AA1184" s="130"/>
      <c r="AB1184" s="130"/>
      <c r="AC1184" s="130"/>
      <c r="AD1184" s="131">
        <f t="shared" si="1533"/>
        <v>0</v>
      </c>
      <c r="AE1184" s="129"/>
      <c r="AF1184" s="130"/>
      <c r="AG1184" s="130"/>
      <c r="AH1184" s="130"/>
      <c r="AI1184" s="130"/>
      <c r="AJ1184" s="130"/>
      <c r="AK1184" s="130"/>
      <c r="AL1184" s="130"/>
      <c r="AM1184" s="130"/>
      <c r="AN1184" s="130"/>
      <c r="AO1184" s="130"/>
      <c r="AP1184" s="130"/>
      <c r="AQ1184" s="131">
        <f t="shared" si="1535"/>
        <v>0</v>
      </c>
      <c r="AR1184" s="129"/>
      <c r="AS1184" s="130"/>
      <c r="AT1184" s="130"/>
      <c r="AU1184" s="130"/>
      <c r="AV1184" s="130"/>
      <c r="AW1184" s="130"/>
      <c r="AX1184" s="130"/>
      <c r="AY1184" s="130"/>
      <c r="AZ1184" s="130"/>
      <c r="BA1184" s="130"/>
      <c r="BB1184" s="130"/>
      <c r="BC1184" s="130"/>
      <c r="BD1184" s="131">
        <f t="shared" si="1537"/>
        <v>0</v>
      </c>
      <c r="BE1184" s="131">
        <f t="shared" si="1456"/>
        <v>0</v>
      </c>
      <c r="BG1184" s="42"/>
    </row>
    <row r="1185" spans="1:61" hidden="1" outlineLevel="2" x14ac:dyDescent="0.2">
      <c r="A1185" s="369"/>
      <c r="B1185" s="362" t="s">
        <v>198</v>
      </c>
      <c r="C1185" s="50" t="s">
        <v>159</v>
      </c>
      <c r="D1185" s="127">
        <f>SUM(D1181,D1183)</f>
        <v>0</v>
      </c>
      <c r="E1185" s="124">
        <f>SUM(E1181,E1183)</f>
        <v>0</v>
      </c>
      <c r="F1185" s="125">
        <f t="shared" ref="F1185:P1185" si="1542">SUM(F1181,F1183)</f>
        <v>0</v>
      </c>
      <c r="G1185" s="125">
        <f t="shared" si="1542"/>
        <v>0</v>
      </c>
      <c r="H1185" s="125">
        <f t="shared" si="1542"/>
        <v>0</v>
      </c>
      <c r="I1185" s="125">
        <f t="shared" si="1542"/>
        <v>0</v>
      </c>
      <c r="J1185" s="125">
        <f t="shared" si="1542"/>
        <v>0</v>
      </c>
      <c r="K1185" s="125">
        <f t="shared" si="1542"/>
        <v>0</v>
      </c>
      <c r="L1185" s="125">
        <f t="shared" si="1542"/>
        <v>0</v>
      </c>
      <c r="M1185" s="125">
        <f t="shared" si="1542"/>
        <v>0</v>
      </c>
      <c r="N1185" s="125">
        <f t="shared" si="1542"/>
        <v>0</v>
      </c>
      <c r="O1185" s="125">
        <f t="shared" si="1542"/>
        <v>0</v>
      </c>
      <c r="P1185" s="125">
        <f t="shared" si="1542"/>
        <v>125</v>
      </c>
      <c r="Q1185" s="126">
        <f t="shared" si="1531"/>
        <v>125</v>
      </c>
      <c r="R1185" s="124">
        <f>SUM(R1181,R1183)</f>
        <v>0</v>
      </c>
      <c r="S1185" s="125">
        <f t="shared" ref="S1185:AC1185" si="1543">SUM(S1181,S1183)</f>
        <v>0</v>
      </c>
      <c r="T1185" s="125">
        <f t="shared" si="1543"/>
        <v>0</v>
      </c>
      <c r="U1185" s="125">
        <f t="shared" si="1543"/>
        <v>0</v>
      </c>
      <c r="V1185" s="125">
        <f t="shared" si="1543"/>
        <v>0</v>
      </c>
      <c r="W1185" s="125">
        <f t="shared" si="1543"/>
        <v>0</v>
      </c>
      <c r="X1185" s="125">
        <f t="shared" si="1543"/>
        <v>0</v>
      </c>
      <c r="Y1185" s="125">
        <f t="shared" si="1543"/>
        <v>0</v>
      </c>
      <c r="Z1185" s="125">
        <f t="shared" si="1543"/>
        <v>0</v>
      </c>
      <c r="AA1185" s="125">
        <f t="shared" si="1543"/>
        <v>0</v>
      </c>
      <c r="AB1185" s="125">
        <f t="shared" si="1543"/>
        <v>0</v>
      </c>
      <c r="AC1185" s="125">
        <f t="shared" si="1543"/>
        <v>75</v>
      </c>
      <c r="AD1185" s="126">
        <f t="shared" si="1533"/>
        <v>75</v>
      </c>
      <c r="AE1185" s="124">
        <f>SUM(AE1181,AE1183)</f>
        <v>0</v>
      </c>
      <c r="AF1185" s="125">
        <f t="shared" ref="AF1185:AP1185" si="1544">SUM(AF1181,AF1183)</f>
        <v>0</v>
      </c>
      <c r="AG1185" s="125">
        <f t="shared" si="1544"/>
        <v>0</v>
      </c>
      <c r="AH1185" s="125">
        <f t="shared" si="1544"/>
        <v>0</v>
      </c>
      <c r="AI1185" s="125">
        <f t="shared" si="1544"/>
        <v>0</v>
      </c>
      <c r="AJ1185" s="125">
        <f t="shared" si="1544"/>
        <v>0</v>
      </c>
      <c r="AK1185" s="125">
        <f t="shared" si="1544"/>
        <v>0</v>
      </c>
      <c r="AL1185" s="125">
        <f t="shared" si="1544"/>
        <v>0</v>
      </c>
      <c r="AM1185" s="125">
        <f t="shared" si="1544"/>
        <v>0</v>
      </c>
      <c r="AN1185" s="125">
        <f t="shared" si="1544"/>
        <v>0</v>
      </c>
      <c r="AO1185" s="125">
        <f t="shared" si="1544"/>
        <v>0</v>
      </c>
      <c r="AP1185" s="125">
        <f t="shared" si="1544"/>
        <v>75</v>
      </c>
      <c r="AQ1185" s="126">
        <f t="shared" si="1535"/>
        <v>75</v>
      </c>
      <c r="AR1185" s="124">
        <f>SUM(AR1181,AR1183)</f>
        <v>0</v>
      </c>
      <c r="AS1185" s="125">
        <f t="shared" ref="AS1185:BC1185" si="1545">SUM(AS1181,AS1183)</f>
        <v>0</v>
      </c>
      <c r="AT1185" s="125">
        <f t="shared" si="1545"/>
        <v>0</v>
      </c>
      <c r="AU1185" s="125">
        <f t="shared" si="1545"/>
        <v>0</v>
      </c>
      <c r="AV1185" s="125">
        <f t="shared" si="1545"/>
        <v>0</v>
      </c>
      <c r="AW1185" s="125">
        <f t="shared" si="1545"/>
        <v>0</v>
      </c>
      <c r="AX1185" s="125">
        <f t="shared" si="1545"/>
        <v>0</v>
      </c>
      <c r="AY1185" s="125">
        <f t="shared" si="1545"/>
        <v>0</v>
      </c>
      <c r="AZ1185" s="125">
        <f t="shared" si="1545"/>
        <v>0</v>
      </c>
      <c r="BA1185" s="125">
        <f t="shared" si="1545"/>
        <v>0</v>
      </c>
      <c r="BB1185" s="125">
        <f t="shared" si="1545"/>
        <v>0</v>
      </c>
      <c r="BC1185" s="125">
        <f t="shared" si="1545"/>
        <v>75</v>
      </c>
      <c r="BD1185" s="126">
        <f t="shared" si="1537"/>
        <v>75</v>
      </c>
      <c r="BE1185" s="127">
        <f t="shared" si="1456"/>
        <v>350</v>
      </c>
      <c r="BG1185" s="42"/>
    </row>
    <row r="1186" spans="1:61" hidden="1" outlineLevel="2" x14ac:dyDescent="0.2">
      <c r="A1186" s="370"/>
      <c r="B1186" s="363"/>
      <c r="C1186" s="51" t="s">
        <v>164</v>
      </c>
      <c r="D1186" s="100">
        <f t="shared" ref="D1186:P1186" si="1546">SUM(D1182,D1184)</f>
        <v>0</v>
      </c>
      <c r="E1186" s="80">
        <f t="shared" si="1546"/>
        <v>0</v>
      </c>
      <c r="F1186" s="81">
        <f t="shared" si="1546"/>
        <v>0</v>
      </c>
      <c r="G1186" s="81">
        <f t="shared" si="1546"/>
        <v>0</v>
      </c>
      <c r="H1186" s="81">
        <f t="shared" si="1546"/>
        <v>0</v>
      </c>
      <c r="I1186" s="81">
        <f t="shared" si="1546"/>
        <v>0</v>
      </c>
      <c r="J1186" s="81">
        <f t="shared" si="1546"/>
        <v>0</v>
      </c>
      <c r="K1186" s="81">
        <f t="shared" si="1546"/>
        <v>0</v>
      </c>
      <c r="L1186" s="81">
        <f t="shared" si="1546"/>
        <v>0</v>
      </c>
      <c r="M1186" s="81">
        <f t="shared" si="1546"/>
        <v>0</v>
      </c>
      <c r="N1186" s="81">
        <f t="shared" si="1546"/>
        <v>0</v>
      </c>
      <c r="O1186" s="81">
        <f t="shared" si="1546"/>
        <v>0</v>
      </c>
      <c r="P1186" s="81">
        <f t="shared" si="1546"/>
        <v>0</v>
      </c>
      <c r="Q1186" s="99">
        <f t="shared" si="1531"/>
        <v>0</v>
      </c>
      <c r="R1186" s="80">
        <f t="shared" ref="R1186:AC1186" si="1547">SUM(R1182,R1184)</f>
        <v>0</v>
      </c>
      <c r="S1186" s="81">
        <f t="shared" si="1547"/>
        <v>0</v>
      </c>
      <c r="T1186" s="81">
        <f t="shared" si="1547"/>
        <v>0</v>
      </c>
      <c r="U1186" s="81">
        <f t="shared" si="1547"/>
        <v>0</v>
      </c>
      <c r="V1186" s="81">
        <f t="shared" si="1547"/>
        <v>0</v>
      </c>
      <c r="W1186" s="81">
        <f t="shared" si="1547"/>
        <v>0</v>
      </c>
      <c r="X1186" s="81">
        <f t="shared" si="1547"/>
        <v>0</v>
      </c>
      <c r="Y1186" s="81">
        <f t="shared" si="1547"/>
        <v>0</v>
      </c>
      <c r="Z1186" s="81">
        <f t="shared" si="1547"/>
        <v>0</v>
      </c>
      <c r="AA1186" s="81">
        <f t="shared" si="1547"/>
        <v>0</v>
      </c>
      <c r="AB1186" s="81">
        <f t="shared" si="1547"/>
        <v>0</v>
      </c>
      <c r="AC1186" s="81">
        <f t="shared" si="1547"/>
        <v>0</v>
      </c>
      <c r="AD1186" s="99">
        <f t="shared" si="1533"/>
        <v>0</v>
      </c>
      <c r="AE1186" s="80">
        <f t="shared" ref="AE1186:AP1186" si="1548">SUM(AE1182,AE1184)</f>
        <v>0</v>
      </c>
      <c r="AF1186" s="81">
        <f t="shared" si="1548"/>
        <v>0</v>
      </c>
      <c r="AG1186" s="81">
        <f t="shared" si="1548"/>
        <v>0</v>
      </c>
      <c r="AH1186" s="81">
        <f t="shared" si="1548"/>
        <v>0</v>
      </c>
      <c r="AI1186" s="81">
        <f t="shared" si="1548"/>
        <v>0</v>
      </c>
      <c r="AJ1186" s="81">
        <f t="shared" si="1548"/>
        <v>0</v>
      </c>
      <c r="AK1186" s="81">
        <f t="shared" si="1548"/>
        <v>0</v>
      </c>
      <c r="AL1186" s="81">
        <f t="shared" si="1548"/>
        <v>0</v>
      </c>
      <c r="AM1186" s="81">
        <f t="shared" si="1548"/>
        <v>0</v>
      </c>
      <c r="AN1186" s="81">
        <f t="shared" si="1548"/>
        <v>0</v>
      </c>
      <c r="AO1186" s="81">
        <f t="shared" si="1548"/>
        <v>0</v>
      </c>
      <c r="AP1186" s="81">
        <f t="shared" si="1548"/>
        <v>0</v>
      </c>
      <c r="AQ1186" s="99">
        <f t="shared" si="1535"/>
        <v>0</v>
      </c>
      <c r="AR1186" s="80">
        <f t="shared" ref="AR1186:BC1186" si="1549">SUM(AR1182,AR1184)</f>
        <v>0</v>
      </c>
      <c r="AS1186" s="81">
        <f t="shared" si="1549"/>
        <v>0</v>
      </c>
      <c r="AT1186" s="81">
        <f t="shared" si="1549"/>
        <v>0</v>
      </c>
      <c r="AU1186" s="81">
        <f t="shared" si="1549"/>
        <v>0</v>
      </c>
      <c r="AV1186" s="81">
        <f t="shared" si="1549"/>
        <v>0</v>
      </c>
      <c r="AW1186" s="81">
        <f t="shared" si="1549"/>
        <v>0</v>
      </c>
      <c r="AX1186" s="81">
        <f t="shared" si="1549"/>
        <v>0</v>
      </c>
      <c r="AY1186" s="81">
        <f t="shared" si="1549"/>
        <v>0</v>
      </c>
      <c r="AZ1186" s="81">
        <f t="shared" si="1549"/>
        <v>0</v>
      </c>
      <c r="BA1186" s="81">
        <f t="shared" si="1549"/>
        <v>0</v>
      </c>
      <c r="BB1186" s="81">
        <f t="shared" si="1549"/>
        <v>0</v>
      </c>
      <c r="BC1186" s="81">
        <f t="shared" si="1549"/>
        <v>0</v>
      </c>
      <c r="BD1186" s="99">
        <f t="shared" si="1537"/>
        <v>0</v>
      </c>
      <c r="BE1186" s="100">
        <f t="shared" si="1456"/>
        <v>0</v>
      </c>
      <c r="BG1186" s="42"/>
    </row>
    <row r="1187" spans="1:61" outlineLevel="1" collapsed="1" x14ac:dyDescent="0.2">
      <c r="A1187" s="119"/>
      <c r="B1187" s="103" t="s">
        <v>240</v>
      </c>
      <c r="C1187" s="104"/>
      <c r="D1187" s="106"/>
      <c r="E1187" s="105"/>
      <c r="F1187" s="105"/>
      <c r="G1187" s="105"/>
      <c r="H1187" s="105"/>
      <c r="I1187" s="105"/>
      <c r="J1187" s="105"/>
      <c r="K1187" s="105"/>
      <c r="L1187" s="105"/>
      <c r="M1187" s="105"/>
      <c r="N1187" s="105"/>
      <c r="O1187" s="105"/>
      <c r="P1187" s="105"/>
      <c r="Q1187" s="106"/>
      <c r="R1187" s="105"/>
      <c r="S1187" s="105"/>
      <c r="T1187" s="105"/>
      <c r="U1187" s="105"/>
      <c r="V1187" s="105"/>
      <c r="W1187" s="105"/>
      <c r="X1187" s="105"/>
      <c r="Y1187" s="105"/>
      <c r="Z1187" s="105"/>
      <c r="AA1187" s="105"/>
      <c r="AB1187" s="105"/>
      <c r="AC1187" s="105"/>
      <c r="AD1187" s="107"/>
      <c r="AE1187" s="108"/>
      <c r="AF1187" s="105"/>
      <c r="AG1187" s="105"/>
      <c r="AH1187" s="105"/>
      <c r="AI1187" s="105"/>
      <c r="AJ1187" s="105"/>
      <c r="AK1187" s="105"/>
      <c r="AL1187" s="105"/>
      <c r="AM1187" s="105"/>
      <c r="AN1187" s="105"/>
      <c r="AO1187" s="105"/>
      <c r="AP1187" s="109"/>
      <c r="AQ1187" s="110"/>
      <c r="AR1187" s="105"/>
      <c r="AS1187" s="105"/>
      <c r="AT1187" s="105"/>
      <c r="AU1187" s="105"/>
      <c r="AV1187" s="105"/>
      <c r="AW1187" s="105"/>
      <c r="AX1187" s="105"/>
      <c r="AY1187" s="105"/>
      <c r="AZ1187" s="105"/>
      <c r="BA1187" s="105"/>
      <c r="BB1187" s="105"/>
      <c r="BC1187" s="105"/>
      <c r="BD1187" s="106"/>
      <c r="BE1187" s="197">
        <f t="shared" si="1456"/>
        <v>0</v>
      </c>
      <c r="BF1187" s="122"/>
      <c r="BG1187" s="42"/>
    </row>
    <row r="1188" spans="1:61" hidden="1" outlineLevel="2" x14ac:dyDescent="0.2">
      <c r="A1188" s="120"/>
      <c r="B1188" s="111" t="s">
        <v>202</v>
      </c>
      <c r="C1188" s="112"/>
      <c r="D1188" s="114"/>
      <c r="E1188" s="113"/>
      <c r="F1188" s="113"/>
      <c r="G1188" s="113"/>
      <c r="H1188" s="113"/>
      <c r="I1188" s="113"/>
      <c r="J1188" s="113"/>
      <c r="K1188" s="113"/>
      <c r="L1188" s="113"/>
      <c r="M1188" s="113"/>
      <c r="N1188" s="113"/>
      <c r="O1188" s="113"/>
      <c r="P1188" s="113"/>
      <c r="Q1188" s="114"/>
      <c r="R1188" s="113"/>
      <c r="S1188" s="113"/>
      <c r="T1188" s="113"/>
      <c r="U1188" s="113"/>
      <c r="V1188" s="113"/>
      <c r="W1188" s="113"/>
      <c r="X1188" s="113"/>
      <c r="Y1188" s="113"/>
      <c r="Z1188" s="113"/>
      <c r="AA1188" s="113"/>
      <c r="AB1188" s="113"/>
      <c r="AC1188" s="113"/>
      <c r="AD1188" s="115"/>
      <c r="AE1188" s="116"/>
      <c r="AF1188" s="113"/>
      <c r="AG1188" s="113"/>
      <c r="AH1188" s="113"/>
      <c r="AI1188" s="113"/>
      <c r="AJ1188" s="113"/>
      <c r="AK1188" s="113"/>
      <c r="AL1188" s="113"/>
      <c r="AM1188" s="113"/>
      <c r="AN1188" s="113"/>
      <c r="AO1188" s="113"/>
      <c r="AP1188" s="117"/>
      <c r="AQ1188" s="118"/>
      <c r="AR1188" s="113"/>
      <c r="AS1188" s="113"/>
      <c r="AT1188" s="113"/>
      <c r="AU1188" s="113"/>
      <c r="AV1188" s="113"/>
      <c r="AW1188" s="113"/>
      <c r="AX1188" s="113"/>
      <c r="AY1188" s="113"/>
      <c r="AZ1188" s="113"/>
      <c r="BA1188" s="113"/>
      <c r="BB1188" s="113"/>
      <c r="BC1188" s="113"/>
      <c r="BD1188" s="114"/>
      <c r="BE1188" s="198">
        <f t="shared" si="1456"/>
        <v>0</v>
      </c>
      <c r="BG1188" s="42"/>
    </row>
    <row r="1189" spans="1:61" ht="13.15" hidden="1" customHeight="1" outlineLevel="2" x14ac:dyDescent="0.2">
      <c r="A1189" s="373">
        <v>1</v>
      </c>
      <c r="B1189" s="371" t="s">
        <v>334</v>
      </c>
      <c r="C1189" s="44" t="s">
        <v>159</v>
      </c>
      <c r="D1189" s="101"/>
      <c r="E1189" s="82"/>
      <c r="F1189" s="83"/>
      <c r="G1189" s="83"/>
      <c r="H1189" s="83"/>
      <c r="I1189" s="83"/>
      <c r="J1189" s="83"/>
      <c r="K1189" s="83"/>
      <c r="L1189" s="83"/>
      <c r="M1189" s="83"/>
      <c r="N1189" s="83"/>
      <c r="O1189" s="83"/>
      <c r="P1189" s="83">
        <v>10</v>
      </c>
      <c r="Q1189" s="101">
        <f>SUM(E1189:P1189)</f>
        <v>10</v>
      </c>
      <c r="R1189" s="82"/>
      <c r="S1189" s="83"/>
      <c r="T1189" s="83"/>
      <c r="U1189" s="83"/>
      <c r="V1189" s="83"/>
      <c r="W1189" s="83"/>
      <c r="X1189" s="83"/>
      <c r="Y1189" s="83"/>
      <c r="Z1189" s="83"/>
      <c r="AA1189" s="83"/>
      <c r="AB1189" s="83"/>
      <c r="AC1189" s="83"/>
      <c r="AD1189" s="101">
        <f>SUM(R1189:AC1189)</f>
        <v>0</v>
      </c>
      <c r="AE1189" s="82"/>
      <c r="AF1189" s="83"/>
      <c r="AG1189" s="83"/>
      <c r="AH1189" s="83"/>
      <c r="AI1189" s="83"/>
      <c r="AJ1189" s="83"/>
      <c r="AK1189" s="83"/>
      <c r="AL1189" s="83"/>
      <c r="AM1189" s="83"/>
      <c r="AN1189" s="83"/>
      <c r="AO1189" s="83"/>
      <c r="AP1189" s="83"/>
      <c r="AQ1189" s="101">
        <f>SUM(AE1189:AP1189)</f>
        <v>0</v>
      </c>
      <c r="AR1189" s="82"/>
      <c r="AS1189" s="83"/>
      <c r="AT1189" s="83"/>
      <c r="AU1189" s="83"/>
      <c r="AV1189" s="83"/>
      <c r="AW1189" s="83"/>
      <c r="AX1189" s="83"/>
      <c r="AY1189" s="83"/>
      <c r="AZ1189" s="83"/>
      <c r="BA1189" s="83"/>
      <c r="BB1189" s="83"/>
      <c r="BC1189" s="83"/>
      <c r="BD1189" s="101">
        <f>SUM(AR1189:BC1189)</f>
        <v>0</v>
      </c>
      <c r="BE1189" s="101">
        <f t="shared" si="1456"/>
        <v>10</v>
      </c>
      <c r="BG1189" s="138"/>
      <c r="BH1189" s="140"/>
      <c r="BI1189" s="140"/>
    </row>
    <row r="1190" spans="1:61" ht="13.15" hidden="1" customHeight="1" outlineLevel="2" x14ac:dyDescent="0.2">
      <c r="A1190" s="374"/>
      <c r="B1190" s="372"/>
      <c r="C1190" s="46" t="s">
        <v>164</v>
      </c>
      <c r="D1190" s="92"/>
      <c r="E1190" s="56"/>
      <c r="F1190" s="57"/>
      <c r="G1190" s="57"/>
      <c r="H1190" s="57"/>
      <c r="I1190" s="57"/>
      <c r="J1190" s="57"/>
      <c r="K1190" s="57"/>
      <c r="L1190" s="57"/>
      <c r="M1190" s="57"/>
      <c r="N1190" s="57"/>
      <c r="O1190" s="57"/>
      <c r="P1190" s="57"/>
      <c r="Q1190" s="92">
        <f>SUM(E1190:P1190)</f>
        <v>0</v>
      </c>
      <c r="R1190" s="56"/>
      <c r="S1190" s="57"/>
      <c r="T1190" s="57"/>
      <c r="U1190" s="57"/>
      <c r="V1190" s="57"/>
      <c r="W1190" s="57"/>
      <c r="X1190" s="57"/>
      <c r="Y1190" s="57"/>
      <c r="Z1190" s="57"/>
      <c r="AA1190" s="57"/>
      <c r="AB1190" s="57"/>
      <c r="AC1190" s="57"/>
      <c r="AD1190" s="92">
        <f>SUM(R1190:AC1190)</f>
        <v>0</v>
      </c>
      <c r="AE1190" s="56"/>
      <c r="AF1190" s="57"/>
      <c r="AG1190" s="57"/>
      <c r="AH1190" s="57"/>
      <c r="AI1190" s="57"/>
      <c r="AJ1190" s="57"/>
      <c r="AK1190" s="57"/>
      <c r="AL1190" s="57"/>
      <c r="AM1190" s="57"/>
      <c r="AN1190" s="57"/>
      <c r="AO1190" s="57"/>
      <c r="AP1190" s="57"/>
      <c r="AQ1190" s="92">
        <f>SUM(AE1190:AP1190)</f>
        <v>0</v>
      </c>
      <c r="AR1190" s="56"/>
      <c r="AS1190" s="57"/>
      <c r="AT1190" s="57"/>
      <c r="AU1190" s="57"/>
      <c r="AV1190" s="57"/>
      <c r="AW1190" s="57"/>
      <c r="AX1190" s="57"/>
      <c r="AY1190" s="57"/>
      <c r="AZ1190" s="57"/>
      <c r="BA1190" s="57"/>
      <c r="BB1190" s="57"/>
      <c r="BC1190" s="57"/>
      <c r="BD1190" s="92">
        <f>SUM(AR1190:BC1190)</f>
        <v>0</v>
      </c>
      <c r="BE1190" s="92">
        <f t="shared" si="1456"/>
        <v>0</v>
      </c>
      <c r="BG1190" s="136"/>
      <c r="BH1190" s="4"/>
      <c r="BI1190" s="4"/>
    </row>
    <row r="1191" spans="1:61" ht="13.15" hidden="1" customHeight="1" outlineLevel="2" x14ac:dyDescent="0.2">
      <c r="A1191" s="373">
        <v>2</v>
      </c>
      <c r="B1191" s="371" t="s">
        <v>217</v>
      </c>
      <c r="C1191" s="44" t="s">
        <v>159</v>
      </c>
      <c r="D1191" s="101"/>
      <c r="E1191" s="213"/>
      <c r="F1191" s="214"/>
      <c r="G1191" s="214"/>
      <c r="H1191" s="214"/>
      <c r="I1191" s="214"/>
      <c r="J1191" s="214"/>
      <c r="K1191" s="214"/>
      <c r="L1191" s="214"/>
      <c r="M1191" s="214"/>
      <c r="N1191" s="214"/>
      <c r="O1191" s="214"/>
      <c r="P1191" s="83">
        <v>30</v>
      </c>
      <c r="Q1191" s="101">
        <f t="shared" ref="Q1191:Q1202" si="1550">SUM(E1191:P1191)</f>
        <v>30</v>
      </c>
      <c r="R1191" s="82"/>
      <c r="S1191" s="83"/>
      <c r="T1191" s="83"/>
      <c r="U1191" s="83"/>
      <c r="V1191" s="83"/>
      <c r="W1191" s="83"/>
      <c r="X1191" s="83"/>
      <c r="Y1191" s="83"/>
      <c r="Z1191" s="83"/>
      <c r="AA1191" s="83"/>
      <c r="AB1191" s="83"/>
      <c r="AC1191" s="83"/>
      <c r="AD1191" s="101">
        <f t="shared" ref="AD1191:AD1206" si="1551">SUM(R1191:AC1191)</f>
        <v>0</v>
      </c>
      <c r="AE1191" s="82"/>
      <c r="AF1191" s="83"/>
      <c r="AG1191" s="83"/>
      <c r="AH1191" s="83"/>
      <c r="AI1191" s="83"/>
      <c r="AJ1191" s="83"/>
      <c r="AK1191" s="83"/>
      <c r="AL1191" s="83"/>
      <c r="AM1191" s="83"/>
      <c r="AN1191" s="83"/>
      <c r="AO1191" s="83"/>
      <c r="AP1191" s="83"/>
      <c r="AQ1191" s="101">
        <f t="shared" ref="AQ1191:AQ1206" si="1552">SUM(AE1191:AP1191)</f>
        <v>0</v>
      </c>
      <c r="AR1191" s="82"/>
      <c r="AS1191" s="83"/>
      <c r="AT1191" s="83"/>
      <c r="AU1191" s="83"/>
      <c r="AV1191" s="83"/>
      <c r="AW1191" s="83"/>
      <c r="AX1191" s="83"/>
      <c r="AY1191" s="83"/>
      <c r="AZ1191" s="83"/>
      <c r="BA1191" s="83"/>
      <c r="BB1191" s="83"/>
      <c r="BC1191" s="83"/>
      <c r="BD1191" s="101">
        <f t="shared" ref="BD1191:BD1206" si="1553">SUM(AR1191:BC1191)</f>
        <v>0</v>
      </c>
      <c r="BE1191" s="101">
        <f t="shared" si="1456"/>
        <v>30</v>
      </c>
      <c r="BG1191" s="138" t="s">
        <v>211</v>
      </c>
      <c r="BH1191" s="140" t="s">
        <v>212</v>
      </c>
      <c r="BI1191" s="140" t="s">
        <v>213</v>
      </c>
    </row>
    <row r="1192" spans="1:61" ht="13.15" hidden="1" customHeight="1" outlineLevel="2" x14ac:dyDescent="0.2">
      <c r="A1192" s="374"/>
      <c r="B1192" s="372"/>
      <c r="C1192" s="46" t="s">
        <v>164</v>
      </c>
      <c r="D1192" s="92"/>
      <c r="E1192" s="56"/>
      <c r="F1192" s="57"/>
      <c r="G1192" s="57"/>
      <c r="H1192" s="57"/>
      <c r="I1192" s="57"/>
      <c r="J1192" s="57"/>
      <c r="K1192" s="57"/>
      <c r="L1192" s="57"/>
      <c r="M1192" s="57">
        <v>0</v>
      </c>
      <c r="N1192" s="57"/>
      <c r="O1192" s="57"/>
      <c r="P1192" s="57"/>
      <c r="Q1192" s="92">
        <f t="shared" si="1550"/>
        <v>0</v>
      </c>
      <c r="R1192" s="56"/>
      <c r="S1192" s="57"/>
      <c r="T1192" s="57"/>
      <c r="U1192" s="57"/>
      <c r="V1192" s="57"/>
      <c r="W1192" s="57"/>
      <c r="X1192" s="57"/>
      <c r="Y1192" s="57"/>
      <c r="Z1192" s="57"/>
      <c r="AA1192" s="57"/>
      <c r="AB1192" s="57"/>
      <c r="AC1192" s="57"/>
      <c r="AD1192" s="92">
        <f t="shared" si="1551"/>
        <v>0</v>
      </c>
      <c r="AE1192" s="56"/>
      <c r="AF1192" s="57"/>
      <c r="AG1192" s="57"/>
      <c r="AH1192" s="57"/>
      <c r="AI1192" s="57"/>
      <c r="AJ1192" s="57"/>
      <c r="AK1192" s="57"/>
      <c r="AL1192" s="57"/>
      <c r="AM1192" s="57"/>
      <c r="AN1192" s="57"/>
      <c r="AO1192" s="57"/>
      <c r="AP1192" s="57"/>
      <c r="AQ1192" s="92">
        <f t="shared" si="1552"/>
        <v>0</v>
      </c>
      <c r="AR1192" s="56"/>
      <c r="AS1192" s="57"/>
      <c r="AT1192" s="57"/>
      <c r="AU1192" s="57"/>
      <c r="AV1192" s="57"/>
      <c r="AW1192" s="57"/>
      <c r="AX1192" s="57"/>
      <c r="AY1192" s="57"/>
      <c r="AZ1192" s="57"/>
      <c r="BA1192" s="57"/>
      <c r="BB1192" s="57"/>
      <c r="BC1192" s="57"/>
      <c r="BD1192" s="92">
        <f t="shared" si="1553"/>
        <v>0</v>
      </c>
      <c r="BE1192" s="92">
        <f t="shared" si="1456"/>
        <v>0</v>
      </c>
      <c r="BG1192" s="136" t="s">
        <v>199</v>
      </c>
      <c r="BH1192" s="4"/>
      <c r="BI1192" s="4"/>
    </row>
    <row r="1193" spans="1:61" ht="13.15" hidden="1" customHeight="1" outlineLevel="2" x14ac:dyDescent="0.2">
      <c r="A1193" s="366">
        <v>3</v>
      </c>
      <c r="B1193" s="376" t="s">
        <v>345</v>
      </c>
      <c r="C1193" s="47" t="s">
        <v>159</v>
      </c>
      <c r="D1193" s="91"/>
      <c r="E1193" s="52"/>
      <c r="F1193" s="53"/>
      <c r="G1193" s="53"/>
      <c r="H1193" s="53"/>
      <c r="I1193" s="53"/>
      <c r="J1193" s="53"/>
      <c r="K1193" s="53"/>
      <c r="L1193" s="53"/>
      <c r="M1193" s="53"/>
      <c r="N1193" s="53"/>
      <c r="O1193" s="53"/>
      <c r="P1193" s="53"/>
      <c r="Q1193" s="91">
        <f t="shared" si="1550"/>
        <v>0</v>
      </c>
      <c r="R1193" s="52"/>
      <c r="S1193" s="53"/>
      <c r="T1193" s="53"/>
      <c r="U1193" s="53"/>
      <c r="V1193" s="53"/>
      <c r="W1193" s="53"/>
      <c r="X1193" s="53"/>
      <c r="Y1193" s="53"/>
      <c r="Z1193" s="53"/>
      <c r="AA1193" s="53"/>
      <c r="AB1193" s="53"/>
      <c r="AC1193" s="53"/>
      <c r="AD1193" s="91">
        <f t="shared" si="1551"/>
        <v>0</v>
      </c>
      <c r="AE1193" s="52"/>
      <c r="AF1193" s="53"/>
      <c r="AG1193" s="53"/>
      <c r="AH1193" s="53"/>
      <c r="AI1193" s="53"/>
      <c r="AJ1193" s="53"/>
      <c r="AK1193" s="53"/>
      <c r="AL1193" s="53"/>
      <c r="AM1193" s="53"/>
      <c r="AN1193" s="53"/>
      <c r="AO1193" s="53"/>
      <c r="AP1193" s="53"/>
      <c r="AQ1193" s="91">
        <f t="shared" si="1552"/>
        <v>0</v>
      </c>
      <c r="AR1193" s="52"/>
      <c r="AS1193" s="53"/>
      <c r="AT1193" s="53"/>
      <c r="AU1193" s="53"/>
      <c r="AV1193" s="53"/>
      <c r="AW1193" s="53"/>
      <c r="AX1193" s="53"/>
      <c r="AY1193" s="53"/>
      <c r="AZ1193" s="53"/>
      <c r="BA1193" s="53"/>
      <c r="BB1193" s="53"/>
      <c r="BC1193" s="53"/>
      <c r="BD1193" s="91">
        <f t="shared" si="1553"/>
        <v>0</v>
      </c>
      <c r="BE1193" s="91">
        <f t="shared" si="1456"/>
        <v>0</v>
      </c>
      <c r="BG1193" s="136" t="s">
        <v>218</v>
      </c>
      <c r="BH1193" s="4"/>
      <c r="BI1193" s="4"/>
    </row>
    <row r="1194" spans="1:61" ht="13.15" hidden="1" customHeight="1" outlineLevel="2" x14ac:dyDescent="0.2">
      <c r="A1194" s="367"/>
      <c r="B1194" s="381"/>
      <c r="C1194" s="48" t="s">
        <v>164</v>
      </c>
      <c r="D1194" s="93"/>
      <c r="E1194" s="62"/>
      <c r="F1194" s="63"/>
      <c r="G1194" s="63"/>
      <c r="H1194" s="63"/>
      <c r="I1194" s="63"/>
      <c r="J1194" s="63"/>
      <c r="K1194" s="63"/>
      <c r="L1194" s="63"/>
      <c r="M1194" s="63"/>
      <c r="N1194" s="63"/>
      <c r="O1194" s="63"/>
      <c r="P1194" s="63"/>
      <c r="Q1194" s="93">
        <f t="shared" si="1550"/>
        <v>0</v>
      </c>
      <c r="R1194" s="62"/>
      <c r="S1194" s="63"/>
      <c r="T1194" s="63"/>
      <c r="U1194" s="63"/>
      <c r="V1194" s="63"/>
      <c r="W1194" s="63"/>
      <c r="X1194" s="63"/>
      <c r="Y1194" s="63"/>
      <c r="Z1194" s="63"/>
      <c r="AA1194" s="63"/>
      <c r="AB1194" s="63"/>
      <c r="AC1194" s="63"/>
      <c r="AD1194" s="93">
        <f t="shared" si="1551"/>
        <v>0</v>
      </c>
      <c r="AE1194" s="62"/>
      <c r="AF1194" s="63"/>
      <c r="AG1194" s="63"/>
      <c r="AH1194" s="63"/>
      <c r="AI1194" s="63"/>
      <c r="AJ1194" s="63"/>
      <c r="AK1194" s="63"/>
      <c r="AL1194" s="63"/>
      <c r="AM1194" s="63"/>
      <c r="AN1194" s="63"/>
      <c r="AO1194" s="63"/>
      <c r="AP1194" s="63"/>
      <c r="AQ1194" s="93">
        <f t="shared" si="1552"/>
        <v>0</v>
      </c>
      <c r="AR1194" s="62"/>
      <c r="AS1194" s="63"/>
      <c r="AT1194" s="63"/>
      <c r="AU1194" s="63"/>
      <c r="AV1194" s="63"/>
      <c r="AW1194" s="63"/>
      <c r="AX1194" s="63"/>
      <c r="AY1194" s="63"/>
      <c r="AZ1194" s="63"/>
      <c r="BA1194" s="63"/>
      <c r="BB1194" s="63"/>
      <c r="BC1194" s="63"/>
      <c r="BD1194" s="93">
        <f t="shared" si="1553"/>
        <v>0</v>
      </c>
      <c r="BE1194" s="93">
        <f t="shared" ref="BE1194:BE1267" si="1554">SUM(D1194,BD1194,AQ1194,AD1194,Q1194)</f>
        <v>0</v>
      </c>
      <c r="BG1194" s="136" t="s">
        <v>222</v>
      </c>
      <c r="BH1194" s="4"/>
      <c r="BI1194" s="4"/>
    </row>
    <row r="1195" spans="1:61" ht="13.15" hidden="1" customHeight="1" outlineLevel="2" x14ac:dyDescent="0.2">
      <c r="A1195" s="380">
        <v>4</v>
      </c>
      <c r="B1195" s="382" t="s">
        <v>204</v>
      </c>
      <c r="C1195" s="49" t="s">
        <v>159</v>
      </c>
      <c r="D1195" s="95"/>
      <c r="E1195" s="68"/>
      <c r="F1195" s="69"/>
      <c r="G1195" s="69"/>
      <c r="H1195" s="69"/>
      <c r="I1195" s="69"/>
      <c r="J1195" s="69"/>
      <c r="K1195" s="69"/>
      <c r="L1195" s="69"/>
      <c r="M1195" s="69"/>
      <c r="N1195" s="69"/>
      <c r="O1195" s="69"/>
      <c r="P1195" s="69"/>
      <c r="Q1195" s="94">
        <f t="shared" si="1550"/>
        <v>0</v>
      </c>
      <c r="R1195" s="68"/>
      <c r="S1195" s="69"/>
      <c r="T1195" s="69"/>
      <c r="U1195" s="69"/>
      <c r="V1195" s="69"/>
      <c r="W1195" s="69"/>
      <c r="X1195" s="69"/>
      <c r="Y1195" s="69"/>
      <c r="Z1195" s="69"/>
      <c r="AA1195" s="69"/>
      <c r="AB1195" s="69"/>
      <c r="AC1195" s="69"/>
      <c r="AD1195" s="94">
        <f t="shared" si="1551"/>
        <v>0</v>
      </c>
      <c r="AE1195" s="68"/>
      <c r="AF1195" s="69"/>
      <c r="AG1195" s="69"/>
      <c r="AH1195" s="69"/>
      <c r="AI1195" s="69"/>
      <c r="AJ1195" s="69"/>
      <c r="AK1195" s="69"/>
      <c r="AL1195" s="69"/>
      <c r="AM1195" s="69"/>
      <c r="AN1195" s="69"/>
      <c r="AO1195" s="69"/>
      <c r="AP1195" s="69"/>
      <c r="AQ1195" s="94">
        <f t="shared" si="1552"/>
        <v>0</v>
      </c>
      <c r="AR1195" s="68"/>
      <c r="AS1195" s="69"/>
      <c r="AT1195" s="69"/>
      <c r="AU1195" s="69"/>
      <c r="AV1195" s="69"/>
      <c r="AW1195" s="69"/>
      <c r="AX1195" s="69"/>
      <c r="AY1195" s="69"/>
      <c r="AZ1195" s="69"/>
      <c r="BA1195" s="69"/>
      <c r="BB1195" s="69"/>
      <c r="BC1195" s="69"/>
      <c r="BD1195" s="94">
        <f t="shared" si="1553"/>
        <v>0</v>
      </c>
      <c r="BE1195" s="95">
        <f t="shared" si="1554"/>
        <v>0</v>
      </c>
      <c r="BG1195" s="136" t="s">
        <v>214</v>
      </c>
      <c r="BH1195" s="4"/>
      <c r="BI1195" s="4"/>
    </row>
    <row r="1196" spans="1:61" ht="13.15" hidden="1" customHeight="1" outlineLevel="2" x14ac:dyDescent="0.2">
      <c r="A1196" s="384"/>
      <c r="B1196" s="383"/>
      <c r="C1196" s="45" t="s">
        <v>164</v>
      </c>
      <c r="D1196" s="97"/>
      <c r="E1196" s="74"/>
      <c r="F1196" s="75"/>
      <c r="G1196" s="75"/>
      <c r="H1196" s="75"/>
      <c r="I1196" s="75"/>
      <c r="J1196" s="75"/>
      <c r="K1196" s="75"/>
      <c r="L1196" s="75"/>
      <c r="M1196" s="75"/>
      <c r="N1196" s="75"/>
      <c r="O1196" s="75"/>
      <c r="P1196" s="75"/>
      <c r="Q1196" s="96">
        <f t="shared" si="1550"/>
        <v>0</v>
      </c>
      <c r="R1196" s="74"/>
      <c r="S1196" s="75"/>
      <c r="T1196" s="75"/>
      <c r="U1196" s="75"/>
      <c r="V1196" s="75"/>
      <c r="W1196" s="75"/>
      <c r="X1196" s="75"/>
      <c r="Y1196" s="75"/>
      <c r="Z1196" s="75"/>
      <c r="AA1196" s="75"/>
      <c r="AB1196" s="75"/>
      <c r="AC1196" s="75"/>
      <c r="AD1196" s="96">
        <f t="shared" si="1551"/>
        <v>0</v>
      </c>
      <c r="AE1196" s="74"/>
      <c r="AF1196" s="75"/>
      <c r="AG1196" s="75"/>
      <c r="AH1196" s="75"/>
      <c r="AI1196" s="75"/>
      <c r="AJ1196" s="75"/>
      <c r="AK1196" s="75"/>
      <c r="AL1196" s="75"/>
      <c r="AM1196" s="75"/>
      <c r="AN1196" s="75"/>
      <c r="AO1196" s="75"/>
      <c r="AP1196" s="75"/>
      <c r="AQ1196" s="96">
        <f t="shared" si="1552"/>
        <v>0</v>
      </c>
      <c r="AR1196" s="74"/>
      <c r="AS1196" s="75"/>
      <c r="AT1196" s="75"/>
      <c r="AU1196" s="75"/>
      <c r="AV1196" s="75"/>
      <c r="AW1196" s="75"/>
      <c r="AX1196" s="75"/>
      <c r="AY1196" s="75"/>
      <c r="AZ1196" s="75"/>
      <c r="BA1196" s="75"/>
      <c r="BB1196" s="75"/>
      <c r="BC1196" s="75"/>
      <c r="BD1196" s="96">
        <f t="shared" si="1553"/>
        <v>0</v>
      </c>
      <c r="BE1196" s="97">
        <f t="shared" si="1554"/>
        <v>0</v>
      </c>
      <c r="BG1196" s="136" t="s">
        <v>223</v>
      </c>
      <c r="BH1196" s="4"/>
      <c r="BI1196" s="4"/>
    </row>
    <row r="1197" spans="1:61" ht="13.15" hidden="1" customHeight="1" outlineLevel="2" x14ac:dyDescent="0.2">
      <c r="A1197" s="380">
        <v>5</v>
      </c>
      <c r="B1197" s="382" t="s">
        <v>221</v>
      </c>
      <c r="C1197" s="49" t="s">
        <v>159</v>
      </c>
      <c r="D1197" s="95"/>
      <c r="E1197" s="68"/>
      <c r="F1197" s="69"/>
      <c r="G1197" s="69"/>
      <c r="H1197" s="69"/>
      <c r="I1197" s="69"/>
      <c r="J1197" s="69"/>
      <c r="K1197" s="69"/>
      <c r="L1197" s="69"/>
      <c r="M1197" s="69"/>
      <c r="N1197" s="69"/>
      <c r="O1197" s="69"/>
      <c r="P1197" s="69"/>
      <c r="Q1197" s="94">
        <f t="shared" si="1550"/>
        <v>0</v>
      </c>
      <c r="R1197" s="68"/>
      <c r="S1197" s="69"/>
      <c r="T1197" s="219"/>
      <c r="U1197" s="69"/>
      <c r="V1197" s="69"/>
      <c r="W1197" s="69"/>
      <c r="X1197" s="69"/>
      <c r="Y1197" s="69"/>
      <c r="Z1197" s="69"/>
      <c r="AA1197" s="69"/>
      <c r="AB1197" s="69"/>
      <c r="AC1197" s="69"/>
      <c r="AD1197" s="94">
        <f t="shared" si="1551"/>
        <v>0</v>
      </c>
      <c r="AE1197" s="68"/>
      <c r="AF1197" s="69"/>
      <c r="AG1197" s="69"/>
      <c r="AH1197" s="69"/>
      <c r="AI1197" s="69"/>
      <c r="AJ1197" s="69"/>
      <c r="AK1197" s="69"/>
      <c r="AL1197" s="69"/>
      <c r="AM1197" s="69"/>
      <c r="AN1197" s="69"/>
      <c r="AO1197" s="69"/>
      <c r="AP1197" s="69"/>
      <c r="AQ1197" s="94">
        <f t="shared" si="1552"/>
        <v>0</v>
      </c>
      <c r="AR1197" s="68"/>
      <c r="AS1197" s="69"/>
      <c r="AT1197" s="69"/>
      <c r="AU1197" s="69"/>
      <c r="AV1197" s="69"/>
      <c r="AW1197" s="69"/>
      <c r="AX1197" s="69"/>
      <c r="AY1197" s="69"/>
      <c r="AZ1197" s="69"/>
      <c r="BA1197" s="69"/>
      <c r="BB1197" s="69"/>
      <c r="BC1197" s="69"/>
      <c r="BD1197" s="94">
        <f t="shared" si="1553"/>
        <v>0</v>
      </c>
      <c r="BE1197" s="95">
        <f t="shared" si="1554"/>
        <v>0</v>
      </c>
      <c r="BG1197" t="s">
        <v>224</v>
      </c>
      <c r="BH1197" s="4"/>
      <c r="BI1197" s="4"/>
    </row>
    <row r="1198" spans="1:61" ht="13.15" hidden="1" customHeight="1" outlineLevel="2" x14ac:dyDescent="0.2">
      <c r="A1198" s="384"/>
      <c r="B1198" s="383"/>
      <c r="C1198" s="45" t="s">
        <v>164</v>
      </c>
      <c r="D1198" s="97"/>
      <c r="E1198" s="74"/>
      <c r="F1198" s="75"/>
      <c r="G1198" s="75"/>
      <c r="H1198" s="75"/>
      <c r="I1198" s="75"/>
      <c r="J1198" s="75"/>
      <c r="K1198" s="75"/>
      <c r="L1198" s="75"/>
      <c r="M1198" s="75"/>
      <c r="N1198" s="75"/>
      <c r="O1198" s="75"/>
      <c r="P1198" s="75"/>
      <c r="Q1198" s="96">
        <f t="shared" si="1550"/>
        <v>0</v>
      </c>
      <c r="R1198" s="74"/>
      <c r="S1198" s="75"/>
      <c r="T1198" s="75"/>
      <c r="U1198" s="75"/>
      <c r="V1198" s="75"/>
      <c r="W1198" s="75"/>
      <c r="X1198" s="75"/>
      <c r="Y1198" s="75"/>
      <c r="Z1198" s="75"/>
      <c r="AA1198" s="75"/>
      <c r="AB1198" s="75"/>
      <c r="AC1198" s="75"/>
      <c r="AD1198" s="96">
        <f t="shared" si="1551"/>
        <v>0</v>
      </c>
      <c r="AE1198" s="74"/>
      <c r="AF1198" s="75"/>
      <c r="AG1198" s="75"/>
      <c r="AH1198" s="75"/>
      <c r="AI1198" s="75"/>
      <c r="AJ1198" s="75"/>
      <c r="AK1198" s="75"/>
      <c r="AL1198" s="75"/>
      <c r="AM1198" s="75"/>
      <c r="AN1198" s="75"/>
      <c r="AO1198" s="75"/>
      <c r="AP1198" s="75"/>
      <c r="AQ1198" s="96">
        <f t="shared" si="1552"/>
        <v>0</v>
      </c>
      <c r="AR1198" s="74"/>
      <c r="AS1198" s="75"/>
      <c r="AT1198" s="75"/>
      <c r="AU1198" s="75"/>
      <c r="AV1198" s="75"/>
      <c r="AW1198" s="75"/>
      <c r="AX1198" s="75"/>
      <c r="AY1198" s="75"/>
      <c r="AZ1198" s="75"/>
      <c r="BA1198" s="75"/>
      <c r="BB1198" s="75"/>
      <c r="BC1198" s="75"/>
      <c r="BD1198" s="96">
        <f t="shared" si="1553"/>
        <v>0</v>
      </c>
      <c r="BE1198" s="97">
        <f t="shared" si="1554"/>
        <v>0</v>
      </c>
      <c r="BG1198" t="s">
        <v>210</v>
      </c>
      <c r="BH1198" s="4"/>
      <c r="BI1198" s="4"/>
    </row>
    <row r="1199" spans="1:61" ht="13.15" hidden="1" customHeight="1" outlineLevel="2" x14ac:dyDescent="0.2">
      <c r="A1199" s="373">
        <v>6</v>
      </c>
      <c r="B1199" s="364" t="s">
        <v>209</v>
      </c>
      <c r="C1199" s="49" t="s">
        <v>159</v>
      </c>
      <c r="D1199" s="95"/>
      <c r="E1199" s="68"/>
      <c r="F1199" s="69"/>
      <c r="G1199" s="69"/>
      <c r="H1199" s="69"/>
      <c r="I1199" s="69"/>
      <c r="J1199" s="69"/>
      <c r="K1199" s="69"/>
      <c r="L1199" s="69"/>
      <c r="M1199" s="69"/>
      <c r="N1199" s="69"/>
      <c r="O1199" s="69"/>
      <c r="P1199" s="69"/>
      <c r="Q1199" s="94">
        <f t="shared" si="1550"/>
        <v>0</v>
      </c>
      <c r="R1199" s="68"/>
      <c r="S1199" s="69"/>
      <c r="T1199" s="69"/>
      <c r="U1199" s="69"/>
      <c r="V1199" s="69"/>
      <c r="W1199" s="69"/>
      <c r="X1199" s="69"/>
      <c r="Y1199" s="69"/>
      <c r="Z1199" s="69"/>
      <c r="AA1199" s="69"/>
      <c r="AB1199" s="69"/>
      <c r="AC1199" s="69"/>
      <c r="AD1199" s="94">
        <f t="shared" si="1551"/>
        <v>0</v>
      </c>
      <c r="AE1199" s="68"/>
      <c r="AF1199" s="69"/>
      <c r="AG1199" s="69"/>
      <c r="AH1199" s="69"/>
      <c r="AI1199" s="69"/>
      <c r="AJ1199" s="69"/>
      <c r="AK1199" s="69"/>
      <c r="AL1199" s="69"/>
      <c r="AM1199" s="69"/>
      <c r="AN1199" s="69"/>
      <c r="AO1199" s="69"/>
      <c r="AP1199" s="69"/>
      <c r="AQ1199" s="94">
        <f t="shared" si="1552"/>
        <v>0</v>
      </c>
      <c r="AR1199" s="68"/>
      <c r="AS1199" s="69"/>
      <c r="AT1199" s="69"/>
      <c r="AU1199" s="69"/>
      <c r="AV1199" s="69"/>
      <c r="AW1199" s="69"/>
      <c r="AX1199" s="69"/>
      <c r="AY1199" s="69"/>
      <c r="AZ1199" s="69"/>
      <c r="BA1199" s="69"/>
      <c r="BB1199" s="69"/>
      <c r="BC1199" s="69"/>
      <c r="BD1199" s="94">
        <f t="shared" si="1553"/>
        <v>0</v>
      </c>
      <c r="BE1199" s="95">
        <f t="shared" si="1554"/>
        <v>0</v>
      </c>
      <c r="BG1199" s="136" t="s">
        <v>215</v>
      </c>
      <c r="BH1199" s="4"/>
      <c r="BI1199" s="4"/>
    </row>
    <row r="1200" spans="1:61" ht="13.15" hidden="1" customHeight="1" outlineLevel="2" x14ac:dyDescent="0.2">
      <c r="A1200" s="374"/>
      <c r="B1200" s="365"/>
      <c r="C1200" s="48" t="s">
        <v>164</v>
      </c>
      <c r="D1200" s="98"/>
      <c r="E1200" s="62"/>
      <c r="F1200" s="63"/>
      <c r="G1200" s="63"/>
      <c r="H1200" s="63"/>
      <c r="I1200" s="63"/>
      <c r="J1200" s="63"/>
      <c r="K1200" s="63"/>
      <c r="L1200" s="63"/>
      <c r="M1200" s="63"/>
      <c r="N1200" s="63"/>
      <c r="O1200" s="63"/>
      <c r="P1200" s="63"/>
      <c r="Q1200" s="93">
        <f t="shared" si="1550"/>
        <v>0</v>
      </c>
      <c r="R1200" s="62"/>
      <c r="S1200" s="63"/>
      <c r="T1200" s="63"/>
      <c r="U1200" s="63"/>
      <c r="V1200" s="63"/>
      <c r="W1200" s="63"/>
      <c r="X1200" s="63"/>
      <c r="Y1200" s="63"/>
      <c r="Z1200" s="63"/>
      <c r="AA1200" s="63"/>
      <c r="AB1200" s="63"/>
      <c r="AC1200" s="63"/>
      <c r="AD1200" s="93">
        <f t="shared" si="1551"/>
        <v>0</v>
      </c>
      <c r="AE1200" s="62"/>
      <c r="AF1200" s="63"/>
      <c r="AG1200" s="63"/>
      <c r="AH1200" s="63"/>
      <c r="AI1200" s="63"/>
      <c r="AJ1200" s="63"/>
      <c r="AK1200" s="63"/>
      <c r="AL1200" s="63"/>
      <c r="AM1200" s="63"/>
      <c r="AN1200" s="63"/>
      <c r="AO1200" s="63"/>
      <c r="AP1200" s="63"/>
      <c r="AQ1200" s="93">
        <f t="shared" si="1552"/>
        <v>0</v>
      </c>
      <c r="AR1200" s="62"/>
      <c r="AS1200" s="63"/>
      <c r="AT1200" s="63"/>
      <c r="AU1200" s="63"/>
      <c r="AV1200" s="63"/>
      <c r="AW1200" s="63"/>
      <c r="AX1200" s="63"/>
      <c r="AY1200" s="63"/>
      <c r="AZ1200" s="63"/>
      <c r="BA1200" s="63"/>
      <c r="BB1200" s="63"/>
      <c r="BC1200" s="63"/>
      <c r="BD1200" s="93">
        <f t="shared" si="1553"/>
        <v>0</v>
      </c>
      <c r="BE1200" s="98">
        <f t="shared" si="1554"/>
        <v>0</v>
      </c>
      <c r="BF1200" s="122"/>
      <c r="BG1200" s="138" t="s">
        <v>216</v>
      </c>
      <c r="BH1200" s="139">
        <f>SUM(BH1192:BH1199)</f>
        <v>0</v>
      </c>
      <c r="BI1200" s="139">
        <f>SUM(BI1192:BI1199)</f>
        <v>0</v>
      </c>
    </row>
    <row r="1201" spans="1:61" ht="13.15" hidden="1" customHeight="1" outlineLevel="2" x14ac:dyDescent="0.2">
      <c r="A1201" s="366">
        <v>7</v>
      </c>
      <c r="B1201" s="364" t="s">
        <v>6</v>
      </c>
      <c r="C1201" s="49" t="s">
        <v>159</v>
      </c>
      <c r="D1201" s="95"/>
      <c r="E1201" s="68"/>
      <c r="F1201" s="69"/>
      <c r="G1201" s="69"/>
      <c r="H1201" s="69"/>
      <c r="I1201" s="69"/>
      <c r="J1201" s="69"/>
      <c r="K1201" s="69"/>
      <c r="L1201" s="69"/>
      <c r="M1201" s="69"/>
      <c r="N1201" s="69"/>
      <c r="O1201" s="69"/>
      <c r="P1201" s="69"/>
      <c r="Q1201" s="94">
        <f t="shared" si="1550"/>
        <v>0</v>
      </c>
      <c r="R1201" s="68"/>
      <c r="S1201" s="69"/>
      <c r="T1201" s="69"/>
      <c r="U1201" s="69"/>
      <c r="V1201" s="69"/>
      <c r="W1201" s="69"/>
      <c r="X1201" s="69"/>
      <c r="Y1201" s="69"/>
      <c r="Z1201" s="69"/>
      <c r="AA1201" s="69"/>
      <c r="AB1201" s="69"/>
      <c r="AC1201" s="69"/>
      <c r="AD1201" s="94">
        <f t="shared" si="1551"/>
        <v>0</v>
      </c>
      <c r="AE1201" s="68"/>
      <c r="AF1201" s="69"/>
      <c r="AG1201" s="69"/>
      <c r="AH1201" s="69"/>
      <c r="AI1201" s="69"/>
      <c r="AJ1201" s="69"/>
      <c r="AK1201" s="69"/>
      <c r="AL1201" s="69"/>
      <c r="AM1201" s="69"/>
      <c r="AN1201" s="69"/>
      <c r="AO1201" s="69"/>
      <c r="AP1201" s="69"/>
      <c r="AQ1201" s="94">
        <f t="shared" si="1552"/>
        <v>0</v>
      </c>
      <c r="AR1201" s="68"/>
      <c r="AS1201" s="69"/>
      <c r="AT1201" s="69"/>
      <c r="AU1201" s="69"/>
      <c r="AV1201" s="69"/>
      <c r="AW1201" s="69"/>
      <c r="AX1201" s="69"/>
      <c r="AY1201" s="69"/>
      <c r="AZ1201" s="69"/>
      <c r="BA1201" s="69"/>
      <c r="BB1201" s="69"/>
      <c r="BC1201" s="69"/>
      <c r="BD1201" s="94">
        <f t="shared" si="1553"/>
        <v>0</v>
      </c>
      <c r="BE1201" s="95">
        <f t="shared" si="1554"/>
        <v>0</v>
      </c>
      <c r="BH1201" s="4"/>
      <c r="BI1201" s="4"/>
    </row>
    <row r="1202" spans="1:61" ht="13.15" hidden="1" customHeight="1" outlineLevel="2" x14ac:dyDescent="0.2">
      <c r="A1202" s="367"/>
      <c r="B1202" s="368"/>
      <c r="C1202" s="48" t="s">
        <v>164</v>
      </c>
      <c r="D1202" s="98"/>
      <c r="E1202" s="66"/>
      <c r="F1202" s="63"/>
      <c r="G1202" s="63"/>
      <c r="H1202" s="63"/>
      <c r="I1202" s="63"/>
      <c r="J1202" s="63"/>
      <c r="K1202" s="63"/>
      <c r="L1202" s="63"/>
      <c r="M1202" s="63"/>
      <c r="N1202" s="63"/>
      <c r="O1202" s="63"/>
      <c r="P1202" s="63"/>
      <c r="Q1202" s="93">
        <f t="shared" si="1550"/>
        <v>0</v>
      </c>
      <c r="R1202" s="66"/>
      <c r="S1202" s="63"/>
      <c r="T1202" s="63"/>
      <c r="U1202" s="63"/>
      <c r="V1202" s="63"/>
      <c r="W1202" s="63"/>
      <c r="X1202" s="63"/>
      <c r="Y1202" s="63"/>
      <c r="Z1202" s="63"/>
      <c r="AA1202" s="63"/>
      <c r="AB1202" s="63"/>
      <c r="AC1202" s="63"/>
      <c r="AD1202" s="93">
        <f t="shared" si="1551"/>
        <v>0</v>
      </c>
      <c r="AE1202" s="66"/>
      <c r="AF1202" s="63"/>
      <c r="AG1202" s="63"/>
      <c r="AH1202" s="63"/>
      <c r="AI1202" s="63"/>
      <c r="AJ1202" s="63"/>
      <c r="AK1202" s="63"/>
      <c r="AL1202" s="63"/>
      <c r="AM1202" s="63"/>
      <c r="AN1202" s="63"/>
      <c r="AO1202" s="63"/>
      <c r="AP1202" s="63"/>
      <c r="AQ1202" s="93">
        <f t="shared" si="1552"/>
        <v>0</v>
      </c>
      <c r="AR1202" s="66"/>
      <c r="AS1202" s="63"/>
      <c r="AT1202" s="63"/>
      <c r="AU1202" s="63"/>
      <c r="AV1202" s="63"/>
      <c r="AW1202" s="63"/>
      <c r="AX1202" s="63"/>
      <c r="AY1202" s="63"/>
      <c r="AZ1202" s="63"/>
      <c r="BA1202" s="63"/>
      <c r="BB1202" s="63"/>
      <c r="BC1202" s="63"/>
      <c r="BD1202" s="93">
        <f t="shared" si="1553"/>
        <v>0</v>
      </c>
      <c r="BE1202" s="98">
        <f t="shared" si="1554"/>
        <v>0</v>
      </c>
      <c r="BG1202" s="138"/>
      <c r="BH1202" s="139"/>
      <c r="BI1202" s="139"/>
    </row>
    <row r="1203" spans="1:61" ht="13.15" hidden="1" customHeight="1" outlineLevel="2" x14ac:dyDescent="0.2">
      <c r="A1203" s="380">
        <v>8</v>
      </c>
      <c r="B1203" s="364" t="s">
        <v>335</v>
      </c>
      <c r="C1203" s="49" t="s">
        <v>159</v>
      </c>
      <c r="D1203" s="95"/>
      <c r="E1203" s="68"/>
      <c r="F1203" s="69"/>
      <c r="G1203" s="69"/>
      <c r="H1203" s="69"/>
      <c r="I1203" s="69"/>
      <c r="J1203" s="69"/>
      <c r="K1203" s="69"/>
      <c r="L1203" s="69"/>
      <c r="M1203" s="69"/>
      <c r="N1203" s="69"/>
      <c r="O1203" s="69"/>
      <c r="P1203" s="69"/>
      <c r="Q1203" s="94">
        <f>SUM(E1203:P1203)</f>
        <v>0</v>
      </c>
      <c r="R1203" s="68"/>
      <c r="S1203" s="69"/>
      <c r="T1203" s="69"/>
      <c r="U1203" s="69"/>
      <c r="V1203" s="69"/>
      <c r="W1203" s="69"/>
      <c r="X1203" s="69"/>
      <c r="Y1203" s="69"/>
      <c r="Z1203" s="69"/>
      <c r="AA1203" s="69"/>
      <c r="AB1203" s="69"/>
      <c r="AC1203" s="69"/>
      <c r="AD1203" s="94">
        <f t="shared" si="1551"/>
        <v>0</v>
      </c>
      <c r="AE1203" s="68"/>
      <c r="AF1203" s="69"/>
      <c r="AG1203" s="69"/>
      <c r="AH1203" s="69"/>
      <c r="AI1203" s="69"/>
      <c r="AJ1203" s="69"/>
      <c r="AK1203" s="69"/>
      <c r="AL1203" s="69"/>
      <c r="AM1203" s="69"/>
      <c r="AN1203" s="69"/>
      <c r="AO1203" s="69"/>
      <c r="AP1203" s="69"/>
      <c r="AQ1203" s="94">
        <f t="shared" si="1552"/>
        <v>0</v>
      </c>
      <c r="AR1203" s="68"/>
      <c r="AS1203" s="69"/>
      <c r="AT1203" s="69"/>
      <c r="AU1203" s="69"/>
      <c r="AV1203" s="69"/>
      <c r="AW1203" s="69"/>
      <c r="AX1203" s="69"/>
      <c r="AY1203" s="69"/>
      <c r="AZ1203" s="69"/>
      <c r="BA1203" s="69"/>
      <c r="BB1203" s="69"/>
      <c r="BC1203" s="69"/>
      <c r="BD1203" s="94">
        <f t="shared" si="1553"/>
        <v>0</v>
      </c>
      <c r="BE1203" s="95">
        <f t="shared" si="1554"/>
        <v>0</v>
      </c>
      <c r="BH1203" s="4"/>
      <c r="BI1203" s="4"/>
    </row>
    <row r="1204" spans="1:61" ht="13.15" hidden="1" customHeight="1" outlineLevel="2" thickBot="1" x14ac:dyDescent="0.25">
      <c r="A1204" s="377"/>
      <c r="B1204" s="379"/>
      <c r="C1204" s="128" t="s">
        <v>164</v>
      </c>
      <c r="D1204" s="133"/>
      <c r="E1204" s="132"/>
      <c r="F1204" s="130"/>
      <c r="G1204" s="130"/>
      <c r="H1204" s="130"/>
      <c r="I1204" s="130"/>
      <c r="J1204" s="130"/>
      <c r="K1204" s="130"/>
      <c r="L1204" s="130"/>
      <c r="M1204" s="130"/>
      <c r="N1204" s="130"/>
      <c r="O1204" s="130"/>
      <c r="P1204" s="130"/>
      <c r="Q1204" s="131">
        <f>SUM(E1204:P1204)</f>
        <v>0</v>
      </c>
      <c r="R1204" s="132"/>
      <c r="S1204" s="130"/>
      <c r="T1204" s="130"/>
      <c r="U1204" s="130"/>
      <c r="V1204" s="130"/>
      <c r="W1204" s="130"/>
      <c r="X1204" s="130"/>
      <c r="Y1204" s="130"/>
      <c r="Z1204" s="130"/>
      <c r="AA1204" s="130"/>
      <c r="AB1204" s="130"/>
      <c r="AC1204" s="130"/>
      <c r="AD1204" s="131">
        <f t="shared" si="1551"/>
        <v>0</v>
      </c>
      <c r="AE1204" s="132"/>
      <c r="AF1204" s="130"/>
      <c r="AG1204" s="130"/>
      <c r="AH1204" s="130"/>
      <c r="AI1204" s="130"/>
      <c r="AJ1204" s="130"/>
      <c r="AK1204" s="130"/>
      <c r="AL1204" s="130"/>
      <c r="AM1204" s="130"/>
      <c r="AN1204" s="130"/>
      <c r="AO1204" s="130"/>
      <c r="AP1204" s="130"/>
      <c r="AQ1204" s="131">
        <f t="shared" si="1552"/>
        <v>0</v>
      </c>
      <c r="AR1204" s="132"/>
      <c r="AS1204" s="130"/>
      <c r="AT1204" s="130"/>
      <c r="AU1204" s="130"/>
      <c r="AV1204" s="130"/>
      <c r="AW1204" s="130"/>
      <c r="AX1204" s="130"/>
      <c r="AY1204" s="130"/>
      <c r="AZ1204" s="130"/>
      <c r="BA1204" s="130"/>
      <c r="BB1204" s="130"/>
      <c r="BC1204" s="130"/>
      <c r="BD1204" s="131">
        <f t="shared" si="1553"/>
        <v>0</v>
      </c>
      <c r="BE1204" s="133">
        <f t="shared" si="1554"/>
        <v>0</v>
      </c>
      <c r="BG1204" s="138"/>
      <c r="BH1204" s="139"/>
      <c r="BI1204" s="139"/>
    </row>
    <row r="1205" spans="1:61" outlineLevel="1" collapsed="1" x14ac:dyDescent="0.2">
      <c r="A1205" s="369"/>
      <c r="B1205" s="362" t="s">
        <v>198</v>
      </c>
      <c r="C1205" s="50" t="s">
        <v>159</v>
      </c>
      <c r="D1205" s="127">
        <f>SUM(D1189,D1191,D1193,D1195,D1197,D1199,D1201,D1203)</f>
        <v>0</v>
      </c>
      <c r="E1205" s="124">
        <f t="shared" ref="E1205:P1205" si="1555">SUM(E1189,E1191,E1193,E1195,E1197,E1199,E1201,E1203)</f>
        <v>0</v>
      </c>
      <c r="F1205" s="125">
        <f t="shared" si="1555"/>
        <v>0</v>
      </c>
      <c r="G1205" s="125">
        <f t="shared" si="1555"/>
        <v>0</v>
      </c>
      <c r="H1205" s="125">
        <f t="shared" si="1555"/>
        <v>0</v>
      </c>
      <c r="I1205" s="125">
        <f t="shared" si="1555"/>
        <v>0</v>
      </c>
      <c r="J1205" s="125">
        <f t="shared" si="1555"/>
        <v>0</v>
      </c>
      <c r="K1205" s="125">
        <f t="shared" si="1555"/>
        <v>0</v>
      </c>
      <c r="L1205" s="125">
        <f t="shared" si="1555"/>
        <v>0</v>
      </c>
      <c r="M1205" s="125">
        <f t="shared" si="1555"/>
        <v>0</v>
      </c>
      <c r="N1205" s="125">
        <f t="shared" si="1555"/>
        <v>0</v>
      </c>
      <c r="O1205" s="125">
        <f t="shared" si="1555"/>
        <v>0</v>
      </c>
      <c r="P1205" s="125">
        <f t="shared" si="1555"/>
        <v>40</v>
      </c>
      <c r="Q1205" s="126">
        <f>SUM(E1205:P1205)</f>
        <v>40</v>
      </c>
      <c r="R1205" s="124">
        <f t="shared" ref="R1205:AC1205" si="1556">SUM(R1189,R1191,R1193,R1195,R1197,R1199,R1201,R1203)</f>
        <v>0</v>
      </c>
      <c r="S1205" s="125">
        <f t="shared" si="1556"/>
        <v>0</v>
      </c>
      <c r="T1205" s="125">
        <f t="shared" si="1556"/>
        <v>0</v>
      </c>
      <c r="U1205" s="125">
        <f t="shared" si="1556"/>
        <v>0</v>
      </c>
      <c r="V1205" s="125">
        <f t="shared" si="1556"/>
        <v>0</v>
      </c>
      <c r="W1205" s="125">
        <f t="shared" si="1556"/>
        <v>0</v>
      </c>
      <c r="X1205" s="125">
        <f t="shared" si="1556"/>
        <v>0</v>
      </c>
      <c r="Y1205" s="125">
        <f t="shared" si="1556"/>
        <v>0</v>
      </c>
      <c r="Z1205" s="125">
        <f t="shared" si="1556"/>
        <v>0</v>
      </c>
      <c r="AA1205" s="125">
        <f t="shared" si="1556"/>
        <v>0</v>
      </c>
      <c r="AB1205" s="125">
        <f t="shared" si="1556"/>
        <v>0</v>
      </c>
      <c r="AC1205" s="125">
        <f t="shared" si="1556"/>
        <v>0</v>
      </c>
      <c r="AD1205" s="126">
        <f t="shared" si="1551"/>
        <v>0</v>
      </c>
      <c r="AE1205" s="124">
        <f t="shared" ref="AE1205:AP1205" si="1557">SUM(AE1189,AE1191,AE1193,AE1195,AE1197,AE1199,AE1201,AE1203)</f>
        <v>0</v>
      </c>
      <c r="AF1205" s="125">
        <f t="shared" si="1557"/>
        <v>0</v>
      </c>
      <c r="AG1205" s="125">
        <f t="shared" si="1557"/>
        <v>0</v>
      </c>
      <c r="AH1205" s="125">
        <f t="shared" si="1557"/>
        <v>0</v>
      </c>
      <c r="AI1205" s="125">
        <f t="shared" si="1557"/>
        <v>0</v>
      </c>
      <c r="AJ1205" s="125">
        <f t="shared" si="1557"/>
        <v>0</v>
      </c>
      <c r="AK1205" s="125">
        <f t="shared" si="1557"/>
        <v>0</v>
      </c>
      <c r="AL1205" s="125">
        <f t="shared" si="1557"/>
        <v>0</v>
      </c>
      <c r="AM1205" s="125">
        <f t="shared" si="1557"/>
        <v>0</v>
      </c>
      <c r="AN1205" s="125">
        <f t="shared" si="1557"/>
        <v>0</v>
      </c>
      <c r="AO1205" s="125">
        <f t="shared" si="1557"/>
        <v>0</v>
      </c>
      <c r="AP1205" s="125">
        <f t="shared" si="1557"/>
        <v>0</v>
      </c>
      <c r="AQ1205" s="126">
        <f t="shared" si="1552"/>
        <v>0</v>
      </c>
      <c r="AR1205" s="124">
        <f t="shared" ref="AR1205:BC1205" si="1558">SUM(AR1189,AR1191,AR1193,AR1195,AR1197,AR1199,AR1201,AR1203)</f>
        <v>0</v>
      </c>
      <c r="AS1205" s="125">
        <f t="shared" si="1558"/>
        <v>0</v>
      </c>
      <c r="AT1205" s="125">
        <f t="shared" si="1558"/>
        <v>0</v>
      </c>
      <c r="AU1205" s="125">
        <f t="shared" si="1558"/>
        <v>0</v>
      </c>
      <c r="AV1205" s="125">
        <f t="shared" si="1558"/>
        <v>0</v>
      </c>
      <c r="AW1205" s="125">
        <f t="shared" si="1558"/>
        <v>0</v>
      </c>
      <c r="AX1205" s="125">
        <f t="shared" si="1558"/>
        <v>0</v>
      </c>
      <c r="AY1205" s="125">
        <f t="shared" si="1558"/>
        <v>0</v>
      </c>
      <c r="AZ1205" s="125">
        <f t="shared" si="1558"/>
        <v>0</v>
      </c>
      <c r="BA1205" s="125">
        <f t="shared" si="1558"/>
        <v>0</v>
      </c>
      <c r="BB1205" s="125">
        <f t="shared" si="1558"/>
        <v>0</v>
      </c>
      <c r="BC1205" s="125">
        <f t="shared" si="1558"/>
        <v>0</v>
      </c>
      <c r="BD1205" s="126">
        <f t="shared" si="1553"/>
        <v>0</v>
      </c>
      <c r="BE1205" s="127">
        <f t="shared" si="1554"/>
        <v>40</v>
      </c>
    </row>
    <row r="1206" spans="1:61" outlineLevel="1" x14ac:dyDescent="0.2">
      <c r="A1206" s="370"/>
      <c r="B1206" s="363"/>
      <c r="C1206" s="51" t="s">
        <v>164</v>
      </c>
      <c r="D1206" s="100">
        <f t="shared" ref="D1206:P1206" si="1559">SUM(D1190,D1192,D1194,D1196,D1198,D1200,D1202,D1204)</f>
        <v>0</v>
      </c>
      <c r="E1206" s="80">
        <f t="shared" si="1559"/>
        <v>0</v>
      </c>
      <c r="F1206" s="81">
        <f t="shared" si="1559"/>
        <v>0</v>
      </c>
      <c r="G1206" s="81">
        <f t="shared" si="1559"/>
        <v>0</v>
      </c>
      <c r="H1206" s="81">
        <f t="shared" si="1559"/>
        <v>0</v>
      </c>
      <c r="I1206" s="81">
        <f t="shared" si="1559"/>
        <v>0</v>
      </c>
      <c r="J1206" s="81">
        <f t="shared" si="1559"/>
        <v>0</v>
      </c>
      <c r="K1206" s="81">
        <f t="shared" si="1559"/>
        <v>0</v>
      </c>
      <c r="L1206" s="81">
        <f t="shared" si="1559"/>
        <v>0</v>
      </c>
      <c r="M1206" s="81">
        <f t="shared" si="1559"/>
        <v>0</v>
      </c>
      <c r="N1206" s="81">
        <f t="shared" si="1559"/>
        <v>0</v>
      </c>
      <c r="O1206" s="81">
        <f t="shared" si="1559"/>
        <v>0</v>
      </c>
      <c r="P1206" s="81">
        <f t="shared" si="1559"/>
        <v>0</v>
      </c>
      <c r="Q1206" s="99">
        <f>SUM(E1206:P1206)</f>
        <v>0</v>
      </c>
      <c r="R1206" s="80">
        <f t="shared" ref="R1206:AC1206" si="1560">SUM(R1190,R1192,R1194,R1196,R1198,R1200,R1202,R1204)</f>
        <v>0</v>
      </c>
      <c r="S1206" s="81">
        <f t="shared" si="1560"/>
        <v>0</v>
      </c>
      <c r="T1206" s="81">
        <f t="shared" si="1560"/>
        <v>0</v>
      </c>
      <c r="U1206" s="81">
        <f t="shared" si="1560"/>
        <v>0</v>
      </c>
      <c r="V1206" s="81">
        <f t="shared" si="1560"/>
        <v>0</v>
      </c>
      <c r="W1206" s="81">
        <f t="shared" si="1560"/>
        <v>0</v>
      </c>
      <c r="X1206" s="81">
        <f t="shared" si="1560"/>
        <v>0</v>
      </c>
      <c r="Y1206" s="81">
        <f t="shared" si="1560"/>
        <v>0</v>
      </c>
      <c r="Z1206" s="81">
        <f t="shared" si="1560"/>
        <v>0</v>
      </c>
      <c r="AA1206" s="81">
        <f t="shared" si="1560"/>
        <v>0</v>
      </c>
      <c r="AB1206" s="81">
        <f t="shared" si="1560"/>
        <v>0</v>
      </c>
      <c r="AC1206" s="81">
        <f t="shared" si="1560"/>
        <v>0</v>
      </c>
      <c r="AD1206" s="99">
        <f t="shared" si="1551"/>
        <v>0</v>
      </c>
      <c r="AE1206" s="80">
        <f t="shared" ref="AE1206:AP1206" si="1561">SUM(AE1190,AE1192,AE1194,AE1196,AE1198,AE1200,AE1202,AE1204)</f>
        <v>0</v>
      </c>
      <c r="AF1206" s="81">
        <f t="shared" si="1561"/>
        <v>0</v>
      </c>
      <c r="AG1206" s="81">
        <f t="shared" si="1561"/>
        <v>0</v>
      </c>
      <c r="AH1206" s="81">
        <f t="shared" si="1561"/>
        <v>0</v>
      </c>
      <c r="AI1206" s="81">
        <f t="shared" si="1561"/>
        <v>0</v>
      </c>
      <c r="AJ1206" s="81">
        <f t="shared" si="1561"/>
        <v>0</v>
      </c>
      <c r="AK1206" s="81">
        <f t="shared" si="1561"/>
        <v>0</v>
      </c>
      <c r="AL1206" s="81">
        <f t="shared" si="1561"/>
        <v>0</v>
      </c>
      <c r="AM1206" s="81">
        <f t="shared" si="1561"/>
        <v>0</v>
      </c>
      <c r="AN1206" s="81">
        <f t="shared" si="1561"/>
        <v>0</v>
      </c>
      <c r="AO1206" s="81">
        <f t="shared" si="1561"/>
        <v>0</v>
      </c>
      <c r="AP1206" s="81">
        <f t="shared" si="1561"/>
        <v>0</v>
      </c>
      <c r="AQ1206" s="99">
        <f t="shared" si="1552"/>
        <v>0</v>
      </c>
      <c r="AR1206" s="80">
        <f t="shared" ref="AR1206:BC1206" si="1562">SUM(AR1190,AR1192,AR1194,AR1196,AR1198,AR1200,AR1202,AR1204)</f>
        <v>0</v>
      </c>
      <c r="AS1206" s="81">
        <f t="shared" si="1562"/>
        <v>0</v>
      </c>
      <c r="AT1206" s="81">
        <f t="shared" si="1562"/>
        <v>0</v>
      </c>
      <c r="AU1206" s="81">
        <f t="shared" si="1562"/>
        <v>0</v>
      </c>
      <c r="AV1206" s="81">
        <f t="shared" si="1562"/>
        <v>0</v>
      </c>
      <c r="AW1206" s="81">
        <f t="shared" si="1562"/>
        <v>0</v>
      </c>
      <c r="AX1206" s="81">
        <f t="shared" si="1562"/>
        <v>0</v>
      </c>
      <c r="AY1206" s="81">
        <f t="shared" si="1562"/>
        <v>0</v>
      </c>
      <c r="AZ1206" s="81">
        <f t="shared" si="1562"/>
        <v>0</v>
      </c>
      <c r="BA1206" s="81">
        <f t="shared" si="1562"/>
        <v>0</v>
      </c>
      <c r="BB1206" s="81">
        <f t="shared" si="1562"/>
        <v>0</v>
      </c>
      <c r="BC1206" s="81">
        <f t="shared" si="1562"/>
        <v>0</v>
      </c>
      <c r="BD1206" s="99">
        <f t="shared" si="1553"/>
        <v>0</v>
      </c>
      <c r="BE1206" s="100">
        <f t="shared" si="1554"/>
        <v>0</v>
      </c>
    </row>
    <row r="1207" spans="1:61" hidden="1" outlineLevel="2" x14ac:dyDescent="0.2">
      <c r="A1207" s="120"/>
      <c r="B1207" s="111" t="s">
        <v>203</v>
      </c>
      <c r="C1207" s="112"/>
      <c r="D1207" s="114"/>
      <c r="E1207" s="113"/>
      <c r="F1207" s="113"/>
      <c r="G1207" s="113"/>
      <c r="H1207" s="113"/>
      <c r="I1207" s="113"/>
      <c r="J1207" s="113"/>
      <c r="K1207" s="113"/>
      <c r="L1207" s="113"/>
      <c r="M1207" s="113"/>
      <c r="N1207" s="113"/>
      <c r="O1207" s="113"/>
      <c r="P1207" s="113"/>
      <c r="Q1207" s="114"/>
      <c r="R1207" s="113"/>
      <c r="S1207" s="113"/>
      <c r="T1207" s="113"/>
      <c r="U1207" s="113"/>
      <c r="V1207" s="113"/>
      <c r="W1207" s="113"/>
      <c r="X1207" s="113"/>
      <c r="Y1207" s="113"/>
      <c r="Z1207" s="113"/>
      <c r="AA1207" s="113"/>
      <c r="AB1207" s="113"/>
      <c r="AC1207" s="113"/>
      <c r="AD1207" s="114"/>
      <c r="AE1207" s="113"/>
      <c r="AF1207" s="113"/>
      <c r="AG1207" s="113"/>
      <c r="AH1207" s="113"/>
      <c r="AI1207" s="113"/>
      <c r="AJ1207" s="113"/>
      <c r="AK1207" s="113"/>
      <c r="AL1207" s="113"/>
      <c r="AM1207" s="113"/>
      <c r="AN1207" s="113"/>
      <c r="AO1207" s="113"/>
      <c r="AP1207" s="113"/>
      <c r="AQ1207" s="114"/>
      <c r="AR1207" s="113"/>
      <c r="AS1207" s="113"/>
      <c r="AT1207" s="113"/>
      <c r="AU1207" s="113"/>
      <c r="AV1207" s="113"/>
      <c r="AW1207" s="113"/>
      <c r="AX1207" s="113"/>
      <c r="AY1207" s="113"/>
      <c r="AZ1207" s="113"/>
      <c r="BA1207" s="113"/>
      <c r="BB1207" s="113"/>
      <c r="BC1207" s="113"/>
      <c r="BD1207" s="114"/>
      <c r="BE1207" s="198">
        <f t="shared" si="1554"/>
        <v>0</v>
      </c>
      <c r="BG1207" s="42"/>
    </row>
    <row r="1208" spans="1:61" hidden="1" outlineLevel="2" x14ac:dyDescent="0.2">
      <c r="A1208" s="375">
        <v>1</v>
      </c>
      <c r="B1208" s="376" t="s">
        <v>208</v>
      </c>
      <c r="C1208" s="47" t="s">
        <v>159</v>
      </c>
      <c r="D1208" s="91">
        <f>D1205-D1210</f>
        <v>0</v>
      </c>
      <c r="E1208" s="52">
        <f>E1205-E1210</f>
        <v>0</v>
      </c>
      <c r="F1208" s="53">
        <f t="shared" ref="F1208:P1208" si="1563">F1205-F1210</f>
        <v>0</v>
      </c>
      <c r="G1208" s="53">
        <f t="shared" si="1563"/>
        <v>0</v>
      </c>
      <c r="H1208" s="53">
        <f t="shared" si="1563"/>
        <v>0</v>
      </c>
      <c r="I1208" s="53">
        <f t="shared" si="1563"/>
        <v>0</v>
      </c>
      <c r="J1208" s="53">
        <f t="shared" si="1563"/>
        <v>0</v>
      </c>
      <c r="K1208" s="53">
        <f t="shared" si="1563"/>
        <v>0</v>
      </c>
      <c r="L1208" s="53">
        <f t="shared" si="1563"/>
        <v>0</v>
      </c>
      <c r="M1208" s="53">
        <f t="shared" si="1563"/>
        <v>0</v>
      </c>
      <c r="N1208" s="53">
        <f t="shared" si="1563"/>
        <v>0</v>
      </c>
      <c r="O1208" s="53">
        <f t="shared" si="1563"/>
        <v>0</v>
      </c>
      <c r="P1208" s="53">
        <f t="shared" si="1563"/>
        <v>40</v>
      </c>
      <c r="Q1208" s="91">
        <f t="shared" ref="Q1208:Q1213" si="1564">SUM(E1208:P1208)</f>
        <v>40</v>
      </c>
      <c r="R1208" s="52">
        <f>R1205-R1210</f>
        <v>0</v>
      </c>
      <c r="S1208" s="53">
        <f t="shared" ref="S1208:AC1208" si="1565">S1205-S1210</f>
        <v>0</v>
      </c>
      <c r="T1208" s="53">
        <f t="shared" si="1565"/>
        <v>0</v>
      </c>
      <c r="U1208" s="53">
        <f t="shared" si="1565"/>
        <v>0</v>
      </c>
      <c r="V1208" s="53">
        <f t="shared" si="1565"/>
        <v>0</v>
      </c>
      <c r="W1208" s="53">
        <f t="shared" si="1565"/>
        <v>0</v>
      </c>
      <c r="X1208" s="53">
        <f t="shared" si="1565"/>
        <v>0</v>
      </c>
      <c r="Y1208" s="53">
        <f t="shared" si="1565"/>
        <v>0</v>
      </c>
      <c r="Z1208" s="53">
        <f t="shared" si="1565"/>
        <v>0</v>
      </c>
      <c r="AA1208" s="53">
        <f t="shared" si="1565"/>
        <v>0</v>
      </c>
      <c r="AB1208" s="53">
        <f t="shared" si="1565"/>
        <v>0</v>
      </c>
      <c r="AC1208" s="53">
        <f t="shared" si="1565"/>
        <v>0</v>
      </c>
      <c r="AD1208" s="91">
        <f t="shared" ref="AD1208:AD1213" si="1566">SUM(R1208:AC1208)</f>
        <v>0</v>
      </c>
      <c r="AE1208" s="52">
        <f>AE1205-AE1210</f>
        <v>0</v>
      </c>
      <c r="AF1208" s="53">
        <f t="shared" ref="AF1208:AP1208" si="1567">AF1205-AF1210</f>
        <v>0</v>
      </c>
      <c r="AG1208" s="53">
        <f t="shared" si="1567"/>
        <v>0</v>
      </c>
      <c r="AH1208" s="53">
        <f t="shared" si="1567"/>
        <v>0</v>
      </c>
      <c r="AI1208" s="53">
        <f t="shared" si="1567"/>
        <v>0</v>
      </c>
      <c r="AJ1208" s="53">
        <f t="shared" si="1567"/>
        <v>0</v>
      </c>
      <c r="AK1208" s="53">
        <f t="shared" si="1567"/>
        <v>0</v>
      </c>
      <c r="AL1208" s="53">
        <f t="shared" si="1567"/>
        <v>0</v>
      </c>
      <c r="AM1208" s="53">
        <f t="shared" si="1567"/>
        <v>0</v>
      </c>
      <c r="AN1208" s="53">
        <f t="shared" si="1567"/>
        <v>0</v>
      </c>
      <c r="AO1208" s="53">
        <f t="shared" si="1567"/>
        <v>0</v>
      </c>
      <c r="AP1208" s="53">
        <f t="shared" si="1567"/>
        <v>0</v>
      </c>
      <c r="AQ1208" s="91">
        <f t="shared" ref="AQ1208:AQ1213" si="1568">SUM(AE1208:AP1208)</f>
        <v>0</v>
      </c>
      <c r="AR1208" s="52">
        <f>AR1205-AR1210</f>
        <v>0</v>
      </c>
      <c r="AS1208" s="53">
        <f t="shared" ref="AS1208:BC1208" si="1569">AS1205-AS1210</f>
        <v>0</v>
      </c>
      <c r="AT1208" s="53">
        <f t="shared" si="1569"/>
        <v>0</v>
      </c>
      <c r="AU1208" s="53">
        <f t="shared" si="1569"/>
        <v>0</v>
      </c>
      <c r="AV1208" s="53">
        <f t="shared" si="1569"/>
        <v>0</v>
      </c>
      <c r="AW1208" s="53">
        <f t="shared" si="1569"/>
        <v>0</v>
      </c>
      <c r="AX1208" s="53">
        <f t="shared" si="1569"/>
        <v>0</v>
      </c>
      <c r="AY1208" s="53">
        <f t="shared" si="1569"/>
        <v>0</v>
      </c>
      <c r="AZ1208" s="53">
        <f t="shared" si="1569"/>
        <v>0</v>
      </c>
      <c r="BA1208" s="53">
        <f t="shared" si="1569"/>
        <v>0</v>
      </c>
      <c r="BB1208" s="53">
        <f t="shared" si="1569"/>
        <v>0</v>
      </c>
      <c r="BC1208" s="53">
        <f t="shared" si="1569"/>
        <v>0</v>
      </c>
      <c r="BD1208" s="91">
        <f t="shared" ref="BD1208:BD1213" si="1570">SUM(AR1208:BC1208)</f>
        <v>0</v>
      </c>
      <c r="BE1208" s="91">
        <f t="shared" si="1554"/>
        <v>40</v>
      </c>
      <c r="BG1208" s="42"/>
    </row>
    <row r="1209" spans="1:61" hidden="1" outlineLevel="2" x14ac:dyDescent="0.2">
      <c r="A1209" s="374"/>
      <c r="B1209" s="372"/>
      <c r="C1209" s="46" t="s">
        <v>164</v>
      </c>
      <c r="D1209" s="92">
        <f t="shared" ref="D1209:P1209" si="1571">D1206-D1211</f>
        <v>0</v>
      </c>
      <c r="E1209" s="56">
        <f t="shared" si="1571"/>
        <v>0</v>
      </c>
      <c r="F1209" s="57">
        <f t="shared" si="1571"/>
        <v>0</v>
      </c>
      <c r="G1209" s="57">
        <f t="shared" si="1571"/>
        <v>0</v>
      </c>
      <c r="H1209" s="57">
        <f t="shared" si="1571"/>
        <v>0</v>
      </c>
      <c r="I1209" s="57">
        <f t="shared" si="1571"/>
        <v>0</v>
      </c>
      <c r="J1209" s="57">
        <f t="shared" si="1571"/>
        <v>0</v>
      </c>
      <c r="K1209" s="57">
        <f t="shared" si="1571"/>
        <v>0</v>
      </c>
      <c r="L1209" s="57">
        <f t="shared" si="1571"/>
        <v>0</v>
      </c>
      <c r="M1209" s="57">
        <f t="shared" si="1571"/>
        <v>0</v>
      </c>
      <c r="N1209" s="57">
        <f t="shared" si="1571"/>
        <v>0</v>
      </c>
      <c r="O1209" s="57">
        <f t="shared" si="1571"/>
        <v>0</v>
      </c>
      <c r="P1209" s="57">
        <f t="shared" si="1571"/>
        <v>0</v>
      </c>
      <c r="Q1209" s="92">
        <f t="shared" si="1564"/>
        <v>0</v>
      </c>
      <c r="R1209" s="56">
        <f t="shared" ref="R1209:AC1209" si="1572">R1206-R1211</f>
        <v>0</v>
      </c>
      <c r="S1209" s="57">
        <f t="shared" si="1572"/>
        <v>0</v>
      </c>
      <c r="T1209" s="57">
        <f t="shared" si="1572"/>
        <v>0</v>
      </c>
      <c r="U1209" s="57">
        <f t="shared" si="1572"/>
        <v>0</v>
      </c>
      <c r="V1209" s="57">
        <f t="shared" si="1572"/>
        <v>0</v>
      </c>
      <c r="W1209" s="57">
        <f t="shared" si="1572"/>
        <v>0</v>
      </c>
      <c r="X1209" s="57">
        <f t="shared" si="1572"/>
        <v>0</v>
      </c>
      <c r="Y1209" s="57">
        <f t="shared" si="1572"/>
        <v>0</v>
      </c>
      <c r="Z1209" s="57">
        <f t="shared" si="1572"/>
        <v>0</v>
      </c>
      <c r="AA1209" s="57">
        <f t="shared" si="1572"/>
        <v>0</v>
      </c>
      <c r="AB1209" s="57">
        <f t="shared" si="1572"/>
        <v>0</v>
      </c>
      <c r="AC1209" s="57">
        <f t="shared" si="1572"/>
        <v>0</v>
      </c>
      <c r="AD1209" s="92">
        <f t="shared" si="1566"/>
        <v>0</v>
      </c>
      <c r="AE1209" s="56">
        <f t="shared" ref="AE1209:AP1209" si="1573">AE1206-AE1211</f>
        <v>0</v>
      </c>
      <c r="AF1209" s="57">
        <f t="shared" si="1573"/>
        <v>0</v>
      </c>
      <c r="AG1209" s="57">
        <f t="shared" si="1573"/>
        <v>0</v>
      </c>
      <c r="AH1209" s="57">
        <f t="shared" si="1573"/>
        <v>0</v>
      </c>
      <c r="AI1209" s="57">
        <f t="shared" si="1573"/>
        <v>0</v>
      </c>
      <c r="AJ1209" s="57">
        <f t="shared" si="1573"/>
        <v>0</v>
      </c>
      <c r="AK1209" s="57">
        <f t="shared" si="1573"/>
        <v>0</v>
      </c>
      <c r="AL1209" s="57">
        <f t="shared" si="1573"/>
        <v>0</v>
      </c>
      <c r="AM1209" s="57">
        <f t="shared" si="1573"/>
        <v>0</v>
      </c>
      <c r="AN1209" s="57">
        <f t="shared" si="1573"/>
        <v>0</v>
      </c>
      <c r="AO1209" s="57">
        <f t="shared" si="1573"/>
        <v>0</v>
      </c>
      <c r="AP1209" s="57">
        <f t="shared" si="1573"/>
        <v>0</v>
      </c>
      <c r="AQ1209" s="92">
        <f t="shared" si="1568"/>
        <v>0</v>
      </c>
      <c r="AR1209" s="56">
        <f t="shared" ref="AR1209:BC1209" si="1574">AR1206-AR1211</f>
        <v>0</v>
      </c>
      <c r="AS1209" s="57">
        <f t="shared" si="1574"/>
        <v>0</v>
      </c>
      <c r="AT1209" s="57">
        <f t="shared" si="1574"/>
        <v>0</v>
      </c>
      <c r="AU1209" s="57">
        <f t="shared" si="1574"/>
        <v>0</v>
      </c>
      <c r="AV1209" s="57">
        <f t="shared" si="1574"/>
        <v>0</v>
      </c>
      <c r="AW1209" s="57">
        <f t="shared" si="1574"/>
        <v>0</v>
      </c>
      <c r="AX1209" s="57">
        <f t="shared" si="1574"/>
        <v>0</v>
      </c>
      <c r="AY1209" s="57">
        <f t="shared" si="1574"/>
        <v>0</v>
      </c>
      <c r="AZ1209" s="57">
        <f t="shared" si="1574"/>
        <v>0</v>
      </c>
      <c r="BA1209" s="57">
        <f t="shared" si="1574"/>
        <v>0</v>
      </c>
      <c r="BB1209" s="57">
        <f t="shared" si="1574"/>
        <v>0</v>
      </c>
      <c r="BC1209" s="57">
        <f t="shared" si="1574"/>
        <v>0</v>
      </c>
      <c r="BD1209" s="92">
        <f t="shared" si="1570"/>
        <v>0</v>
      </c>
      <c r="BE1209" s="92">
        <f t="shared" si="1554"/>
        <v>0</v>
      </c>
      <c r="BF1209" s="122"/>
      <c r="BG1209" s="42"/>
    </row>
    <row r="1210" spans="1:61" hidden="1" outlineLevel="2" x14ac:dyDescent="0.2">
      <c r="A1210" s="373">
        <v>2</v>
      </c>
      <c r="B1210" s="371" t="s">
        <v>307</v>
      </c>
      <c r="C1210" s="44" t="s">
        <v>159</v>
      </c>
      <c r="D1210" s="101"/>
      <c r="E1210" s="82"/>
      <c r="F1210" s="83"/>
      <c r="G1210" s="83"/>
      <c r="H1210" s="83"/>
      <c r="I1210" s="83"/>
      <c r="J1210" s="83"/>
      <c r="K1210" s="83"/>
      <c r="L1210" s="83"/>
      <c r="M1210" s="83"/>
      <c r="N1210" s="83"/>
      <c r="O1210" s="83"/>
      <c r="P1210" s="84"/>
      <c r="Q1210" s="101">
        <f t="shared" si="1564"/>
        <v>0</v>
      </c>
      <c r="R1210" s="82"/>
      <c r="S1210" s="83"/>
      <c r="T1210" s="83"/>
      <c r="U1210" s="83"/>
      <c r="V1210" s="83"/>
      <c r="W1210" s="83"/>
      <c r="X1210" s="83"/>
      <c r="Y1210" s="83"/>
      <c r="Z1210" s="83"/>
      <c r="AA1210" s="83"/>
      <c r="AB1210" s="83"/>
      <c r="AC1210" s="84"/>
      <c r="AD1210" s="101">
        <f t="shared" si="1566"/>
        <v>0</v>
      </c>
      <c r="AE1210" s="82"/>
      <c r="AF1210" s="83"/>
      <c r="AG1210" s="83"/>
      <c r="AH1210" s="83"/>
      <c r="AI1210" s="83"/>
      <c r="AJ1210" s="83"/>
      <c r="AK1210" s="83"/>
      <c r="AL1210" s="83"/>
      <c r="AM1210" s="83"/>
      <c r="AN1210" s="83"/>
      <c r="AO1210" s="83"/>
      <c r="AP1210" s="84"/>
      <c r="AQ1210" s="101">
        <f t="shared" si="1568"/>
        <v>0</v>
      </c>
      <c r="AR1210" s="82"/>
      <c r="AS1210" s="83"/>
      <c r="AT1210" s="83"/>
      <c r="AU1210" s="83"/>
      <c r="AV1210" s="83"/>
      <c r="AW1210" s="83"/>
      <c r="AX1210" s="83"/>
      <c r="AY1210" s="83"/>
      <c r="AZ1210" s="83"/>
      <c r="BA1210" s="83"/>
      <c r="BB1210" s="83"/>
      <c r="BC1210" s="84"/>
      <c r="BD1210" s="101">
        <f t="shared" si="1570"/>
        <v>0</v>
      </c>
      <c r="BE1210" s="101">
        <f t="shared" si="1554"/>
        <v>0</v>
      </c>
      <c r="BG1210" s="42"/>
    </row>
    <row r="1211" spans="1:61" ht="13.5" hidden="1" outlineLevel="2" thickBot="1" x14ac:dyDescent="0.25">
      <c r="A1211" s="377"/>
      <c r="B1211" s="378"/>
      <c r="C1211" s="128" t="s">
        <v>164</v>
      </c>
      <c r="D1211" s="131"/>
      <c r="E1211" s="129"/>
      <c r="F1211" s="130"/>
      <c r="G1211" s="130"/>
      <c r="H1211" s="130"/>
      <c r="I1211" s="130"/>
      <c r="J1211" s="130"/>
      <c r="K1211" s="130"/>
      <c r="L1211" s="130"/>
      <c r="M1211" s="130"/>
      <c r="N1211" s="130"/>
      <c r="O1211" s="130"/>
      <c r="P1211" s="130"/>
      <c r="Q1211" s="131">
        <f t="shared" si="1564"/>
        <v>0</v>
      </c>
      <c r="R1211" s="129"/>
      <c r="S1211" s="130"/>
      <c r="T1211" s="130"/>
      <c r="U1211" s="130"/>
      <c r="V1211" s="130"/>
      <c r="W1211" s="130"/>
      <c r="X1211" s="130"/>
      <c r="Y1211" s="130"/>
      <c r="Z1211" s="130"/>
      <c r="AA1211" s="130"/>
      <c r="AB1211" s="130"/>
      <c r="AC1211" s="130"/>
      <c r="AD1211" s="131">
        <f t="shared" si="1566"/>
        <v>0</v>
      </c>
      <c r="AE1211" s="129"/>
      <c r="AF1211" s="130"/>
      <c r="AG1211" s="130"/>
      <c r="AH1211" s="130"/>
      <c r="AI1211" s="130"/>
      <c r="AJ1211" s="130"/>
      <c r="AK1211" s="130"/>
      <c r="AL1211" s="130"/>
      <c r="AM1211" s="130"/>
      <c r="AN1211" s="130"/>
      <c r="AO1211" s="130"/>
      <c r="AP1211" s="130"/>
      <c r="AQ1211" s="131">
        <f t="shared" si="1568"/>
        <v>0</v>
      </c>
      <c r="AR1211" s="129"/>
      <c r="AS1211" s="130"/>
      <c r="AT1211" s="130"/>
      <c r="AU1211" s="130"/>
      <c r="AV1211" s="130"/>
      <c r="AW1211" s="130"/>
      <c r="AX1211" s="130"/>
      <c r="AY1211" s="130"/>
      <c r="AZ1211" s="130"/>
      <c r="BA1211" s="130"/>
      <c r="BB1211" s="130"/>
      <c r="BC1211" s="130"/>
      <c r="BD1211" s="131">
        <f t="shared" si="1570"/>
        <v>0</v>
      </c>
      <c r="BE1211" s="131">
        <f t="shared" si="1554"/>
        <v>0</v>
      </c>
      <c r="BG1211" s="42"/>
    </row>
    <row r="1212" spans="1:61" hidden="1" outlineLevel="2" x14ac:dyDescent="0.2">
      <c r="A1212" s="369"/>
      <c r="B1212" s="362" t="s">
        <v>198</v>
      </c>
      <c r="C1212" s="50" t="s">
        <v>159</v>
      </c>
      <c r="D1212" s="127">
        <f>SUM(D1208,D1210)</f>
        <v>0</v>
      </c>
      <c r="E1212" s="124">
        <f>SUM(E1208,E1210)</f>
        <v>0</v>
      </c>
      <c r="F1212" s="125">
        <f t="shared" ref="F1212:P1212" si="1575">SUM(F1208,F1210)</f>
        <v>0</v>
      </c>
      <c r="G1212" s="125">
        <f t="shared" si="1575"/>
        <v>0</v>
      </c>
      <c r="H1212" s="125">
        <f t="shared" si="1575"/>
        <v>0</v>
      </c>
      <c r="I1212" s="125">
        <f t="shared" si="1575"/>
        <v>0</v>
      </c>
      <c r="J1212" s="125">
        <f t="shared" si="1575"/>
        <v>0</v>
      </c>
      <c r="K1212" s="125">
        <f t="shared" si="1575"/>
        <v>0</v>
      </c>
      <c r="L1212" s="125">
        <f t="shared" si="1575"/>
        <v>0</v>
      </c>
      <c r="M1212" s="125">
        <f t="shared" si="1575"/>
        <v>0</v>
      </c>
      <c r="N1212" s="125">
        <f t="shared" si="1575"/>
        <v>0</v>
      </c>
      <c r="O1212" s="125">
        <f t="shared" si="1575"/>
        <v>0</v>
      </c>
      <c r="P1212" s="125">
        <f t="shared" si="1575"/>
        <v>40</v>
      </c>
      <c r="Q1212" s="126">
        <f t="shared" si="1564"/>
        <v>40</v>
      </c>
      <c r="R1212" s="124">
        <f>SUM(R1208,R1210)</f>
        <v>0</v>
      </c>
      <c r="S1212" s="125">
        <f t="shared" ref="S1212:AC1212" si="1576">SUM(S1208,S1210)</f>
        <v>0</v>
      </c>
      <c r="T1212" s="125">
        <f t="shared" si="1576"/>
        <v>0</v>
      </c>
      <c r="U1212" s="125">
        <f t="shared" si="1576"/>
        <v>0</v>
      </c>
      <c r="V1212" s="125">
        <f t="shared" si="1576"/>
        <v>0</v>
      </c>
      <c r="W1212" s="125">
        <f t="shared" si="1576"/>
        <v>0</v>
      </c>
      <c r="X1212" s="125">
        <f t="shared" si="1576"/>
        <v>0</v>
      </c>
      <c r="Y1212" s="125">
        <f t="shared" si="1576"/>
        <v>0</v>
      </c>
      <c r="Z1212" s="125">
        <f t="shared" si="1576"/>
        <v>0</v>
      </c>
      <c r="AA1212" s="125">
        <f t="shared" si="1576"/>
        <v>0</v>
      </c>
      <c r="AB1212" s="125">
        <f t="shared" si="1576"/>
        <v>0</v>
      </c>
      <c r="AC1212" s="125">
        <f t="shared" si="1576"/>
        <v>0</v>
      </c>
      <c r="AD1212" s="126">
        <f t="shared" si="1566"/>
        <v>0</v>
      </c>
      <c r="AE1212" s="124">
        <f>SUM(AE1208,AE1210)</f>
        <v>0</v>
      </c>
      <c r="AF1212" s="125">
        <f t="shared" ref="AF1212:AP1212" si="1577">SUM(AF1208,AF1210)</f>
        <v>0</v>
      </c>
      <c r="AG1212" s="125">
        <f t="shared" si="1577"/>
        <v>0</v>
      </c>
      <c r="AH1212" s="125">
        <f t="shared" si="1577"/>
        <v>0</v>
      </c>
      <c r="AI1212" s="125">
        <f t="shared" si="1577"/>
        <v>0</v>
      </c>
      <c r="AJ1212" s="125">
        <f t="shared" si="1577"/>
        <v>0</v>
      </c>
      <c r="AK1212" s="125">
        <f t="shared" si="1577"/>
        <v>0</v>
      </c>
      <c r="AL1212" s="125">
        <f t="shared" si="1577"/>
        <v>0</v>
      </c>
      <c r="AM1212" s="125">
        <f t="shared" si="1577"/>
        <v>0</v>
      </c>
      <c r="AN1212" s="125">
        <f t="shared" si="1577"/>
        <v>0</v>
      </c>
      <c r="AO1212" s="125">
        <f t="shared" si="1577"/>
        <v>0</v>
      </c>
      <c r="AP1212" s="125">
        <f t="shared" si="1577"/>
        <v>0</v>
      </c>
      <c r="AQ1212" s="126">
        <f t="shared" si="1568"/>
        <v>0</v>
      </c>
      <c r="AR1212" s="124">
        <f>SUM(AR1208,AR1210)</f>
        <v>0</v>
      </c>
      <c r="AS1212" s="125">
        <f t="shared" ref="AS1212:BC1212" si="1578">SUM(AS1208,AS1210)</f>
        <v>0</v>
      </c>
      <c r="AT1212" s="125">
        <f t="shared" si="1578"/>
        <v>0</v>
      </c>
      <c r="AU1212" s="125">
        <f t="shared" si="1578"/>
        <v>0</v>
      </c>
      <c r="AV1212" s="125">
        <f t="shared" si="1578"/>
        <v>0</v>
      </c>
      <c r="AW1212" s="125">
        <f t="shared" si="1578"/>
        <v>0</v>
      </c>
      <c r="AX1212" s="125">
        <f t="shared" si="1578"/>
        <v>0</v>
      </c>
      <c r="AY1212" s="125">
        <f t="shared" si="1578"/>
        <v>0</v>
      </c>
      <c r="AZ1212" s="125">
        <f t="shared" si="1578"/>
        <v>0</v>
      </c>
      <c r="BA1212" s="125">
        <f t="shared" si="1578"/>
        <v>0</v>
      </c>
      <c r="BB1212" s="125">
        <f t="shared" si="1578"/>
        <v>0</v>
      </c>
      <c r="BC1212" s="125">
        <f t="shared" si="1578"/>
        <v>0</v>
      </c>
      <c r="BD1212" s="126">
        <f t="shared" si="1570"/>
        <v>0</v>
      </c>
      <c r="BE1212" s="127">
        <f t="shared" si="1554"/>
        <v>40</v>
      </c>
      <c r="BG1212" s="42"/>
    </row>
    <row r="1213" spans="1:61" hidden="1" outlineLevel="2" x14ac:dyDescent="0.2">
      <c r="A1213" s="370"/>
      <c r="B1213" s="363"/>
      <c r="C1213" s="51" t="s">
        <v>164</v>
      </c>
      <c r="D1213" s="100">
        <f t="shared" ref="D1213:P1213" si="1579">SUM(D1209,D1211)</f>
        <v>0</v>
      </c>
      <c r="E1213" s="80">
        <f t="shared" si="1579"/>
        <v>0</v>
      </c>
      <c r="F1213" s="81">
        <f t="shared" si="1579"/>
        <v>0</v>
      </c>
      <c r="G1213" s="81">
        <f t="shared" si="1579"/>
        <v>0</v>
      </c>
      <c r="H1213" s="81">
        <f t="shared" si="1579"/>
        <v>0</v>
      </c>
      <c r="I1213" s="81">
        <f t="shared" si="1579"/>
        <v>0</v>
      </c>
      <c r="J1213" s="81">
        <f t="shared" si="1579"/>
        <v>0</v>
      </c>
      <c r="K1213" s="81">
        <f t="shared" si="1579"/>
        <v>0</v>
      </c>
      <c r="L1213" s="81">
        <f t="shared" si="1579"/>
        <v>0</v>
      </c>
      <c r="M1213" s="81">
        <f t="shared" si="1579"/>
        <v>0</v>
      </c>
      <c r="N1213" s="81">
        <f t="shared" si="1579"/>
        <v>0</v>
      </c>
      <c r="O1213" s="81">
        <f t="shared" si="1579"/>
        <v>0</v>
      </c>
      <c r="P1213" s="81">
        <f t="shared" si="1579"/>
        <v>0</v>
      </c>
      <c r="Q1213" s="99">
        <f t="shared" si="1564"/>
        <v>0</v>
      </c>
      <c r="R1213" s="80">
        <f t="shared" ref="R1213:AC1213" si="1580">SUM(R1209,R1211)</f>
        <v>0</v>
      </c>
      <c r="S1213" s="81">
        <f t="shared" si="1580"/>
        <v>0</v>
      </c>
      <c r="T1213" s="81">
        <f t="shared" si="1580"/>
        <v>0</v>
      </c>
      <c r="U1213" s="81">
        <f t="shared" si="1580"/>
        <v>0</v>
      </c>
      <c r="V1213" s="81">
        <f t="shared" si="1580"/>
        <v>0</v>
      </c>
      <c r="W1213" s="81">
        <f t="shared" si="1580"/>
        <v>0</v>
      </c>
      <c r="X1213" s="81">
        <f t="shared" si="1580"/>
        <v>0</v>
      </c>
      <c r="Y1213" s="81">
        <f t="shared" si="1580"/>
        <v>0</v>
      </c>
      <c r="Z1213" s="81">
        <f t="shared" si="1580"/>
        <v>0</v>
      </c>
      <c r="AA1213" s="81">
        <f t="shared" si="1580"/>
        <v>0</v>
      </c>
      <c r="AB1213" s="81">
        <f t="shared" si="1580"/>
        <v>0</v>
      </c>
      <c r="AC1213" s="81">
        <f t="shared" si="1580"/>
        <v>0</v>
      </c>
      <c r="AD1213" s="99">
        <f t="shared" si="1566"/>
        <v>0</v>
      </c>
      <c r="AE1213" s="80">
        <f t="shared" ref="AE1213:AP1213" si="1581">SUM(AE1209,AE1211)</f>
        <v>0</v>
      </c>
      <c r="AF1213" s="81">
        <f t="shared" si="1581"/>
        <v>0</v>
      </c>
      <c r="AG1213" s="81">
        <f t="shared" si="1581"/>
        <v>0</v>
      </c>
      <c r="AH1213" s="81">
        <f t="shared" si="1581"/>
        <v>0</v>
      </c>
      <c r="AI1213" s="81">
        <f t="shared" si="1581"/>
        <v>0</v>
      </c>
      <c r="AJ1213" s="81">
        <f t="shared" si="1581"/>
        <v>0</v>
      </c>
      <c r="AK1213" s="81">
        <f t="shared" si="1581"/>
        <v>0</v>
      </c>
      <c r="AL1213" s="81">
        <f t="shared" si="1581"/>
        <v>0</v>
      </c>
      <c r="AM1213" s="81">
        <f t="shared" si="1581"/>
        <v>0</v>
      </c>
      <c r="AN1213" s="81">
        <f t="shared" si="1581"/>
        <v>0</v>
      </c>
      <c r="AO1213" s="81">
        <f t="shared" si="1581"/>
        <v>0</v>
      </c>
      <c r="AP1213" s="81">
        <f t="shared" si="1581"/>
        <v>0</v>
      </c>
      <c r="AQ1213" s="99">
        <f t="shared" si="1568"/>
        <v>0</v>
      </c>
      <c r="AR1213" s="80">
        <f t="shared" ref="AR1213:BC1213" si="1582">SUM(AR1209,AR1211)</f>
        <v>0</v>
      </c>
      <c r="AS1213" s="81">
        <f t="shared" si="1582"/>
        <v>0</v>
      </c>
      <c r="AT1213" s="81">
        <f t="shared" si="1582"/>
        <v>0</v>
      </c>
      <c r="AU1213" s="81">
        <f t="shared" si="1582"/>
        <v>0</v>
      </c>
      <c r="AV1213" s="81">
        <f t="shared" si="1582"/>
        <v>0</v>
      </c>
      <c r="AW1213" s="81">
        <f t="shared" si="1582"/>
        <v>0</v>
      </c>
      <c r="AX1213" s="81">
        <f t="shared" si="1582"/>
        <v>0</v>
      </c>
      <c r="AY1213" s="81">
        <f t="shared" si="1582"/>
        <v>0</v>
      </c>
      <c r="AZ1213" s="81">
        <f t="shared" si="1582"/>
        <v>0</v>
      </c>
      <c r="BA1213" s="81">
        <f t="shared" si="1582"/>
        <v>0</v>
      </c>
      <c r="BB1213" s="81">
        <f t="shared" si="1582"/>
        <v>0</v>
      </c>
      <c r="BC1213" s="81">
        <f t="shared" si="1582"/>
        <v>0</v>
      </c>
      <c r="BD1213" s="99">
        <f t="shared" si="1570"/>
        <v>0</v>
      </c>
      <c r="BE1213" s="100">
        <f t="shared" si="1554"/>
        <v>0</v>
      </c>
      <c r="BG1213" s="42"/>
    </row>
    <row r="1214" spans="1:61" outlineLevel="1" collapsed="1" x14ac:dyDescent="0.2">
      <c r="A1214" s="119"/>
      <c r="B1214" s="103" t="s">
        <v>241</v>
      </c>
      <c r="C1214" s="104"/>
      <c r="D1214" s="106"/>
      <c r="E1214" s="105"/>
      <c r="F1214" s="105"/>
      <c r="G1214" s="105"/>
      <c r="H1214" s="105"/>
      <c r="I1214" s="105"/>
      <c r="J1214" s="105"/>
      <c r="K1214" s="105"/>
      <c r="L1214" s="105"/>
      <c r="M1214" s="105"/>
      <c r="N1214" s="105"/>
      <c r="O1214" s="105"/>
      <c r="P1214" s="105"/>
      <c r="Q1214" s="106"/>
      <c r="R1214" s="105"/>
      <c r="S1214" s="105"/>
      <c r="T1214" s="105"/>
      <c r="U1214" s="105"/>
      <c r="V1214" s="105"/>
      <c r="W1214" s="105"/>
      <c r="X1214" s="105"/>
      <c r="Y1214" s="105"/>
      <c r="Z1214" s="105"/>
      <c r="AA1214" s="105"/>
      <c r="AB1214" s="105"/>
      <c r="AC1214" s="105"/>
      <c r="AD1214" s="107"/>
      <c r="AE1214" s="108"/>
      <c r="AF1214" s="105"/>
      <c r="AG1214" s="105"/>
      <c r="AH1214" s="105"/>
      <c r="AI1214" s="105"/>
      <c r="AJ1214" s="105"/>
      <c r="AK1214" s="105"/>
      <c r="AL1214" s="105"/>
      <c r="AM1214" s="105"/>
      <c r="AN1214" s="105"/>
      <c r="AO1214" s="105"/>
      <c r="AP1214" s="109"/>
      <c r="AQ1214" s="110"/>
      <c r="AR1214" s="105"/>
      <c r="AS1214" s="105"/>
      <c r="AT1214" s="105"/>
      <c r="AU1214" s="105"/>
      <c r="AV1214" s="105"/>
      <c r="AW1214" s="105"/>
      <c r="AX1214" s="105"/>
      <c r="AY1214" s="105"/>
      <c r="AZ1214" s="105"/>
      <c r="BA1214" s="105"/>
      <c r="BB1214" s="105"/>
      <c r="BC1214" s="105"/>
      <c r="BD1214" s="106"/>
      <c r="BE1214" s="197">
        <f t="shared" si="1554"/>
        <v>0</v>
      </c>
      <c r="BF1214" s="122"/>
      <c r="BG1214" s="42"/>
    </row>
    <row r="1215" spans="1:61" hidden="1" outlineLevel="2" x14ac:dyDescent="0.2">
      <c r="A1215" s="120"/>
      <c r="B1215" s="111" t="s">
        <v>202</v>
      </c>
      <c r="C1215" s="112"/>
      <c r="D1215" s="114"/>
      <c r="E1215" s="113"/>
      <c r="F1215" s="113"/>
      <c r="G1215" s="113"/>
      <c r="H1215" s="113"/>
      <c r="I1215" s="113"/>
      <c r="J1215" s="113"/>
      <c r="K1215" s="113"/>
      <c r="L1215" s="113"/>
      <c r="M1215" s="113"/>
      <c r="N1215" s="113"/>
      <c r="O1215" s="113"/>
      <c r="P1215" s="113"/>
      <c r="Q1215" s="114"/>
      <c r="R1215" s="113"/>
      <c r="S1215" s="113"/>
      <c r="T1215" s="113"/>
      <c r="U1215" s="113"/>
      <c r="V1215" s="113"/>
      <c r="W1215" s="113"/>
      <c r="X1215" s="113"/>
      <c r="Y1215" s="113"/>
      <c r="Z1215" s="113"/>
      <c r="AA1215" s="113"/>
      <c r="AB1215" s="113"/>
      <c r="AC1215" s="113"/>
      <c r="AD1215" s="115"/>
      <c r="AE1215" s="116"/>
      <c r="AF1215" s="113"/>
      <c r="AG1215" s="113"/>
      <c r="AH1215" s="113"/>
      <c r="AI1215" s="113"/>
      <c r="AJ1215" s="113"/>
      <c r="AK1215" s="113"/>
      <c r="AL1215" s="113"/>
      <c r="AM1215" s="113"/>
      <c r="AN1215" s="113"/>
      <c r="AO1215" s="113"/>
      <c r="AP1215" s="117"/>
      <c r="AQ1215" s="118"/>
      <c r="AR1215" s="113"/>
      <c r="AS1215" s="113"/>
      <c r="AT1215" s="113"/>
      <c r="AU1215" s="113"/>
      <c r="AV1215" s="113"/>
      <c r="AW1215" s="113"/>
      <c r="AX1215" s="113"/>
      <c r="AY1215" s="113"/>
      <c r="AZ1215" s="113"/>
      <c r="BA1215" s="113"/>
      <c r="BB1215" s="113"/>
      <c r="BC1215" s="113"/>
      <c r="BD1215" s="114"/>
      <c r="BE1215" s="198">
        <f t="shared" si="1554"/>
        <v>0</v>
      </c>
      <c r="BG1215" s="42"/>
    </row>
    <row r="1216" spans="1:61" ht="13.15" hidden="1" customHeight="1" outlineLevel="2" x14ac:dyDescent="0.2">
      <c r="A1216" s="373">
        <v>1</v>
      </c>
      <c r="B1216" s="371" t="s">
        <v>334</v>
      </c>
      <c r="C1216" s="44" t="s">
        <v>159</v>
      </c>
      <c r="D1216" s="101"/>
      <c r="E1216" s="82"/>
      <c r="F1216" s="83"/>
      <c r="G1216" s="83"/>
      <c r="H1216" s="83"/>
      <c r="I1216" s="83"/>
      <c r="J1216" s="83"/>
      <c r="K1216" s="83"/>
      <c r="L1216" s="83"/>
      <c r="M1216" s="83"/>
      <c r="N1216" s="83"/>
      <c r="O1216" s="83"/>
      <c r="P1216" s="83">
        <v>400</v>
      </c>
      <c r="Q1216" s="101">
        <f>SUM(E1216:P1216)</f>
        <v>400</v>
      </c>
      <c r="R1216" s="82"/>
      <c r="S1216" s="83"/>
      <c r="T1216" s="83"/>
      <c r="U1216" s="83"/>
      <c r="V1216" s="83"/>
      <c r="W1216" s="83"/>
      <c r="X1216" s="83"/>
      <c r="Y1216" s="83"/>
      <c r="Z1216" s="83"/>
      <c r="AA1216" s="83"/>
      <c r="AB1216" s="83"/>
      <c r="AC1216" s="83"/>
      <c r="AD1216" s="101">
        <f>SUM(R1216:AC1216)</f>
        <v>0</v>
      </c>
      <c r="AE1216" s="82"/>
      <c r="AF1216" s="83"/>
      <c r="AG1216" s="83"/>
      <c r="AH1216" s="83"/>
      <c r="AI1216" s="83"/>
      <c r="AJ1216" s="83"/>
      <c r="AK1216" s="83"/>
      <c r="AL1216" s="83"/>
      <c r="AM1216" s="83"/>
      <c r="AN1216" s="83"/>
      <c r="AO1216" s="83"/>
      <c r="AP1216" s="83"/>
      <c r="AQ1216" s="101">
        <f>SUM(AE1216:AP1216)</f>
        <v>0</v>
      </c>
      <c r="AR1216" s="82"/>
      <c r="AS1216" s="83"/>
      <c r="AT1216" s="83"/>
      <c r="AU1216" s="83"/>
      <c r="AV1216" s="83"/>
      <c r="AW1216" s="83"/>
      <c r="AX1216" s="83"/>
      <c r="AY1216" s="83"/>
      <c r="AZ1216" s="83"/>
      <c r="BA1216" s="83"/>
      <c r="BB1216" s="83"/>
      <c r="BC1216" s="83"/>
      <c r="BD1216" s="101">
        <f>SUM(AR1216:BC1216)</f>
        <v>0</v>
      </c>
      <c r="BE1216" s="101">
        <f t="shared" si="1554"/>
        <v>400</v>
      </c>
      <c r="BG1216" s="138"/>
      <c r="BH1216" s="140"/>
      <c r="BI1216" s="140"/>
    </row>
    <row r="1217" spans="1:61" ht="13.15" hidden="1" customHeight="1" outlineLevel="2" x14ac:dyDescent="0.2">
      <c r="A1217" s="374"/>
      <c r="B1217" s="372"/>
      <c r="C1217" s="46" t="s">
        <v>164</v>
      </c>
      <c r="D1217" s="92"/>
      <c r="E1217" s="56"/>
      <c r="F1217" s="57"/>
      <c r="G1217" s="57"/>
      <c r="H1217" s="57"/>
      <c r="I1217" s="57"/>
      <c r="J1217" s="57"/>
      <c r="K1217" s="57"/>
      <c r="L1217" s="57"/>
      <c r="M1217" s="57"/>
      <c r="N1217" s="57"/>
      <c r="O1217" s="57"/>
      <c r="P1217" s="57"/>
      <c r="Q1217" s="92">
        <f>SUM(E1217:P1217)</f>
        <v>0</v>
      </c>
      <c r="R1217" s="56"/>
      <c r="S1217" s="57"/>
      <c r="T1217" s="57"/>
      <c r="U1217" s="57"/>
      <c r="V1217" s="57"/>
      <c r="W1217" s="57"/>
      <c r="X1217" s="57"/>
      <c r="Y1217" s="57"/>
      <c r="Z1217" s="57"/>
      <c r="AA1217" s="57"/>
      <c r="AB1217" s="57"/>
      <c r="AC1217" s="57"/>
      <c r="AD1217" s="92">
        <f>SUM(R1217:AC1217)</f>
        <v>0</v>
      </c>
      <c r="AE1217" s="56"/>
      <c r="AF1217" s="57"/>
      <c r="AG1217" s="57"/>
      <c r="AH1217" s="57"/>
      <c r="AI1217" s="57"/>
      <c r="AJ1217" s="57"/>
      <c r="AK1217" s="57"/>
      <c r="AL1217" s="57"/>
      <c r="AM1217" s="57"/>
      <c r="AN1217" s="57"/>
      <c r="AO1217" s="57"/>
      <c r="AP1217" s="57"/>
      <c r="AQ1217" s="92">
        <f>SUM(AE1217:AP1217)</f>
        <v>0</v>
      </c>
      <c r="AR1217" s="56"/>
      <c r="AS1217" s="57"/>
      <c r="AT1217" s="57"/>
      <c r="AU1217" s="57"/>
      <c r="AV1217" s="57"/>
      <c r="AW1217" s="57"/>
      <c r="AX1217" s="57"/>
      <c r="AY1217" s="57"/>
      <c r="AZ1217" s="57"/>
      <c r="BA1217" s="57"/>
      <c r="BB1217" s="57"/>
      <c r="BC1217" s="57"/>
      <c r="BD1217" s="92">
        <f>SUM(AR1217:BC1217)</f>
        <v>0</v>
      </c>
      <c r="BE1217" s="92">
        <f t="shared" si="1554"/>
        <v>0</v>
      </c>
      <c r="BG1217" s="136"/>
      <c r="BH1217" s="4"/>
      <c r="BI1217" s="4"/>
    </row>
    <row r="1218" spans="1:61" ht="13.15" hidden="1" customHeight="1" outlineLevel="2" x14ac:dyDescent="0.2">
      <c r="A1218" s="373">
        <v>2</v>
      </c>
      <c r="B1218" s="371" t="s">
        <v>217</v>
      </c>
      <c r="C1218" s="44" t="s">
        <v>159</v>
      </c>
      <c r="D1218" s="101"/>
      <c r="E1218" s="82"/>
      <c r="F1218" s="83"/>
      <c r="G1218" s="83"/>
      <c r="H1218" s="83"/>
      <c r="I1218" s="83"/>
      <c r="J1218" s="83"/>
      <c r="K1218" s="83"/>
      <c r="L1218" s="83"/>
      <c r="M1218" s="83"/>
      <c r="N1218" s="83"/>
      <c r="O1218" s="83"/>
      <c r="P1218" s="83"/>
      <c r="Q1218" s="101">
        <f t="shared" ref="Q1218:Q1229" si="1583">SUM(E1218:P1218)</f>
        <v>0</v>
      </c>
      <c r="R1218" s="82"/>
      <c r="S1218" s="83"/>
      <c r="T1218" s="83"/>
      <c r="U1218" s="83"/>
      <c r="V1218" s="83"/>
      <c r="W1218" s="83"/>
      <c r="X1218" s="83"/>
      <c r="Y1218" s="83"/>
      <c r="Z1218" s="83"/>
      <c r="AA1218" s="83"/>
      <c r="AB1218" s="83"/>
      <c r="AC1218" s="83"/>
      <c r="AD1218" s="101">
        <f t="shared" ref="AD1218:AD1233" si="1584">SUM(R1218:AC1218)</f>
        <v>0</v>
      </c>
      <c r="AE1218" s="82"/>
      <c r="AF1218" s="83"/>
      <c r="AG1218" s="83"/>
      <c r="AH1218" s="83"/>
      <c r="AI1218" s="83"/>
      <c r="AJ1218" s="83"/>
      <c r="AK1218" s="83"/>
      <c r="AL1218" s="83"/>
      <c r="AM1218" s="83"/>
      <c r="AN1218" s="83"/>
      <c r="AO1218" s="83"/>
      <c r="AP1218" s="83"/>
      <c r="AQ1218" s="101">
        <f t="shared" ref="AQ1218:AQ1233" si="1585">SUM(AE1218:AP1218)</f>
        <v>0</v>
      </c>
      <c r="AR1218" s="82"/>
      <c r="AS1218" s="83"/>
      <c r="AT1218" s="83"/>
      <c r="AU1218" s="83"/>
      <c r="AV1218" s="83"/>
      <c r="AW1218" s="83"/>
      <c r="AX1218" s="83"/>
      <c r="AY1218" s="83"/>
      <c r="AZ1218" s="83"/>
      <c r="BA1218" s="83"/>
      <c r="BB1218" s="83"/>
      <c r="BC1218" s="83"/>
      <c r="BD1218" s="101">
        <f t="shared" ref="BD1218:BD1233" si="1586">SUM(AR1218:BC1218)</f>
        <v>0</v>
      </c>
      <c r="BE1218" s="101">
        <f t="shared" si="1554"/>
        <v>0</v>
      </c>
      <c r="BG1218" s="138" t="s">
        <v>211</v>
      </c>
      <c r="BH1218" s="140" t="s">
        <v>212</v>
      </c>
      <c r="BI1218" s="140" t="s">
        <v>213</v>
      </c>
    </row>
    <row r="1219" spans="1:61" ht="13.15" hidden="1" customHeight="1" outlineLevel="2" x14ac:dyDescent="0.2">
      <c r="A1219" s="374"/>
      <c r="B1219" s="372"/>
      <c r="C1219" s="46" t="s">
        <v>164</v>
      </c>
      <c r="D1219" s="92"/>
      <c r="E1219" s="56"/>
      <c r="F1219" s="57"/>
      <c r="G1219" s="57"/>
      <c r="H1219" s="57"/>
      <c r="I1219" s="57"/>
      <c r="J1219" s="57"/>
      <c r="K1219" s="57"/>
      <c r="L1219" s="57"/>
      <c r="M1219" s="57"/>
      <c r="N1219" s="57"/>
      <c r="O1219" s="57"/>
      <c r="P1219" s="57"/>
      <c r="Q1219" s="92">
        <f t="shared" si="1583"/>
        <v>0</v>
      </c>
      <c r="R1219" s="56"/>
      <c r="S1219" s="57"/>
      <c r="T1219" s="57"/>
      <c r="U1219" s="57"/>
      <c r="V1219" s="57"/>
      <c r="W1219" s="57"/>
      <c r="X1219" s="57"/>
      <c r="Y1219" s="57"/>
      <c r="Z1219" s="57"/>
      <c r="AA1219" s="57"/>
      <c r="AB1219" s="57"/>
      <c r="AC1219" s="57"/>
      <c r="AD1219" s="92">
        <f t="shared" si="1584"/>
        <v>0</v>
      </c>
      <c r="AE1219" s="56"/>
      <c r="AF1219" s="57"/>
      <c r="AG1219" s="57"/>
      <c r="AH1219" s="57"/>
      <c r="AI1219" s="57"/>
      <c r="AJ1219" s="57"/>
      <c r="AK1219" s="57"/>
      <c r="AL1219" s="57"/>
      <c r="AM1219" s="57"/>
      <c r="AN1219" s="57"/>
      <c r="AO1219" s="57"/>
      <c r="AP1219" s="57"/>
      <c r="AQ1219" s="92">
        <f t="shared" si="1585"/>
        <v>0</v>
      </c>
      <c r="AR1219" s="56"/>
      <c r="AS1219" s="57"/>
      <c r="AT1219" s="57"/>
      <c r="AU1219" s="57"/>
      <c r="AV1219" s="57"/>
      <c r="AW1219" s="57"/>
      <c r="AX1219" s="57"/>
      <c r="AY1219" s="57"/>
      <c r="AZ1219" s="57"/>
      <c r="BA1219" s="57"/>
      <c r="BB1219" s="57"/>
      <c r="BC1219" s="57"/>
      <c r="BD1219" s="92">
        <f t="shared" si="1586"/>
        <v>0</v>
      </c>
      <c r="BE1219" s="92">
        <f t="shared" si="1554"/>
        <v>0</v>
      </c>
      <c r="BG1219" s="136" t="s">
        <v>199</v>
      </c>
      <c r="BH1219" s="4">
        <f t="shared" ref="BH1219:BH1226" si="1587">BI1219/1.25</f>
        <v>6400000</v>
      </c>
      <c r="BI1219" s="4">
        <f>+BI1224*4%</f>
        <v>8000000</v>
      </c>
    </row>
    <row r="1220" spans="1:61" ht="13.15" hidden="1" customHeight="1" outlineLevel="2" x14ac:dyDescent="0.2">
      <c r="A1220" s="366">
        <v>3</v>
      </c>
      <c r="B1220" s="376" t="s">
        <v>345</v>
      </c>
      <c r="C1220" s="47" t="s">
        <v>159</v>
      </c>
      <c r="D1220" s="91"/>
      <c r="E1220" s="52"/>
      <c r="F1220" s="53"/>
      <c r="G1220" s="53"/>
      <c r="H1220" s="53"/>
      <c r="I1220" s="53"/>
      <c r="J1220" s="53"/>
      <c r="K1220" s="53"/>
      <c r="L1220" s="53"/>
      <c r="M1220" s="53"/>
      <c r="N1220" s="53"/>
      <c r="O1220" s="53"/>
      <c r="P1220" s="53">
        <v>100</v>
      </c>
      <c r="Q1220" s="91">
        <f t="shared" si="1583"/>
        <v>100</v>
      </c>
      <c r="R1220" s="52"/>
      <c r="S1220" s="53"/>
      <c r="T1220" s="53"/>
      <c r="U1220" s="53"/>
      <c r="V1220" s="53"/>
      <c r="W1220" s="53"/>
      <c r="X1220" s="53"/>
      <c r="Y1220" s="53"/>
      <c r="Z1220" s="53"/>
      <c r="AA1220" s="53"/>
      <c r="AB1220" s="53"/>
      <c r="AC1220" s="53"/>
      <c r="AD1220" s="91">
        <f t="shared" si="1584"/>
        <v>0</v>
      </c>
      <c r="AE1220" s="52"/>
      <c r="AF1220" s="53"/>
      <c r="AG1220" s="53"/>
      <c r="AH1220" s="53"/>
      <c r="AI1220" s="53"/>
      <c r="AJ1220" s="53"/>
      <c r="AK1220" s="53"/>
      <c r="AL1220" s="53"/>
      <c r="AM1220" s="53"/>
      <c r="AN1220" s="53"/>
      <c r="AO1220" s="53"/>
      <c r="AP1220" s="53"/>
      <c r="AQ1220" s="91">
        <f t="shared" si="1585"/>
        <v>0</v>
      </c>
      <c r="AR1220" s="52"/>
      <c r="AS1220" s="53"/>
      <c r="AT1220" s="53"/>
      <c r="AU1220" s="53"/>
      <c r="AV1220" s="53"/>
      <c r="AW1220" s="53"/>
      <c r="AX1220" s="53"/>
      <c r="AY1220" s="53"/>
      <c r="AZ1220" s="53"/>
      <c r="BA1220" s="53"/>
      <c r="BB1220" s="53"/>
      <c r="BC1220" s="53"/>
      <c r="BD1220" s="91">
        <f t="shared" si="1586"/>
        <v>0</v>
      </c>
      <c r="BE1220" s="91">
        <f t="shared" si="1554"/>
        <v>100</v>
      </c>
      <c r="BG1220" s="136" t="s">
        <v>218</v>
      </c>
      <c r="BH1220" s="4">
        <f t="shared" si="1587"/>
        <v>200000</v>
      </c>
      <c r="BI1220" s="4">
        <v>250000</v>
      </c>
    </row>
    <row r="1221" spans="1:61" ht="13.15" hidden="1" customHeight="1" outlineLevel="2" x14ac:dyDescent="0.2">
      <c r="A1221" s="367"/>
      <c r="B1221" s="381"/>
      <c r="C1221" s="48" t="s">
        <v>164</v>
      </c>
      <c r="D1221" s="93"/>
      <c r="E1221" s="62"/>
      <c r="F1221" s="63"/>
      <c r="G1221" s="63"/>
      <c r="H1221" s="63"/>
      <c r="I1221" s="63"/>
      <c r="J1221" s="63"/>
      <c r="K1221" s="63"/>
      <c r="L1221" s="63"/>
      <c r="M1221" s="63"/>
      <c r="N1221" s="63"/>
      <c r="O1221" s="63"/>
      <c r="P1221" s="63"/>
      <c r="Q1221" s="93">
        <f t="shared" si="1583"/>
        <v>0</v>
      </c>
      <c r="R1221" s="62"/>
      <c r="S1221" s="63"/>
      <c r="T1221" s="63"/>
      <c r="U1221" s="63"/>
      <c r="V1221" s="63"/>
      <c r="W1221" s="63"/>
      <c r="X1221" s="63"/>
      <c r="Y1221" s="63"/>
      <c r="Z1221" s="63"/>
      <c r="AA1221" s="63"/>
      <c r="AB1221" s="63"/>
      <c r="AC1221" s="63"/>
      <c r="AD1221" s="93">
        <f t="shared" si="1584"/>
        <v>0</v>
      </c>
      <c r="AE1221" s="62"/>
      <c r="AF1221" s="63"/>
      <c r="AG1221" s="63"/>
      <c r="AH1221" s="63"/>
      <c r="AI1221" s="63"/>
      <c r="AJ1221" s="63"/>
      <c r="AK1221" s="63"/>
      <c r="AL1221" s="63"/>
      <c r="AM1221" s="63"/>
      <c r="AN1221" s="63"/>
      <c r="AO1221" s="63"/>
      <c r="AP1221" s="63"/>
      <c r="AQ1221" s="93">
        <f t="shared" si="1585"/>
        <v>0</v>
      </c>
      <c r="AR1221" s="62"/>
      <c r="AS1221" s="63"/>
      <c r="AT1221" s="63"/>
      <c r="AU1221" s="63"/>
      <c r="AV1221" s="63"/>
      <c r="AW1221" s="63"/>
      <c r="AX1221" s="63"/>
      <c r="AY1221" s="63"/>
      <c r="AZ1221" s="63"/>
      <c r="BA1221" s="63"/>
      <c r="BB1221" s="63"/>
      <c r="BC1221" s="63"/>
      <c r="BD1221" s="93">
        <f t="shared" si="1586"/>
        <v>0</v>
      </c>
      <c r="BE1221" s="93">
        <f t="shared" si="1554"/>
        <v>0</v>
      </c>
      <c r="BG1221" s="136" t="s">
        <v>222</v>
      </c>
      <c r="BH1221" s="234" t="s">
        <v>323</v>
      </c>
      <c r="BI1221" s="234" t="s">
        <v>323</v>
      </c>
    </row>
    <row r="1222" spans="1:61" ht="13.15" hidden="1" customHeight="1" outlineLevel="2" x14ac:dyDescent="0.2">
      <c r="A1222" s="380">
        <v>4</v>
      </c>
      <c r="B1222" s="382" t="s">
        <v>204</v>
      </c>
      <c r="C1222" s="49" t="s">
        <v>159</v>
      </c>
      <c r="D1222" s="95"/>
      <c r="E1222" s="68"/>
      <c r="F1222" s="69"/>
      <c r="G1222" s="69"/>
      <c r="H1222" s="69"/>
      <c r="I1222" s="69"/>
      <c r="J1222" s="69"/>
      <c r="K1222" s="69"/>
      <c r="L1222" s="69"/>
      <c r="M1222" s="69"/>
      <c r="N1222" s="69"/>
      <c r="O1222" s="69"/>
      <c r="P1222" s="69"/>
      <c r="Q1222" s="94">
        <f t="shared" si="1583"/>
        <v>0</v>
      </c>
      <c r="R1222" s="68"/>
      <c r="S1222" s="69"/>
      <c r="T1222" s="69"/>
      <c r="U1222" s="69"/>
      <c r="V1222" s="69"/>
      <c r="W1222" s="69"/>
      <c r="X1222" s="69"/>
      <c r="Y1222" s="69"/>
      <c r="Z1222" s="69"/>
      <c r="AA1222" s="69"/>
      <c r="AB1222" s="69"/>
      <c r="AC1222" s="69"/>
      <c r="AD1222" s="94">
        <f t="shared" si="1584"/>
        <v>0</v>
      </c>
      <c r="AE1222" s="68"/>
      <c r="AF1222" s="69"/>
      <c r="AG1222" s="69"/>
      <c r="AH1222" s="69"/>
      <c r="AI1222" s="69"/>
      <c r="AJ1222" s="69"/>
      <c r="AK1222" s="69"/>
      <c r="AL1222" s="69"/>
      <c r="AM1222" s="69"/>
      <c r="AN1222" s="69"/>
      <c r="AO1222" s="69"/>
      <c r="AP1222" s="69"/>
      <c r="AQ1222" s="94">
        <f t="shared" si="1585"/>
        <v>0</v>
      </c>
      <c r="AR1222" s="68"/>
      <c r="AS1222" s="69"/>
      <c r="AT1222" s="69"/>
      <c r="AU1222" s="69"/>
      <c r="AV1222" s="69"/>
      <c r="AW1222" s="69"/>
      <c r="AX1222" s="69"/>
      <c r="AY1222" s="69"/>
      <c r="AZ1222" s="69"/>
      <c r="BA1222" s="69"/>
      <c r="BB1222" s="69"/>
      <c r="BC1222" s="69"/>
      <c r="BD1222" s="94">
        <f t="shared" si="1586"/>
        <v>0</v>
      </c>
      <c r="BE1222" s="95">
        <f t="shared" si="1554"/>
        <v>0</v>
      </c>
      <c r="BG1222" s="136" t="s">
        <v>214</v>
      </c>
      <c r="BH1222" s="234" t="s">
        <v>323</v>
      </c>
      <c r="BI1222" s="234" t="s">
        <v>323</v>
      </c>
    </row>
    <row r="1223" spans="1:61" ht="13.15" hidden="1" customHeight="1" outlineLevel="2" x14ac:dyDescent="0.2">
      <c r="A1223" s="384"/>
      <c r="B1223" s="383"/>
      <c r="C1223" s="45" t="s">
        <v>164</v>
      </c>
      <c r="D1223" s="97"/>
      <c r="E1223" s="74"/>
      <c r="F1223" s="75"/>
      <c r="G1223" s="75"/>
      <c r="H1223" s="75"/>
      <c r="I1223" s="75"/>
      <c r="J1223" s="75"/>
      <c r="K1223" s="75"/>
      <c r="L1223" s="75"/>
      <c r="M1223" s="75"/>
      <c r="N1223" s="75"/>
      <c r="O1223" s="75"/>
      <c r="P1223" s="75"/>
      <c r="Q1223" s="96">
        <f t="shared" si="1583"/>
        <v>0</v>
      </c>
      <c r="R1223" s="74"/>
      <c r="S1223" s="75"/>
      <c r="T1223" s="75"/>
      <c r="U1223" s="75"/>
      <c r="V1223" s="75"/>
      <c r="W1223" s="75"/>
      <c r="X1223" s="75"/>
      <c r="Y1223" s="75"/>
      <c r="Z1223" s="75"/>
      <c r="AA1223" s="75"/>
      <c r="AB1223" s="75"/>
      <c r="AC1223" s="75"/>
      <c r="AD1223" s="96">
        <f t="shared" si="1584"/>
        <v>0</v>
      </c>
      <c r="AE1223" s="74"/>
      <c r="AF1223" s="75"/>
      <c r="AG1223" s="75"/>
      <c r="AH1223" s="75"/>
      <c r="AI1223" s="75"/>
      <c r="AJ1223" s="75"/>
      <c r="AK1223" s="75"/>
      <c r="AL1223" s="75"/>
      <c r="AM1223" s="75"/>
      <c r="AN1223" s="75"/>
      <c r="AO1223" s="75"/>
      <c r="AP1223" s="75"/>
      <c r="AQ1223" s="96">
        <f t="shared" si="1585"/>
        <v>0</v>
      </c>
      <c r="AR1223" s="74"/>
      <c r="AS1223" s="75"/>
      <c r="AT1223" s="75"/>
      <c r="AU1223" s="75"/>
      <c r="AV1223" s="75"/>
      <c r="AW1223" s="75"/>
      <c r="AX1223" s="75"/>
      <c r="AY1223" s="75"/>
      <c r="AZ1223" s="75"/>
      <c r="BA1223" s="75"/>
      <c r="BB1223" s="75"/>
      <c r="BC1223" s="75"/>
      <c r="BD1223" s="96">
        <f t="shared" si="1586"/>
        <v>0</v>
      </c>
      <c r="BE1223" s="97">
        <f t="shared" si="1554"/>
        <v>0</v>
      </c>
      <c r="BG1223" s="136" t="s">
        <v>223</v>
      </c>
      <c r="BH1223" s="234" t="s">
        <v>323</v>
      </c>
      <c r="BI1223" s="234" t="s">
        <v>323</v>
      </c>
    </row>
    <row r="1224" spans="1:61" ht="13.15" hidden="1" customHeight="1" outlineLevel="2" x14ac:dyDescent="0.2">
      <c r="A1224" s="380">
        <v>5</v>
      </c>
      <c r="B1224" s="382" t="s">
        <v>221</v>
      </c>
      <c r="C1224" s="49" t="s">
        <v>159</v>
      </c>
      <c r="D1224" s="95"/>
      <c r="E1224" s="68"/>
      <c r="F1224" s="69"/>
      <c r="G1224" s="69"/>
      <c r="H1224" s="69"/>
      <c r="I1224" s="69"/>
      <c r="J1224" s="69"/>
      <c r="K1224" s="69"/>
      <c r="L1224" s="69"/>
      <c r="M1224" s="69"/>
      <c r="N1224" s="69"/>
      <c r="O1224" s="69"/>
      <c r="P1224" s="69"/>
      <c r="Q1224" s="94">
        <f t="shared" si="1583"/>
        <v>0</v>
      </c>
      <c r="R1224" s="68"/>
      <c r="S1224" s="69"/>
      <c r="T1224" s="69"/>
      <c r="U1224" s="69"/>
      <c r="V1224" s="69"/>
      <c r="W1224" s="69"/>
      <c r="X1224" s="69"/>
      <c r="Y1224" s="69"/>
      <c r="Z1224" s="69"/>
      <c r="AA1224" s="69"/>
      <c r="AB1224" s="69"/>
      <c r="AC1224" s="69"/>
      <c r="AD1224" s="94">
        <f t="shared" si="1584"/>
        <v>0</v>
      </c>
      <c r="AE1224" s="68"/>
      <c r="AF1224" s="69"/>
      <c r="AG1224" s="69"/>
      <c r="AH1224" s="69"/>
      <c r="AI1224" s="69"/>
      <c r="AJ1224" s="69"/>
      <c r="AK1224" s="69"/>
      <c r="AL1224" s="69"/>
      <c r="AM1224" s="69"/>
      <c r="AN1224" s="69"/>
      <c r="AO1224" s="69"/>
      <c r="AP1224" s="69"/>
      <c r="AQ1224" s="94">
        <f t="shared" si="1585"/>
        <v>0</v>
      </c>
      <c r="AR1224" s="68"/>
      <c r="AS1224" s="69"/>
      <c r="AT1224" s="69"/>
      <c r="AU1224" s="69"/>
      <c r="AV1224" s="69"/>
      <c r="AW1224" s="69"/>
      <c r="AX1224" s="69"/>
      <c r="AY1224" s="69"/>
      <c r="AZ1224" s="69"/>
      <c r="BA1224" s="69"/>
      <c r="BB1224" s="69"/>
      <c r="BC1224" s="69"/>
      <c r="BD1224" s="94">
        <f t="shared" si="1586"/>
        <v>0</v>
      </c>
      <c r="BE1224" s="95">
        <f t="shared" si="1554"/>
        <v>0</v>
      </c>
      <c r="BG1224" t="s">
        <v>224</v>
      </c>
      <c r="BH1224" s="4">
        <f t="shared" si="1587"/>
        <v>160000000</v>
      </c>
      <c r="BI1224" s="4">
        <v>200000000</v>
      </c>
    </row>
    <row r="1225" spans="1:61" ht="13.15" hidden="1" customHeight="1" outlineLevel="2" x14ac:dyDescent="0.2">
      <c r="A1225" s="384"/>
      <c r="B1225" s="383"/>
      <c r="C1225" s="45" t="s">
        <v>164</v>
      </c>
      <c r="D1225" s="97"/>
      <c r="E1225" s="74"/>
      <c r="F1225" s="75"/>
      <c r="G1225" s="75"/>
      <c r="H1225" s="75"/>
      <c r="I1225" s="75"/>
      <c r="J1225" s="75"/>
      <c r="K1225" s="75"/>
      <c r="L1225" s="75"/>
      <c r="M1225" s="75"/>
      <c r="N1225" s="75"/>
      <c r="O1225" s="75"/>
      <c r="P1225" s="75"/>
      <c r="Q1225" s="96">
        <f t="shared" si="1583"/>
        <v>0</v>
      </c>
      <c r="R1225" s="74"/>
      <c r="S1225" s="75"/>
      <c r="T1225" s="75"/>
      <c r="U1225" s="75"/>
      <c r="V1225" s="75"/>
      <c r="W1225" s="75"/>
      <c r="X1225" s="75"/>
      <c r="Y1225" s="75"/>
      <c r="Z1225" s="75"/>
      <c r="AA1225" s="75"/>
      <c r="AB1225" s="75"/>
      <c r="AC1225" s="75"/>
      <c r="AD1225" s="96">
        <f t="shared" si="1584"/>
        <v>0</v>
      </c>
      <c r="AE1225" s="74"/>
      <c r="AF1225" s="75"/>
      <c r="AG1225" s="75"/>
      <c r="AH1225" s="75"/>
      <c r="AI1225" s="75"/>
      <c r="AJ1225" s="75"/>
      <c r="AK1225" s="75"/>
      <c r="AL1225" s="75"/>
      <c r="AM1225" s="75"/>
      <c r="AN1225" s="75"/>
      <c r="AO1225" s="75"/>
      <c r="AP1225" s="75"/>
      <c r="AQ1225" s="96">
        <f t="shared" si="1585"/>
        <v>0</v>
      </c>
      <c r="AR1225" s="74"/>
      <c r="AS1225" s="75"/>
      <c r="AT1225" s="75"/>
      <c r="AU1225" s="75"/>
      <c r="AV1225" s="75"/>
      <c r="AW1225" s="75"/>
      <c r="AX1225" s="75"/>
      <c r="AY1225" s="75"/>
      <c r="AZ1225" s="75"/>
      <c r="BA1225" s="75"/>
      <c r="BB1225" s="75"/>
      <c r="BC1225" s="75"/>
      <c r="BD1225" s="96">
        <f t="shared" si="1586"/>
        <v>0</v>
      </c>
      <c r="BE1225" s="97">
        <f t="shared" si="1554"/>
        <v>0</v>
      </c>
      <c r="BG1225" t="s">
        <v>210</v>
      </c>
      <c r="BH1225" s="4">
        <f t="shared" si="1587"/>
        <v>4000000</v>
      </c>
      <c r="BI1225" s="4">
        <f>+BI1224*2.5%</f>
        <v>5000000</v>
      </c>
    </row>
    <row r="1226" spans="1:61" ht="13.15" hidden="1" customHeight="1" outlineLevel="2" x14ac:dyDescent="0.2">
      <c r="A1226" s="373">
        <v>6</v>
      </c>
      <c r="B1226" s="364" t="s">
        <v>209</v>
      </c>
      <c r="C1226" s="49" t="s">
        <v>159</v>
      </c>
      <c r="D1226" s="95"/>
      <c r="E1226" s="68"/>
      <c r="F1226" s="69"/>
      <c r="G1226" s="69"/>
      <c r="H1226" s="69"/>
      <c r="I1226" s="69"/>
      <c r="J1226" s="69"/>
      <c r="K1226" s="69"/>
      <c r="L1226" s="69"/>
      <c r="M1226" s="69"/>
      <c r="N1226" s="69"/>
      <c r="O1226" s="69"/>
      <c r="P1226" s="69"/>
      <c r="Q1226" s="94">
        <f t="shared" si="1583"/>
        <v>0</v>
      </c>
      <c r="R1226" s="68"/>
      <c r="S1226" s="69"/>
      <c r="T1226" s="69"/>
      <c r="U1226" s="69"/>
      <c r="V1226" s="69"/>
      <c r="W1226" s="69"/>
      <c r="X1226" s="69"/>
      <c r="Y1226" s="69"/>
      <c r="Z1226" s="69"/>
      <c r="AA1226" s="69"/>
      <c r="AB1226" s="69"/>
      <c r="AC1226" s="69"/>
      <c r="AD1226" s="94">
        <f t="shared" si="1584"/>
        <v>0</v>
      </c>
      <c r="AE1226" s="68"/>
      <c r="AF1226" s="69"/>
      <c r="AG1226" s="69"/>
      <c r="AH1226" s="69"/>
      <c r="AI1226" s="69"/>
      <c r="AJ1226" s="69"/>
      <c r="AK1226" s="69"/>
      <c r="AL1226" s="69"/>
      <c r="AM1226" s="69"/>
      <c r="AN1226" s="69"/>
      <c r="AO1226" s="69"/>
      <c r="AP1226" s="69"/>
      <c r="AQ1226" s="94">
        <f t="shared" si="1585"/>
        <v>0</v>
      </c>
      <c r="AR1226" s="68"/>
      <c r="AS1226" s="69"/>
      <c r="AT1226" s="69"/>
      <c r="AU1226" s="69"/>
      <c r="AV1226" s="69"/>
      <c r="AW1226" s="69"/>
      <c r="AX1226" s="69"/>
      <c r="AY1226" s="69"/>
      <c r="AZ1226" s="69"/>
      <c r="BA1226" s="69"/>
      <c r="BB1226" s="69"/>
      <c r="BC1226" s="69"/>
      <c r="BD1226" s="94">
        <f t="shared" si="1586"/>
        <v>0</v>
      </c>
      <c r="BE1226" s="95">
        <f t="shared" si="1554"/>
        <v>0</v>
      </c>
      <c r="BG1226" s="136" t="s">
        <v>215</v>
      </c>
      <c r="BH1226" s="4">
        <f t="shared" si="1587"/>
        <v>800000</v>
      </c>
      <c r="BI1226" s="4">
        <f>+BI1224*0.5%</f>
        <v>1000000</v>
      </c>
    </row>
    <row r="1227" spans="1:61" ht="13.15" hidden="1" customHeight="1" outlineLevel="2" x14ac:dyDescent="0.2">
      <c r="A1227" s="374"/>
      <c r="B1227" s="365"/>
      <c r="C1227" s="48" t="s">
        <v>164</v>
      </c>
      <c r="D1227" s="98"/>
      <c r="E1227" s="62"/>
      <c r="F1227" s="63"/>
      <c r="G1227" s="63"/>
      <c r="H1227" s="63"/>
      <c r="I1227" s="63"/>
      <c r="J1227" s="63"/>
      <c r="K1227" s="63"/>
      <c r="L1227" s="63"/>
      <c r="M1227" s="63"/>
      <c r="N1227" s="63"/>
      <c r="O1227" s="63"/>
      <c r="P1227" s="63"/>
      <c r="Q1227" s="93">
        <f t="shared" si="1583"/>
        <v>0</v>
      </c>
      <c r="R1227" s="62"/>
      <c r="S1227" s="63"/>
      <c r="T1227" s="63"/>
      <c r="U1227" s="63"/>
      <c r="V1227" s="63"/>
      <c r="W1227" s="63"/>
      <c r="X1227" s="63"/>
      <c r="Y1227" s="63"/>
      <c r="Z1227" s="63"/>
      <c r="AA1227" s="63"/>
      <c r="AB1227" s="63"/>
      <c r="AC1227" s="63"/>
      <c r="AD1227" s="93">
        <f t="shared" si="1584"/>
        <v>0</v>
      </c>
      <c r="AE1227" s="62"/>
      <c r="AF1227" s="63"/>
      <c r="AG1227" s="63"/>
      <c r="AH1227" s="63"/>
      <c r="AI1227" s="63"/>
      <c r="AJ1227" s="63"/>
      <c r="AK1227" s="63"/>
      <c r="AL1227" s="63"/>
      <c r="AM1227" s="63"/>
      <c r="AN1227" s="63"/>
      <c r="AO1227" s="63"/>
      <c r="AP1227" s="63"/>
      <c r="AQ1227" s="93">
        <f t="shared" si="1585"/>
        <v>0</v>
      </c>
      <c r="AR1227" s="62"/>
      <c r="AS1227" s="63"/>
      <c r="AT1227" s="63"/>
      <c r="AU1227" s="63"/>
      <c r="AV1227" s="63"/>
      <c r="AW1227" s="63"/>
      <c r="AX1227" s="63"/>
      <c r="AY1227" s="63"/>
      <c r="AZ1227" s="63"/>
      <c r="BA1227" s="63"/>
      <c r="BB1227" s="63"/>
      <c r="BC1227" s="63"/>
      <c r="BD1227" s="93">
        <f t="shared" si="1586"/>
        <v>0</v>
      </c>
      <c r="BE1227" s="98">
        <f t="shared" si="1554"/>
        <v>0</v>
      </c>
      <c r="BF1227" s="122"/>
      <c r="BG1227" s="138" t="s">
        <v>216</v>
      </c>
      <c r="BH1227" s="139">
        <f>SUM(BH1219:BH1226)</f>
        <v>171400000</v>
      </c>
      <c r="BI1227" s="139">
        <f>SUM(BI1219:BI1226)</f>
        <v>214250000</v>
      </c>
    </row>
    <row r="1228" spans="1:61" ht="13.15" hidden="1" customHeight="1" outlineLevel="2" x14ac:dyDescent="0.2">
      <c r="A1228" s="366">
        <v>7</v>
      </c>
      <c r="B1228" s="364" t="s">
        <v>6</v>
      </c>
      <c r="C1228" s="49" t="s">
        <v>159</v>
      </c>
      <c r="D1228" s="95"/>
      <c r="E1228" s="68"/>
      <c r="F1228" s="69"/>
      <c r="G1228" s="69"/>
      <c r="H1228" s="69"/>
      <c r="I1228" s="69"/>
      <c r="J1228" s="69"/>
      <c r="K1228" s="69"/>
      <c r="L1228" s="69"/>
      <c r="M1228" s="69"/>
      <c r="N1228" s="69"/>
      <c r="O1228" s="69"/>
      <c r="P1228" s="69"/>
      <c r="Q1228" s="94">
        <f t="shared" si="1583"/>
        <v>0</v>
      </c>
      <c r="R1228" s="68"/>
      <c r="S1228" s="69"/>
      <c r="T1228" s="69"/>
      <c r="U1228" s="69"/>
      <c r="V1228" s="69"/>
      <c r="W1228" s="69"/>
      <c r="X1228" s="69"/>
      <c r="Y1228" s="69"/>
      <c r="Z1228" s="69"/>
      <c r="AA1228" s="69"/>
      <c r="AB1228" s="69"/>
      <c r="AC1228" s="69"/>
      <c r="AD1228" s="94">
        <f t="shared" si="1584"/>
        <v>0</v>
      </c>
      <c r="AE1228" s="68"/>
      <c r="AF1228" s="69"/>
      <c r="AG1228" s="69"/>
      <c r="AH1228" s="69"/>
      <c r="AI1228" s="69"/>
      <c r="AJ1228" s="69"/>
      <c r="AK1228" s="69"/>
      <c r="AL1228" s="69"/>
      <c r="AM1228" s="69"/>
      <c r="AN1228" s="69"/>
      <c r="AO1228" s="69"/>
      <c r="AP1228" s="69"/>
      <c r="AQ1228" s="94">
        <f t="shared" si="1585"/>
        <v>0</v>
      </c>
      <c r="AR1228" s="68"/>
      <c r="AS1228" s="69"/>
      <c r="AT1228" s="69"/>
      <c r="AU1228" s="69"/>
      <c r="AV1228" s="69"/>
      <c r="AW1228" s="69"/>
      <c r="AX1228" s="69"/>
      <c r="AY1228" s="69"/>
      <c r="AZ1228" s="69"/>
      <c r="BA1228" s="69"/>
      <c r="BB1228" s="69"/>
      <c r="BC1228" s="69"/>
      <c r="BD1228" s="94">
        <f t="shared" si="1586"/>
        <v>0</v>
      </c>
      <c r="BE1228" s="95">
        <f t="shared" si="1554"/>
        <v>0</v>
      </c>
      <c r="BH1228" s="4"/>
      <c r="BI1228" s="233" t="s">
        <v>324</v>
      </c>
    </row>
    <row r="1229" spans="1:61" ht="13.15" hidden="1" customHeight="1" outlineLevel="2" x14ac:dyDescent="0.2">
      <c r="A1229" s="367"/>
      <c r="B1229" s="368"/>
      <c r="C1229" s="48" t="s">
        <v>164</v>
      </c>
      <c r="D1229" s="98"/>
      <c r="E1229" s="66"/>
      <c r="F1229" s="63"/>
      <c r="G1229" s="63"/>
      <c r="H1229" s="63"/>
      <c r="I1229" s="63"/>
      <c r="J1229" s="63"/>
      <c r="K1229" s="63"/>
      <c r="L1229" s="63"/>
      <c r="M1229" s="63"/>
      <c r="N1229" s="63"/>
      <c r="O1229" s="63"/>
      <c r="P1229" s="63"/>
      <c r="Q1229" s="93">
        <f t="shared" si="1583"/>
        <v>0</v>
      </c>
      <c r="R1229" s="66"/>
      <c r="S1229" s="63"/>
      <c r="T1229" s="63"/>
      <c r="U1229" s="63"/>
      <c r="V1229" s="63"/>
      <c r="W1229" s="63"/>
      <c r="X1229" s="63"/>
      <c r="Y1229" s="63"/>
      <c r="Z1229" s="63"/>
      <c r="AA1229" s="63"/>
      <c r="AB1229" s="63"/>
      <c r="AC1229" s="63"/>
      <c r="AD1229" s="93">
        <f t="shared" si="1584"/>
        <v>0</v>
      </c>
      <c r="AE1229" s="66"/>
      <c r="AF1229" s="63"/>
      <c r="AG1229" s="63"/>
      <c r="AH1229" s="63"/>
      <c r="AI1229" s="63"/>
      <c r="AJ1229" s="63"/>
      <c r="AK1229" s="63"/>
      <c r="AL1229" s="63"/>
      <c r="AM1229" s="63"/>
      <c r="AN1229" s="63"/>
      <c r="AO1229" s="63"/>
      <c r="AP1229" s="63"/>
      <c r="AQ1229" s="93">
        <f t="shared" si="1585"/>
        <v>0</v>
      </c>
      <c r="AR1229" s="66"/>
      <c r="AS1229" s="63"/>
      <c r="AT1229" s="63"/>
      <c r="AU1229" s="63"/>
      <c r="AV1229" s="63"/>
      <c r="AW1229" s="63"/>
      <c r="AX1229" s="63"/>
      <c r="AY1229" s="63"/>
      <c r="AZ1229" s="63"/>
      <c r="BA1229" s="63"/>
      <c r="BB1229" s="63"/>
      <c r="BC1229" s="63"/>
      <c r="BD1229" s="93">
        <f t="shared" si="1586"/>
        <v>0</v>
      </c>
      <c r="BE1229" s="98">
        <f t="shared" si="1554"/>
        <v>0</v>
      </c>
      <c r="BG1229" s="138"/>
      <c r="BH1229" s="139"/>
      <c r="BI1229" s="139"/>
    </row>
    <row r="1230" spans="1:61" ht="13.15" hidden="1" customHeight="1" outlineLevel="2" x14ac:dyDescent="0.2">
      <c r="A1230" s="380">
        <v>8</v>
      </c>
      <c r="B1230" s="364" t="s">
        <v>335</v>
      </c>
      <c r="C1230" s="49" t="s">
        <v>159</v>
      </c>
      <c r="D1230" s="95"/>
      <c r="E1230" s="68"/>
      <c r="F1230" s="69"/>
      <c r="G1230" s="69"/>
      <c r="H1230" s="69"/>
      <c r="I1230" s="69"/>
      <c r="J1230" s="69"/>
      <c r="K1230" s="69"/>
      <c r="L1230" s="69"/>
      <c r="M1230" s="69"/>
      <c r="N1230" s="69"/>
      <c r="O1230" s="69"/>
      <c r="P1230" s="69"/>
      <c r="Q1230" s="94">
        <f>SUM(E1230:P1230)</f>
        <v>0</v>
      </c>
      <c r="R1230" s="68"/>
      <c r="S1230" s="69"/>
      <c r="T1230" s="69"/>
      <c r="U1230" s="69"/>
      <c r="V1230" s="69"/>
      <c r="W1230" s="69"/>
      <c r="X1230" s="69"/>
      <c r="Y1230" s="69"/>
      <c r="Z1230" s="69"/>
      <c r="AA1230" s="69"/>
      <c r="AB1230" s="69"/>
      <c r="AC1230" s="69"/>
      <c r="AD1230" s="94">
        <f t="shared" si="1584"/>
        <v>0</v>
      </c>
      <c r="AE1230" s="68"/>
      <c r="AF1230" s="69"/>
      <c r="AG1230" s="69"/>
      <c r="AH1230" s="69"/>
      <c r="AI1230" s="69"/>
      <c r="AJ1230" s="69"/>
      <c r="AK1230" s="69"/>
      <c r="AL1230" s="69"/>
      <c r="AM1230" s="69"/>
      <c r="AN1230" s="69"/>
      <c r="AO1230" s="69"/>
      <c r="AP1230" s="69"/>
      <c r="AQ1230" s="94">
        <f t="shared" si="1585"/>
        <v>0</v>
      </c>
      <c r="AR1230" s="68"/>
      <c r="AS1230" s="69"/>
      <c r="AT1230" s="69"/>
      <c r="AU1230" s="69"/>
      <c r="AV1230" s="69"/>
      <c r="AW1230" s="69"/>
      <c r="AX1230" s="69"/>
      <c r="AY1230" s="69"/>
      <c r="AZ1230" s="69"/>
      <c r="BA1230" s="69"/>
      <c r="BB1230" s="69"/>
      <c r="BC1230" s="69"/>
      <c r="BD1230" s="94">
        <f t="shared" si="1586"/>
        <v>0</v>
      </c>
      <c r="BE1230" s="95">
        <f t="shared" ref="BE1230:BE1240" si="1588">SUM(D1230,BD1230,AQ1230,AD1230,Q1230)</f>
        <v>0</v>
      </c>
      <c r="BH1230" s="4"/>
      <c r="BI1230" s="4"/>
    </row>
    <row r="1231" spans="1:61" ht="13.15" hidden="1" customHeight="1" outlineLevel="2" thickBot="1" x14ac:dyDescent="0.25">
      <c r="A1231" s="377"/>
      <c r="B1231" s="379"/>
      <c r="C1231" s="128" t="s">
        <v>164</v>
      </c>
      <c r="D1231" s="133"/>
      <c r="E1231" s="132"/>
      <c r="F1231" s="130"/>
      <c r="G1231" s="130"/>
      <c r="H1231" s="130"/>
      <c r="I1231" s="130"/>
      <c r="J1231" s="130"/>
      <c r="K1231" s="130"/>
      <c r="L1231" s="130"/>
      <c r="M1231" s="130"/>
      <c r="N1231" s="130"/>
      <c r="O1231" s="130"/>
      <c r="P1231" s="130"/>
      <c r="Q1231" s="131">
        <f>SUM(E1231:P1231)</f>
        <v>0</v>
      </c>
      <c r="R1231" s="132"/>
      <c r="S1231" s="130"/>
      <c r="T1231" s="130"/>
      <c r="U1231" s="130"/>
      <c r="V1231" s="130"/>
      <c r="W1231" s="130"/>
      <c r="X1231" s="130"/>
      <c r="Y1231" s="130"/>
      <c r="Z1231" s="130"/>
      <c r="AA1231" s="130"/>
      <c r="AB1231" s="130"/>
      <c r="AC1231" s="130"/>
      <c r="AD1231" s="131">
        <f t="shared" si="1584"/>
        <v>0</v>
      </c>
      <c r="AE1231" s="132"/>
      <c r="AF1231" s="130"/>
      <c r="AG1231" s="130"/>
      <c r="AH1231" s="130"/>
      <c r="AI1231" s="130"/>
      <c r="AJ1231" s="130"/>
      <c r="AK1231" s="130"/>
      <c r="AL1231" s="130"/>
      <c r="AM1231" s="130"/>
      <c r="AN1231" s="130"/>
      <c r="AO1231" s="130"/>
      <c r="AP1231" s="130"/>
      <c r="AQ1231" s="131">
        <f t="shared" si="1585"/>
        <v>0</v>
      </c>
      <c r="AR1231" s="132"/>
      <c r="AS1231" s="130"/>
      <c r="AT1231" s="130"/>
      <c r="AU1231" s="130"/>
      <c r="AV1231" s="130"/>
      <c r="AW1231" s="130"/>
      <c r="AX1231" s="130"/>
      <c r="AY1231" s="130"/>
      <c r="AZ1231" s="130"/>
      <c r="BA1231" s="130"/>
      <c r="BB1231" s="130"/>
      <c r="BC1231" s="130"/>
      <c r="BD1231" s="131">
        <f t="shared" si="1586"/>
        <v>0</v>
      </c>
      <c r="BE1231" s="133">
        <f t="shared" si="1588"/>
        <v>0</v>
      </c>
      <c r="BG1231" s="138"/>
      <c r="BH1231" s="139"/>
      <c r="BI1231" s="139"/>
    </row>
    <row r="1232" spans="1:61" outlineLevel="1" collapsed="1" x14ac:dyDescent="0.2">
      <c r="A1232" s="369"/>
      <c r="B1232" s="362" t="s">
        <v>198</v>
      </c>
      <c r="C1232" s="50" t="s">
        <v>159</v>
      </c>
      <c r="D1232" s="127">
        <f>SUM(D1216,D1218,D1220,D1222,D1224,D1226,D1228,D1230)</f>
        <v>0</v>
      </c>
      <c r="E1232" s="124">
        <f t="shared" ref="E1232:P1232" si="1589">SUM(E1216,E1218,E1220,E1222,E1224,E1226,E1228,E1230)</f>
        <v>0</v>
      </c>
      <c r="F1232" s="125">
        <f t="shared" si="1589"/>
        <v>0</v>
      </c>
      <c r="G1232" s="125">
        <f t="shared" si="1589"/>
        <v>0</v>
      </c>
      <c r="H1232" s="125">
        <f t="shared" si="1589"/>
        <v>0</v>
      </c>
      <c r="I1232" s="125">
        <f t="shared" si="1589"/>
        <v>0</v>
      </c>
      <c r="J1232" s="125">
        <f t="shared" si="1589"/>
        <v>0</v>
      </c>
      <c r="K1232" s="125">
        <f t="shared" si="1589"/>
        <v>0</v>
      </c>
      <c r="L1232" s="125">
        <f t="shared" si="1589"/>
        <v>0</v>
      </c>
      <c r="M1232" s="125">
        <f t="shared" si="1589"/>
        <v>0</v>
      </c>
      <c r="N1232" s="125">
        <f t="shared" si="1589"/>
        <v>0</v>
      </c>
      <c r="O1232" s="125">
        <f t="shared" si="1589"/>
        <v>0</v>
      </c>
      <c r="P1232" s="125">
        <f t="shared" si="1589"/>
        <v>500</v>
      </c>
      <c r="Q1232" s="126">
        <f>SUM(E1232:P1232)</f>
        <v>500</v>
      </c>
      <c r="R1232" s="124">
        <f t="shared" ref="R1232:AC1232" si="1590">SUM(R1216,R1218,R1220,R1222,R1224,R1226,R1228,R1230)</f>
        <v>0</v>
      </c>
      <c r="S1232" s="125">
        <f t="shared" si="1590"/>
        <v>0</v>
      </c>
      <c r="T1232" s="125">
        <f t="shared" si="1590"/>
        <v>0</v>
      </c>
      <c r="U1232" s="125">
        <f t="shared" si="1590"/>
        <v>0</v>
      </c>
      <c r="V1232" s="125">
        <f t="shared" si="1590"/>
        <v>0</v>
      </c>
      <c r="W1232" s="125">
        <f t="shared" si="1590"/>
        <v>0</v>
      </c>
      <c r="X1232" s="125">
        <f t="shared" si="1590"/>
        <v>0</v>
      </c>
      <c r="Y1232" s="125">
        <f t="shared" si="1590"/>
        <v>0</v>
      </c>
      <c r="Z1232" s="125">
        <f t="shared" si="1590"/>
        <v>0</v>
      </c>
      <c r="AA1232" s="125">
        <f t="shared" si="1590"/>
        <v>0</v>
      </c>
      <c r="AB1232" s="125">
        <f t="shared" si="1590"/>
        <v>0</v>
      </c>
      <c r="AC1232" s="125">
        <f t="shared" si="1590"/>
        <v>0</v>
      </c>
      <c r="AD1232" s="126">
        <f t="shared" si="1584"/>
        <v>0</v>
      </c>
      <c r="AE1232" s="124">
        <f t="shared" ref="AE1232:AP1232" si="1591">SUM(AE1216,AE1218,AE1220,AE1222,AE1224,AE1226,AE1228,AE1230)</f>
        <v>0</v>
      </c>
      <c r="AF1232" s="125">
        <f t="shared" si="1591"/>
        <v>0</v>
      </c>
      <c r="AG1232" s="125">
        <f t="shared" si="1591"/>
        <v>0</v>
      </c>
      <c r="AH1232" s="125">
        <f t="shared" si="1591"/>
        <v>0</v>
      </c>
      <c r="AI1232" s="125">
        <f t="shared" si="1591"/>
        <v>0</v>
      </c>
      <c r="AJ1232" s="125">
        <f t="shared" si="1591"/>
        <v>0</v>
      </c>
      <c r="AK1232" s="125">
        <f t="shared" si="1591"/>
        <v>0</v>
      </c>
      <c r="AL1232" s="125">
        <f t="shared" si="1591"/>
        <v>0</v>
      </c>
      <c r="AM1232" s="125">
        <f t="shared" si="1591"/>
        <v>0</v>
      </c>
      <c r="AN1232" s="125">
        <f t="shared" si="1591"/>
        <v>0</v>
      </c>
      <c r="AO1232" s="125">
        <f t="shared" si="1591"/>
        <v>0</v>
      </c>
      <c r="AP1232" s="125">
        <f t="shared" si="1591"/>
        <v>0</v>
      </c>
      <c r="AQ1232" s="126">
        <f t="shared" si="1585"/>
        <v>0</v>
      </c>
      <c r="AR1232" s="124">
        <f t="shared" ref="AR1232:BC1232" si="1592">SUM(AR1216,AR1218,AR1220,AR1222,AR1224,AR1226,AR1228,AR1230)</f>
        <v>0</v>
      </c>
      <c r="AS1232" s="125">
        <f t="shared" si="1592"/>
        <v>0</v>
      </c>
      <c r="AT1232" s="125">
        <f t="shared" si="1592"/>
        <v>0</v>
      </c>
      <c r="AU1232" s="125">
        <f t="shared" si="1592"/>
        <v>0</v>
      </c>
      <c r="AV1232" s="125">
        <f t="shared" si="1592"/>
        <v>0</v>
      </c>
      <c r="AW1232" s="125">
        <f t="shared" si="1592"/>
        <v>0</v>
      </c>
      <c r="AX1232" s="125">
        <f t="shared" si="1592"/>
        <v>0</v>
      </c>
      <c r="AY1232" s="125">
        <f t="shared" si="1592"/>
        <v>0</v>
      </c>
      <c r="AZ1232" s="125">
        <f t="shared" si="1592"/>
        <v>0</v>
      </c>
      <c r="BA1232" s="125">
        <f t="shared" si="1592"/>
        <v>0</v>
      </c>
      <c r="BB1232" s="125">
        <f t="shared" si="1592"/>
        <v>0</v>
      </c>
      <c r="BC1232" s="125">
        <f t="shared" si="1592"/>
        <v>0</v>
      </c>
      <c r="BD1232" s="126">
        <f t="shared" si="1586"/>
        <v>0</v>
      </c>
      <c r="BE1232" s="127">
        <f t="shared" si="1588"/>
        <v>500</v>
      </c>
    </row>
    <row r="1233" spans="1:61" outlineLevel="1" x14ac:dyDescent="0.2">
      <c r="A1233" s="370"/>
      <c r="B1233" s="363"/>
      <c r="C1233" s="51" t="s">
        <v>164</v>
      </c>
      <c r="D1233" s="100">
        <f t="shared" ref="D1233:P1233" si="1593">SUM(D1217,D1219,D1221,D1223,D1225,D1227,D1229,D1231)</f>
        <v>0</v>
      </c>
      <c r="E1233" s="80">
        <f t="shared" si="1593"/>
        <v>0</v>
      </c>
      <c r="F1233" s="81">
        <f t="shared" si="1593"/>
        <v>0</v>
      </c>
      <c r="G1233" s="81">
        <f t="shared" si="1593"/>
        <v>0</v>
      </c>
      <c r="H1233" s="81">
        <f t="shared" si="1593"/>
        <v>0</v>
      </c>
      <c r="I1233" s="81">
        <f t="shared" si="1593"/>
        <v>0</v>
      </c>
      <c r="J1233" s="81">
        <f t="shared" si="1593"/>
        <v>0</v>
      </c>
      <c r="K1233" s="81">
        <f t="shared" si="1593"/>
        <v>0</v>
      </c>
      <c r="L1233" s="81">
        <f t="shared" si="1593"/>
        <v>0</v>
      </c>
      <c r="M1233" s="81">
        <f t="shared" si="1593"/>
        <v>0</v>
      </c>
      <c r="N1233" s="81">
        <f t="shared" si="1593"/>
        <v>0</v>
      </c>
      <c r="O1233" s="81">
        <f t="shared" si="1593"/>
        <v>0</v>
      </c>
      <c r="P1233" s="81">
        <f t="shared" si="1593"/>
        <v>0</v>
      </c>
      <c r="Q1233" s="99">
        <f>SUM(E1233:P1233)</f>
        <v>0</v>
      </c>
      <c r="R1233" s="80">
        <f t="shared" ref="R1233:AC1233" si="1594">SUM(R1217,R1219,R1221,R1223,R1225,R1227,R1229,R1231)</f>
        <v>0</v>
      </c>
      <c r="S1233" s="81">
        <f t="shared" si="1594"/>
        <v>0</v>
      </c>
      <c r="T1233" s="81">
        <f t="shared" si="1594"/>
        <v>0</v>
      </c>
      <c r="U1233" s="81">
        <f t="shared" si="1594"/>
        <v>0</v>
      </c>
      <c r="V1233" s="81">
        <f t="shared" si="1594"/>
        <v>0</v>
      </c>
      <c r="W1233" s="81">
        <f t="shared" si="1594"/>
        <v>0</v>
      </c>
      <c r="X1233" s="81">
        <f t="shared" si="1594"/>
        <v>0</v>
      </c>
      <c r="Y1233" s="81">
        <f t="shared" si="1594"/>
        <v>0</v>
      </c>
      <c r="Z1233" s="81">
        <f t="shared" si="1594"/>
        <v>0</v>
      </c>
      <c r="AA1233" s="81">
        <f t="shared" si="1594"/>
        <v>0</v>
      </c>
      <c r="AB1233" s="81">
        <f t="shared" si="1594"/>
        <v>0</v>
      </c>
      <c r="AC1233" s="81">
        <f t="shared" si="1594"/>
        <v>0</v>
      </c>
      <c r="AD1233" s="99">
        <f t="shared" si="1584"/>
        <v>0</v>
      </c>
      <c r="AE1233" s="80">
        <f t="shared" ref="AE1233:AP1233" si="1595">SUM(AE1217,AE1219,AE1221,AE1223,AE1225,AE1227,AE1229,AE1231)</f>
        <v>0</v>
      </c>
      <c r="AF1233" s="81">
        <f t="shared" si="1595"/>
        <v>0</v>
      </c>
      <c r="AG1233" s="81">
        <f t="shared" si="1595"/>
        <v>0</v>
      </c>
      <c r="AH1233" s="81">
        <f t="shared" si="1595"/>
        <v>0</v>
      </c>
      <c r="AI1233" s="81">
        <f t="shared" si="1595"/>
        <v>0</v>
      </c>
      <c r="AJ1233" s="81">
        <f t="shared" si="1595"/>
        <v>0</v>
      </c>
      <c r="AK1233" s="81">
        <f t="shared" si="1595"/>
        <v>0</v>
      </c>
      <c r="AL1233" s="81">
        <f t="shared" si="1595"/>
        <v>0</v>
      </c>
      <c r="AM1233" s="81">
        <f t="shared" si="1595"/>
        <v>0</v>
      </c>
      <c r="AN1233" s="81">
        <f t="shared" si="1595"/>
        <v>0</v>
      </c>
      <c r="AO1233" s="81">
        <f t="shared" si="1595"/>
        <v>0</v>
      </c>
      <c r="AP1233" s="81">
        <f t="shared" si="1595"/>
        <v>0</v>
      </c>
      <c r="AQ1233" s="99">
        <f t="shared" si="1585"/>
        <v>0</v>
      </c>
      <c r="AR1233" s="80">
        <f t="shared" ref="AR1233:BC1233" si="1596">SUM(AR1217,AR1219,AR1221,AR1223,AR1225,AR1227,AR1229,AR1231)</f>
        <v>0</v>
      </c>
      <c r="AS1233" s="81">
        <f t="shared" si="1596"/>
        <v>0</v>
      </c>
      <c r="AT1233" s="81">
        <f t="shared" si="1596"/>
        <v>0</v>
      </c>
      <c r="AU1233" s="81">
        <f t="shared" si="1596"/>
        <v>0</v>
      </c>
      <c r="AV1233" s="81">
        <f t="shared" si="1596"/>
        <v>0</v>
      </c>
      <c r="AW1233" s="81">
        <f t="shared" si="1596"/>
        <v>0</v>
      </c>
      <c r="AX1233" s="81">
        <f t="shared" si="1596"/>
        <v>0</v>
      </c>
      <c r="AY1233" s="81">
        <f t="shared" si="1596"/>
        <v>0</v>
      </c>
      <c r="AZ1233" s="81">
        <f t="shared" si="1596"/>
        <v>0</v>
      </c>
      <c r="BA1233" s="81">
        <f t="shared" si="1596"/>
        <v>0</v>
      </c>
      <c r="BB1233" s="81">
        <f t="shared" si="1596"/>
        <v>0</v>
      </c>
      <c r="BC1233" s="81">
        <f t="shared" si="1596"/>
        <v>0</v>
      </c>
      <c r="BD1233" s="99">
        <f t="shared" si="1586"/>
        <v>0</v>
      </c>
      <c r="BE1233" s="100">
        <f t="shared" si="1588"/>
        <v>0</v>
      </c>
    </row>
    <row r="1234" spans="1:61" hidden="1" outlineLevel="2" x14ac:dyDescent="0.2">
      <c r="A1234" s="120"/>
      <c r="B1234" s="111" t="s">
        <v>203</v>
      </c>
      <c r="C1234" s="112"/>
      <c r="D1234" s="114"/>
      <c r="E1234" s="113"/>
      <c r="F1234" s="113"/>
      <c r="G1234" s="113"/>
      <c r="H1234" s="113"/>
      <c r="I1234" s="113"/>
      <c r="J1234" s="113"/>
      <c r="K1234" s="113"/>
      <c r="L1234" s="113"/>
      <c r="M1234" s="113"/>
      <c r="N1234" s="113"/>
      <c r="O1234" s="113"/>
      <c r="P1234" s="113"/>
      <c r="Q1234" s="114"/>
      <c r="R1234" s="113"/>
      <c r="S1234" s="113"/>
      <c r="T1234" s="113"/>
      <c r="U1234" s="113"/>
      <c r="V1234" s="113"/>
      <c r="W1234" s="113"/>
      <c r="X1234" s="113"/>
      <c r="Y1234" s="113"/>
      <c r="Z1234" s="113"/>
      <c r="AA1234" s="113"/>
      <c r="AB1234" s="113"/>
      <c r="AC1234" s="113"/>
      <c r="AD1234" s="114"/>
      <c r="AE1234" s="113"/>
      <c r="AF1234" s="113"/>
      <c r="AG1234" s="113"/>
      <c r="AH1234" s="113"/>
      <c r="AI1234" s="113"/>
      <c r="AJ1234" s="113"/>
      <c r="AK1234" s="113"/>
      <c r="AL1234" s="113"/>
      <c r="AM1234" s="113"/>
      <c r="AN1234" s="113"/>
      <c r="AO1234" s="113"/>
      <c r="AP1234" s="113"/>
      <c r="AQ1234" s="114"/>
      <c r="AR1234" s="113"/>
      <c r="AS1234" s="113"/>
      <c r="AT1234" s="113"/>
      <c r="AU1234" s="113"/>
      <c r="AV1234" s="113"/>
      <c r="AW1234" s="113"/>
      <c r="AX1234" s="113"/>
      <c r="AY1234" s="113"/>
      <c r="AZ1234" s="113"/>
      <c r="BA1234" s="113"/>
      <c r="BB1234" s="113"/>
      <c r="BC1234" s="113"/>
      <c r="BD1234" s="114"/>
      <c r="BE1234" s="198">
        <f t="shared" si="1588"/>
        <v>0</v>
      </c>
      <c r="BG1234" s="42"/>
    </row>
    <row r="1235" spans="1:61" hidden="1" outlineLevel="2" x14ac:dyDescent="0.2">
      <c r="A1235" s="375">
        <v>1</v>
      </c>
      <c r="B1235" s="376" t="s">
        <v>208</v>
      </c>
      <c r="C1235" s="47" t="s">
        <v>159</v>
      </c>
      <c r="D1235" s="91">
        <f>D1232-D1237</f>
        <v>0</v>
      </c>
      <c r="E1235" s="52">
        <f>E1232-E1237</f>
        <v>0</v>
      </c>
      <c r="F1235" s="53">
        <f t="shared" ref="F1235:P1235" si="1597">F1232-F1237</f>
        <v>0</v>
      </c>
      <c r="G1235" s="53">
        <f t="shared" si="1597"/>
        <v>0</v>
      </c>
      <c r="H1235" s="53">
        <f t="shared" si="1597"/>
        <v>0</v>
      </c>
      <c r="I1235" s="53">
        <f t="shared" si="1597"/>
        <v>0</v>
      </c>
      <c r="J1235" s="53">
        <f t="shared" si="1597"/>
        <v>0</v>
      </c>
      <c r="K1235" s="53">
        <f t="shared" si="1597"/>
        <v>0</v>
      </c>
      <c r="L1235" s="53">
        <f t="shared" si="1597"/>
        <v>0</v>
      </c>
      <c r="M1235" s="53">
        <f t="shared" si="1597"/>
        <v>0</v>
      </c>
      <c r="N1235" s="53">
        <f t="shared" si="1597"/>
        <v>0</v>
      </c>
      <c r="O1235" s="53">
        <f t="shared" si="1597"/>
        <v>0</v>
      </c>
      <c r="P1235" s="53">
        <f t="shared" si="1597"/>
        <v>500</v>
      </c>
      <c r="Q1235" s="91">
        <f t="shared" ref="Q1235:Q1240" si="1598">SUM(E1235:P1235)</f>
        <v>500</v>
      </c>
      <c r="R1235" s="52">
        <f>R1232-R1237</f>
        <v>0</v>
      </c>
      <c r="S1235" s="53">
        <f t="shared" ref="S1235:AC1235" si="1599">S1232-S1237</f>
        <v>0</v>
      </c>
      <c r="T1235" s="53">
        <f t="shared" si="1599"/>
        <v>0</v>
      </c>
      <c r="U1235" s="53">
        <f t="shared" si="1599"/>
        <v>0</v>
      </c>
      <c r="V1235" s="53">
        <f t="shared" si="1599"/>
        <v>0</v>
      </c>
      <c r="W1235" s="53">
        <f t="shared" si="1599"/>
        <v>0</v>
      </c>
      <c r="X1235" s="53">
        <f t="shared" si="1599"/>
        <v>0</v>
      </c>
      <c r="Y1235" s="53">
        <f t="shared" si="1599"/>
        <v>0</v>
      </c>
      <c r="Z1235" s="53">
        <f t="shared" si="1599"/>
        <v>0</v>
      </c>
      <c r="AA1235" s="53">
        <f t="shared" si="1599"/>
        <v>0</v>
      </c>
      <c r="AB1235" s="53">
        <f t="shared" si="1599"/>
        <v>0</v>
      </c>
      <c r="AC1235" s="53">
        <f t="shared" si="1599"/>
        <v>0</v>
      </c>
      <c r="AD1235" s="91">
        <f t="shared" ref="AD1235:AD1240" si="1600">SUM(R1235:AC1235)</f>
        <v>0</v>
      </c>
      <c r="AE1235" s="52">
        <f>AE1232-AE1237</f>
        <v>0</v>
      </c>
      <c r="AF1235" s="53">
        <f t="shared" ref="AF1235:AP1235" si="1601">AF1232-AF1237</f>
        <v>0</v>
      </c>
      <c r="AG1235" s="53">
        <f t="shared" si="1601"/>
        <v>0</v>
      </c>
      <c r="AH1235" s="53">
        <f t="shared" si="1601"/>
        <v>0</v>
      </c>
      <c r="AI1235" s="53">
        <f t="shared" si="1601"/>
        <v>0</v>
      </c>
      <c r="AJ1235" s="53">
        <f t="shared" si="1601"/>
        <v>0</v>
      </c>
      <c r="AK1235" s="53">
        <f t="shared" si="1601"/>
        <v>0</v>
      </c>
      <c r="AL1235" s="53">
        <f t="shared" si="1601"/>
        <v>0</v>
      </c>
      <c r="AM1235" s="53">
        <f t="shared" si="1601"/>
        <v>0</v>
      </c>
      <c r="AN1235" s="53">
        <f t="shared" si="1601"/>
        <v>0</v>
      </c>
      <c r="AO1235" s="53">
        <f t="shared" si="1601"/>
        <v>0</v>
      </c>
      <c r="AP1235" s="53">
        <f t="shared" si="1601"/>
        <v>0</v>
      </c>
      <c r="AQ1235" s="91">
        <f t="shared" ref="AQ1235:AQ1240" si="1602">SUM(AE1235:AP1235)</f>
        <v>0</v>
      </c>
      <c r="AR1235" s="52">
        <f>AR1232-AR1237</f>
        <v>0</v>
      </c>
      <c r="AS1235" s="53">
        <f t="shared" ref="AS1235:BC1235" si="1603">AS1232-AS1237</f>
        <v>0</v>
      </c>
      <c r="AT1235" s="53">
        <f t="shared" si="1603"/>
        <v>0</v>
      </c>
      <c r="AU1235" s="53">
        <f t="shared" si="1603"/>
        <v>0</v>
      </c>
      <c r="AV1235" s="53">
        <f t="shared" si="1603"/>
        <v>0</v>
      </c>
      <c r="AW1235" s="53">
        <f t="shared" si="1603"/>
        <v>0</v>
      </c>
      <c r="AX1235" s="53">
        <f t="shared" si="1603"/>
        <v>0</v>
      </c>
      <c r="AY1235" s="53">
        <f t="shared" si="1603"/>
        <v>0</v>
      </c>
      <c r="AZ1235" s="53">
        <f t="shared" si="1603"/>
        <v>0</v>
      </c>
      <c r="BA1235" s="53">
        <f t="shared" si="1603"/>
        <v>0</v>
      </c>
      <c r="BB1235" s="53">
        <f t="shared" si="1603"/>
        <v>0</v>
      </c>
      <c r="BC1235" s="53">
        <f t="shared" si="1603"/>
        <v>0</v>
      </c>
      <c r="BD1235" s="91">
        <f t="shared" ref="BD1235:BD1240" si="1604">SUM(AR1235:BC1235)</f>
        <v>0</v>
      </c>
      <c r="BE1235" s="91">
        <f t="shared" si="1588"/>
        <v>500</v>
      </c>
      <c r="BG1235" s="42"/>
    </row>
    <row r="1236" spans="1:61" hidden="1" outlineLevel="2" x14ac:dyDescent="0.2">
      <c r="A1236" s="374"/>
      <c r="B1236" s="372"/>
      <c r="C1236" s="46" t="s">
        <v>164</v>
      </c>
      <c r="D1236" s="92">
        <f t="shared" ref="D1236:P1236" si="1605">D1233-D1238</f>
        <v>0</v>
      </c>
      <c r="E1236" s="56">
        <f t="shared" si="1605"/>
        <v>0</v>
      </c>
      <c r="F1236" s="57">
        <f t="shared" si="1605"/>
        <v>0</v>
      </c>
      <c r="G1236" s="57">
        <f t="shared" si="1605"/>
        <v>0</v>
      </c>
      <c r="H1236" s="57">
        <f t="shared" si="1605"/>
        <v>0</v>
      </c>
      <c r="I1236" s="57">
        <f t="shared" si="1605"/>
        <v>0</v>
      </c>
      <c r="J1236" s="57">
        <f t="shared" si="1605"/>
        <v>0</v>
      </c>
      <c r="K1236" s="57">
        <f t="shared" si="1605"/>
        <v>0</v>
      </c>
      <c r="L1236" s="57">
        <f t="shared" si="1605"/>
        <v>0</v>
      </c>
      <c r="M1236" s="57">
        <f t="shared" si="1605"/>
        <v>0</v>
      </c>
      <c r="N1236" s="57">
        <f t="shared" si="1605"/>
        <v>0</v>
      </c>
      <c r="O1236" s="57">
        <f t="shared" si="1605"/>
        <v>0</v>
      </c>
      <c r="P1236" s="57">
        <f t="shared" si="1605"/>
        <v>0</v>
      </c>
      <c r="Q1236" s="92">
        <f t="shared" si="1598"/>
        <v>0</v>
      </c>
      <c r="R1236" s="56">
        <f t="shared" ref="R1236:AC1236" si="1606">R1233-R1238</f>
        <v>0</v>
      </c>
      <c r="S1236" s="57">
        <f t="shared" si="1606"/>
        <v>0</v>
      </c>
      <c r="T1236" s="57">
        <f t="shared" si="1606"/>
        <v>0</v>
      </c>
      <c r="U1236" s="57">
        <f t="shared" si="1606"/>
        <v>0</v>
      </c>
      <c r="V1236" s="57">
        <f t="shared" si="1606"/>
        <v>0</v>
      </c>
      <c r="W1236" s="57">
        <f t="shared" si="1606"/>
        <v>0</v>
      </c>
      <c r="X1236" s="57">
        <f t="shared" si="1606"/>
        <v>0</v>
      </c>
      <c r="Y1236" s="57">
        <f t="shared" si="1606"/>
        <v>0</v>
      </c>
      <c r="Z1236" s="57">
        <f t="shared" si="1606"/>
        <v>0</v>
      </c>
      <c r="AA1236" s="57">
        <f t="shared" si="1606"/>
        <v>0</v>
      </c>
      <c r="AB1236" s="57">
        <f t="shared" si="1606"/>
        <v>0</v>
      </c>
      <c r="AC1236" s="57">
        <f t="shared" si="1606"/>
        <v>0</v>
      </c>
      <c r="AD1236" s="92">
        <f t="shared" si="1600"/>
        <v>0</v>
      </c>
      <c r="AE1236" s="56">
        <f t="shared" ref="AE1236:AP1236" si="1607">AE1233-AE1238</f>
        <v>0</v>
      </c>
      <c r="AF1236" s="57">
        <f t="shared" si="1607"/>
        <v>0</v>
      </c>
      <c r="AG1236" s="57">
        <f t="shared" si="1607"/>
        <v>0</v>
      </c>
      <c r="AH1236" s="57">
        <f t="shared" si="1607"/>
        <v>0</v>
      </c>
      <c r="AI1236" s="57">
        <f t="shared" si="1607"/>
        <v>0</v>
      </c>
      <c r="AJ1236" s="57">
        <f t="shared" si="1607"/>
        <v>0</v>
      </c>
      <c r="AK1236" s="57">
        <f t="shared" si="1607"/>
        <v>0</v>
      </c>
      <c r="AL1236" s="57">
        <f t="shared" si="1607"/>
        <v>0</v>
      </c>
      <c r="AM1236" s="57">
        <f t="shared" si="1607"/>
        <v>0</v>
      </c>
      <c r="AN1236" s="57">
        <f t="shared" si="1607"/>
        <v>0</v>
      </c>
      <c r="AO1236" s="57">
        <f t="shared" si="1607"/>
        <v>0</v>
      </c>
      <c r="AP1236" s="57">
        <f t="shared" si="1607"/>
        <v>0</v>
      </c>
      <c r="AQ1236" s="92">
        <f t="shared" si="1602"/>
        <v>0</v>
      </c>
      <c r="AR1236" s="56">
        <f t="shared" ref="AR1236:BC1236" si="1608">AR1233-AR1238</f>
        <v>0</v>
      </c>
      <c r="AS1236" s="57">
        <f t="shared" si="1608"/>
        <v>0</v>
      </c>
      <c r="AT1236" s="57">
        <f t="shared" si="1608"/>
        <v>0</v>
      </c>
      <c r="AU1236" s="57">
        <f t="shared" si="1608"/>
        <v>0</v>
      </c>
      <c r="AV1236" s="57">
        <f t="shared" si="1608"/>
        <v>0</v>
      </c>
      <c r="AW1236" s="57">
        <f t="shared" si="1608"/>
        <v>0</v>
      </c>
      <c r="AX1236" s="57">
        <f t="shared" si="1608"/>
        <v>0</v>
      </c>
      <c r="AY1236" s="57">
        <f t="shared" si="1608"/>
        <v>0</v>
      </c>
      <c r="AZ1236" s="57">
        <f t="shared" si="1608"/>
        <v>0</v>
      </c>
      <c r="BA1236" s="57">
        <f t="shared" si="1608"/>
        <v>0</v>
      </c>
      <c r="BB1236" s="57">
        <f t="shared" si="1608"/>
        <v>0</v>
      </c>
      <c r="BC1236" s="57">
        <f t="shared" si="1608"/>
        <v>0</v>
      </c>
      <c r="BD1236" s="92">
        <f t="shared" si="1604"/>
        <v>0</v>
      </c>
      <c r="BE1236" s="92">
        <f t="shared" si="1588"/>
        <v>0</v>
      </c>
      <c r="BF1236" s="122"/>
      <c r="BG1236" s="42"/>
    </row>
    <row r="1237" spans="1:61" hidden="1" outlineLevel="2" x14ac:dyDescent="0.2">
      <c r="A1237" s="373">
        <v>2</v>
      </c>
      <c r="B1237" s="371" t="s">
        <v>307</v>
      </c>
      <c r="C1237" s="44" t="s">
        <v>159</v>
      </c>
      <c r="D1237" s="101"/>
      <c r="E1237" s="82"/>
      <c r="F1237" s="83"/>
      <c r="G1237" s="83"/>
      <c r="H1237" s="83"/>
      <c r="I1237" s="83"/>
      <c r="J1237" s="83"/>
      <c r="K1237" s="83"/>
      <c r="L1237" s="83"/>
      <c r="M1237" s="83"/>
      <c r="N1237" s="83"/>
      <c r="O1237" s="83"/>
      <c r="P1237" s="84"/>
      <c r="Q1237" s="101">
        <f t="shared" si="1598"/>
        <v>0</v>
      </c>
      <c r="R1237" s="82"/>
      <c r="S1237" s="83"/>
      <c r="T1237" s="83"/>
      <c r="U1237" s="83"/>
      <c r="V1237" s="83"/>
      <c r="W1237" s="83"/>
      <c r="X1237" s="83"/>
      <c r="Y1237" s="83"/>
      <c r="Z1237" s="83"/>
      <c r="AA1237" s="83"/>
      <c r="AB1237" s="83"/>
      <c r="AC1237" s="84"/>
      <c r="AD1237" s="101">
        <f t="shared" si="1600"/>
        <v>0</v>
      </c>
      <c r="AE1237" s="82"/>
      <c r="AF1237" s="83"/>
      <c r="AG1237" s="83"/>
      <c r="AH1237" s="83"/>
      <c r="AI1237" s="83"/>
      <c r="AJ1237" s="83"/>
      <c r="AK1237" s="83"/>
      <c r="AL1237" s="83"/>
      <c r="AM1237" s="83"/>
      <c r="AN1237" s="83"/>
      <c r="AO1237" s="83"/>
      <c r="AP1237" s="84"/>
      <c r="AQ1237" s="101">
        <f t="shared" si="1602"/>
        <v>0</v>
      </c>
      <c r="AR1237" s="82"/>
      <c r="AS1237" s="83"/>
      <c r="AT1237" s="83"/>
      <c r="AU1237" s="83"/>
      <c r="AV1237" s="83"/>
      <c r="AW1237" s="83"/>
      <c r="AX1237" s="83"/>
      <c r="AY1237" s="83"/>
      <c r="AZ1237" s="83"/>
      <c r="BA1237" s="83"/>
      <c r="BB1237" s="83"/>
      <c r="BC1237" s="84"/>
      <c r="BD1237" s="101">
        <f t="shared" si="1604"/>
        <v>0</v>
      </c>
      <c r="BE1237" s="101">
        <f t="shared" si="1588"/>
        <v>0</v>
      </c>
      <c r="BG1237" s="42"/>
    </row>
    <row r="1238" spans="1:61" ht="13.5" hidden="1" outlineLevel="2" thickBot="1" x14ac:dyDescent="0.25">
      <c r="A1238" s="377"/>
      <c r="B1238" s="378"/>
      <c r="C1238" s="128" t="s">
        <v>164</v>
      </c>
      <c r="D1238" s="131"/>
      <c r="E1238" s="129"/>
      <c r="F1238" s="130"/>
      <c r="G1238" s="130"/>
      <c r="H1238" s="130"/>
      <c r="I1238" s="130"/>
      <c r="J1238" s="130"/>
      <c r="K1238" s="130"/>
      <c r="L1238" s="130"/>
      <c r="M1238" s="130"/>
      <c r="N1238" s="130"/>
      <c r="O1238" s="130"/>
      <c r="P1238" s="130"/>
      <c r="Q1238" s="131">
        <f t="shared" si="1598"/>
        <v>0</v>
      </c>
      <c r="R1238" s="129"/>
      <c r="S1238" s="130"/>
      <c r="T1238" s="130"/>
      <c r="U1238" s="130"/>
      <c r="V1238" s="130"/>
      <c r="W1238" s="130"/>
      <c r="X1238" s="130"/>
      <c r="Y1238" s="130"/>
      <c r="Z1238" s="130"/>
      <c r="AA1238" s="130"/>
      <c r="AB1238" s="130"/>
      <c r="AC1238" s="130"/>
      <c r="AD1238" s="131">
        <f t="shared" si="1600"/>
        <v>0</v>
      </c>
      <c r="AE1238" s="129"/>
      <c r="AF1238" s="130"/>
      <c r="AG1238" s="130"/>
      <c r="AH1238" s="130"/>
      <c r="AI1238" s="130"/>
      <c r="AJ1238" s="130"/>
      <c r="AK1238" s="130"/>
      <c r="AL1238" s="130"/>
      <c r="AM1238" s="130"/>
      <c r="AN1238" s="130"/>
      <c r="AO1238" s="130"/>
      <c r="AP1238" s="130"/>
      <c r="AQ1238" s="131">
        <f t="shared" si="1602"/>
        <v>0</v>
      </c>
      <c r="AR1238" s="129"/>
      <c r="AS1238" s="130"/>
      <c r="AT1238" s="130"/>
      <c r="AU1238" s="130"/>
      <c r="AV1238" s="130"/>
      <c r="AW1238" s="130"/>
      <c r="AX1238" s="130"/>
      <c r="AY1238" s="130"/>
      <c r="AZ1238" s="130"/>
      <c r="BA1238" s="130"/>
      <c r="BB1238" s="130"/>
      <c r="BC1238" s="130"/>
      <c r="BD1238" s="131">
        <f t="shared" si="1604"/>
        <v>0</v>
      </c>
      <c r="BE1238" s="131">
        <f t="shared" si="1588"/>
        <v>0</v>
      </c>
      <c r="BG1238" s="42"/>
    </row>
    <row r="1239" spans="1:61" hidden="1" outlineLevel="2" x14ac:dyDescent="0.2">
      <c r="A1239" s="369"/>
      <c r="B1239" s="362" t="s">
        <v>198</v>
      </c>
      <c r="C1239" s="50" t="s">
        <v>159</v>
      </c>
      <c r="D1239" s="127">
        <f>SUM(D1235,D1237)</f>
        <v>0</v>
      </c>
      <c r="E1239" s="124">
        <f>SUM(E1235,E1237)</f>
        <v>0</v>
      </c>
      <c r="F1239" s="125">
        <f t="shared" ref="F1239:P1239" si="1609">SUM(F1235,F1237)</f>
        <v>0</v>
      </c>
      <c r="G1239" s="125">
        <f t="shared" si="1609"/>
        <v>0</v>
      </c>
      <c r="H1239" s="125">
        <f t="shared" si="1609"/>
        <v>0</v>
      </c>
      <c r="I1239" s="125">
        <f t="shared" si="1609"/>
        <v>0</v>
      </c>
      <c r="J1239" s="125">
        <f t="shared" si="1609"/>
        <v>0</v>
      </c>
      <c r="K1239" s="125">
        <f t="shared" si="1609"/>
        <v>0</v>
      </c>
      <c r="L1239" s="125">
        <f t="shared" si="1609"/>
        <v>0</v>
      </c>
      <c r="M1239" s="125">
        <f t="shared" si="1609"/>
        <v>0</v>
      </c>
      <c r="N1239" s="125">
        <f t="shared" si="1609"/>
        <v>0</v>
      </c>
      <c r="O1239" s="125">
        <f t="shared" si="1609"/>
        <v>0</v>
      </c>
      <c r="P1239" s="125">
        <f t="shared" si="1609"/>
        <v>500</v>
      </c>
      <c r="Q1239" s="126">
        <f t="shared" si="1598"/>
        <v>500</v>
      </c>
      <c r="R1239" s="124">
        <f>SUM(R1235,R1237)</f>
        <v>0</v>
      </c>
      <c r="S1239" s="125">
        <f t="shared" ref="S1239:AC1239" si="1610">SUM(S1235,S1237)</f>
        <v>0</v>
      </c>
      <c r="T1239" s="125">
        <f t="shared" si="1610"/>
        <v>0</v>
      </c>
      <c r="U1239" s="125">
        <f t="shared" si="1610"/>
        <v>0</v>
      </c>
      <c r="V1239" s="125">
        <f t="shared" si="1610"/>
        <v>0</v>
      </c>
      <c r="W1239" s="125">
        <f t="shared" si="1610"/>
        <v>0</v>
      </c>
      <c r="X1239" s="125">
        <f t="shared" si="1610"/>
        <v>0</v>
      </c>
      <c r="Y1239" s="125">
        <f t="shared" si="1610"/>
        <v>0</v>
      </c>
      <c r="Z1239" s="125">
        <f t="shared" si="1610"/>
        <v>0</v>
      </c>
      <c r="AA1239" s="125">
        <f t="shared" si="1610"/>
        <v>0</v>
      </c>
      <c r="AB1239" s="125">
        <f t="shared" si="1610"/>
        <v>0</v>
      </c>
      <c r="AC1239" s="125">
        <f t="shared" si="1610"/>
        <v>0</v>
      </c>
      <c r="AD1239" s="126">
        <f t="shared" si="1600"/>
        <v>0</v>
      </c>
      <c r="AE1239" s="124">
        <f>SUM(AE1235,AE1237)</f>
        <v>0</v>
      </c>
      <c r="AF1239" s="125">
        <f t="shared" ref="AF1239:AP1239" si="1611">SUM(AF1235,AF1237)</f>
        <v>0</v>
      </c>
      <c r="AG1239" s="125">
        <f t="shared" si="1611"/>
        <v>0</v>
      </c>
      <c r="AH1239" s="125">
        <f t="shared" si="1611"/>
        <v>0</v>
      </c>
      <c r="AI1239" s="125">
        <f t="shared" si="1611"/>
        <v>0</v>
      </c>
      <c r="AJ1239" s="125">
        <f t="shared" si="1611"/>
        <v>0</v>
      </c>
      <c r="AK1239" s="125">
        <f t="shared" si="1611"/>
        <v>0</v>
      </c>
      <c r="AL1239" s="125">
        <f t="shared" si="1611"/>
        <v>0</v>
      </c>
      <c r="AM1239" s="125">
        <f t="shared" si="1611"/>
        <v>0</v>
      </c>
      <c r="AN1239" s="125">
        <f t="shared" si="1611"/>
        <v>0</v>
      </c>
      <c r="AO1239" s="125">
        <f t="shared" si="1611"/>
        <v>0</v>
      </c>
      <c r="AP1239" s="125">
        <f t="shared" si="1611"/>
        <v>0</v>
      </c>
      <c r="AQ1239" s="126">
        <f t="shared" si="1602"/>
        <v>0</v>
      </c>
      <c r="AR1239" s="124">
        <f>SUM(AR1235,AR1237)</f>
        <v>0</v>
      </c>
      <c r="AS1239" s="125">
        <f t="shared" ref="AS1239:BC1239" si="1612">SUM(AS1235,AS1237)</f>
        <v>0</v>
      </c>
      <c r="AT1239" s="125">
        <f t="shared" si="1612"/>
        <v>0</v>
      </c>
      <c r="AU1239" s="125">
        <f t="shared" si="1612"/>
        <v>0</v>
      </c>
      <c r="AV1239" s="125">
        <f t="shared" si="1612"/>
        <v>0</v>
      </c>
      <c r="AW1239" s="125">
        <f t="shared" si="1612"/>
        <v>0</v>
      </c>
      <c r="AX1239" s="125">
        <f t="shared" si="1612"/>
        <v>0</v>
      </c>
      <c r="AY1239" s="125">
        <f t="shared" si="1612"/>
        <v>0</v>
      </c>
      <c r="AZ1239" s="125">
        <f t="shared" si="1612"/>
        <v>0</v>
      </c>
      <c r="BA1239" s="125">
        <f t="shared" si="1612"/>
        <v>0</v>
      </c>
      <c r="BB1239" s="125">
        <f t="shared" si="1612"/>
        <v>0</v>
      </c>
      <c r="BC1239" s="125">
        <f t="shared" si="1612"/>
        <v>0</v>
      </c>
      <c r="BD1239" s="126">
        <f t="shared" si="1604"/>
        <v>0</v>
      </c>
      <c r="BE1239" s="127">
        <f t="shared" si="1588"/>
        <v>500</v>
      </c>
      <c r="BG1239" s="42"/>
    </row>
    <row r="1240" spans="1:61" hidden="1" outlineLevel="2" x14ac:dyDescent="0.2">
      <c r="A1240" s="370"/>
      <c r="B1240" s="363"/>
      <c r="C1240" s="51" t="s">
        <v>164</v>
      </c>
      <c r="D1240" s="100">
        <f t="shared" ref="D1240:P1240" si="1613">SUM(D1236,D1238)</f>
        <v>0</v>
      </c>
      <c r="E1240" s="80">
        <f t="shared" si="1613"/>
        <v>0</v>
      </c>
      <c r="F1240" s="81">
        <f t="shared" si="1613"/>
        <v>0</v>
      </c>
      <c r="G1240" s="81">
        <f t="shared" si="1613"/>
        <v>0</v>
      </c>
      <c r="H1240" s="81">
        <f t="shared" si="1613"/>
        <v>0</v>
      </c>
      <c r="I1240" s="81">
        <f t="shared" si="1613"/>
        <v>0</v>
      </c>
      <c r="J1240" s="81">
        <f t="shared" si="1613"/>
        <v>0</v>
      </c>
      <c r="K1240" s="81">
        <f t="shared" si="1613"/>
        <v>0</v>
      </c>
      <c r="L1240" s="81">
        <f t="shared" si="1613"/>
        <v>0</v>
      </c>
      <c r="M1240" s="81">
        <f t="shared" si="1613"/>
        <v>0</v>
      </c>
      <c r="N1240" s="81">
        <f t="shared" si="1613"/>
        <v>0</v>
      </c>
      <c r="O1240" s="81">
        <f t="shared" si="1613"/>
        <v>0</v>
      </c>
      <c r="P1240" s="81">
        <f t="shared" si="1613"/>
        <v>0</v>
      </c>
      <c r="Q1240" s="99">
        <f t="shared" si="1598"/>
        <v>0</v>
      </c>
      <c r="R1240" s="80">
        <f t="shared" ref="R1240:AC1240" si="1614">SUM(R1236,R1238)</f>
        <v>0</v>
      </c>
      <c r="S1240" s="81">
        <f t="shared" si="1614"/>
        <v>0</v>
      </c>
      <c r="T1240" s="81">
        <f t="shared" si="1614"/>
        <v>0</v>
      </c>
      <c r="U1240" s="81">
        <f t="shared" si="1614"/>
        <v>0</v>
      </c>
      <c r="V1240" s="81">
        <f t="shared" si="1614"/>
        <v>0</v>
      </c>
      <c r="W1240" s="81">
        <f t="shared" si="1614"/>
        <v>0</v>
      </c>
      <c r="X1240" s="81">
        <f t="shared" si="1614"/>
        <v>0</v>
      </c>
      <c r="Y1240" s="81">
        <f t="shared" si="1614"/>
        <v>0</v>
      </c>
      <c r="Z1240" s="81">
        <f t="shared" si="1614"/>
        <v>0</v>
      </c>
      <c r="AA1240" s="81">
        <f t="shared" si="1614"/>
        <v>0</v>
      </c>
      <c r="AB1240" s="81">
        <f t="shared" si="1614"/>
        <v>0</v>
      </c>
      <c r="AC1240" s="81">
        <f t="shared" si="1614"/>
        <v>0</v>
      </c>
      <c r="AD1240" s="99">
        <f t="shared" si="1600"/>
        <v>0</v>
      </c>
      <c r="AE1240" s="80">
        <f t="shared" ref="AE1240:AP1240" si="1615">SUM(AE1236,AE1238)</f>
        <v>0</v>
      </c>
      <c r="AF1240" s="81">
        <f t="shared" si="1615"/>
        <v>0</v>
      </c>
      <c r="AG1240" s="81">
        <f t="shared" si="1615"/>
        <v>0</v>
      </c>
      <c r="AH1240" s="81">
        <f t="shared" si="1615"/>
        <v>0</v>
      </c>
      <c r="AI1240" s="81">
        <f t="shared" si="1615"/>
        <v>0</v>
      </c>
      <c r="AJ1240" s="81">
        <f t="shared" si="1615"/>
        <v>0</v>
      </c>
      <c r="AK1240" s="81">
        <f t="shared" si="1615"/>
        <v>0</v>
      </c>
      <c r="AL1240" s="81">
        <f t="shared" si="1615"/>
        <v>0</v>
      </c>
      <c r="AM1240" s="81">
        <f t="shared" si="1615"/>
        <v>0</v>
      </c>
      <c r="AN1240" s="81">
        <f t="shared" si="1615"/>
        <v>0</v>
      </c>
      <c r="AO1240" s="81">
        <f t="shared" si="1615"/>
        <v>0</v>
      </c>
      <c r="AP1240" s="81">
        <f t="shared" si="1615"/>
        <v>0</v>
      </c>
      <c r="AQ1240" s="99">
        <f t="shared" si="1602"/>
        <v>0</v>
      </c>
      <c r="AR1240" s="80">
        <f t="shared" ref="AR1240:BC1240" si="1616">SUM(AR1236,AR1238)</f>
        <v>0</v>
      </c>
      <c r="AS1240" s="81">
        <f t="shared" si="1616"/>
        <v>0</v>
      </c>
      <c r="AT1240" s="81">
        <f t="shared" si="1616"/>
        <v>0</v>
      </c>
      <c r="AU1240" s="81">
        <f t="shared" si="1616"/>
        <v>0</v>
      </c>
      <c r="AV1240" s="81">
        <f t="shared" si="1616"/>
        <v>0</v>
      </c>
      <c r="AW1240" s="81">
        <f t="shared" si="1616"/>
        <v>0</v>
      </c>
      <c r="AX1240" s="81">
        <f t="shared" si="1616"/>
        <v>0</v>
      </c>
      <c r="AY1240" s="81">
        <f t="shared" si="1616"/>
        <v>0</v>
      </c>
      <c r="AZ1240" s="81">
        <f t="shared" si="1616"/>
        <v>0</v>
      </c>
      <c r="BA1240" s="81">
        <f t="shared" si="1616"/>
        <v>0</v>
      </c>
      <c r="BB1240" s="81">
        <f t="shared" si="1616"/>
        <v>0</v>
      </c>
      <c r="BC1240" s="81">
        <f t="shared" si="1616"/>
        <v>0</v>
      </c>
      <c r="BD1240" s="99">
        <f t="shared" si="1604"/>
        <v>0</v>
      </c>
      <c r="BE1240" s="100">
        <f t="shared" si="1588"/>
        <v>0</v>
      </c>
      <c r="BG1240" s="42"/>
    </row>
    <row r="1241" spans="1:61" outlineLevel="1" collapsed="1" x14ac:dyDescent="0.2">
      <c r="A1241" s="119"/>
      <c r="B1241" s="103" t="s">
        <v>242</v>
      </c>
      <c r="C1241" s="104"/>
      <c r="D1241" s="106"/>
      <c r="E1241" s="105"/>
      <c r="F1241" s="105"/>
      <c r="G1241" s="105"/>
      <c r="H1241" s="105"/>
      <c r="I1241" s="105"/>
      <c r="J1241" s="105"/>
      <c r="K1241" s="105"/>
      <c r="L1241" s="105"/>
      <c r="M1241" s="105"/>
      <c r="N1241" s="105"/>
      <c r="O1241" s="105"/>
      <c r="P1241" s="105"/>
      <c r="Q1241" s="106"/>
      <c r="R1241" s="105"/>
      <c r="S1241" s="105"/>
      <c r="T1241" s="105"/>
      <c r="U1241" s="105"/>
      <c r="V1241" s="105"/>
      <c r="W1241" s="105"/>
      <c r="X1241" s="105"/>
      <c r="Y1241" s="105"/>
      <c r="Z1241" s="105"/>
      <c r="AA1241" s="105"/>
      <c r="AB1241" s="105"/>
      <c r="AC1241" s="105"/>
      <c r="AD1241" s="107"/>
      <c r="AE1241" s="108"/>
      <c r="AF1241" s="105"/>
      <c r="AG1241" s="105"/>
      <c r="AH1241" s="105"/>
      <c r="AI1241" s="105"/>
      <c r="AJ1241" s="105"/>
      <c r="AK1241" s="105"/>
      <c r="AL1241" s="105"/>
      <c r="AM1241" s="105"/>
      <c r="AN1241" s="105"/>
      <c r="AO1241" s="105"/>
      <c r="AP1241" s="109"/>
      <c r="AQ1241" s="110"/>
      <c r="AR1241" s="105"/>
      <c r="AS1241" s="105"/>
      <c r="AT1241" s="105"/>
      <c r="AU1241" s="105"/>
      <c r="AV1241" s="105"/>
      <c r="AW1241" s="105"/>
      <c r="AX1241" s="105"/>
      <c r="AY1241" s="105"/>
      <c r="AZ1241" s="105"/>
      <c r="BA1241" s="105"/>
      <c r="BB1241" s="105"/>
      <c r="BC1241" s="105"/>
      <c r="BD1241" s="106"/>
      <c r="BE1241" s="197">
        <f t="shared" si="1554"/>
        <v>0</v>
      </c>
      <c r="BF1241" s="122"/>
      <c r="BG1241" s="42"/>
    </row>
    <row r="1242" spans="1:61" hidden="1" outlineLevel="2" x14ac:dyDescent="0.2">
      <c r="A1242" s="120"/>
      <c r="B1242" s="111" t="s">
        <v>202</v>
      </c>
      <c r="C1242" s="112"/>
      <c r="D1242" s="114"/>
      <c r="E1242" s="113"/>
      <c r="F1242" s="113"/>
      <c r="G1242" s="113"/>
      <c r="H1242" s="113"/>
      <c r="I1242" s="113"/>
      <c r="J1242" s="113"/>
      <c r="K1242" s="113"/>
      <c r="L1242" s="113"/>
      <c r="M1242" s="113"/>
      <c r="N1242" s="113"/>
      <c r="O1242" s="113"/>
      <c r="P1242" s="113"/>
      <c r="Q1242" s="114"/>
      <c r="R1242" s="113"/>
      <c r="S1242" s="113"/>
      <c r="T1242" s="113"/>
      <c r="U1242" s="113"/>
      <c r="V1242" s="113"/>
      <c r="W1242" s="113"/>
      <c r="X1242" s="113"/>
      <c r="Y1242" s="113"/>
      <c r="Z1242" s="113"/>
      <c r="AA1242" s="113"/>
      <c r="AB1242" s="113"/>
      <c r="AC1242" s="113"/>
      <c r="AD1242" s="115"/>
      <c r="AE1242" s="116"/>
      <c r="AF1242" s="113"/>
      <c r="AG1242" s="113"/>
      <c r="AH1242" s="113"/>
      <c r="AI1242" s="113"/>
      <c r="AJ1242" s="113"/>
      <c r="AK1242" s="113"/>
      <c r="AL1242" s="113"/>
      <c r="AM1242" s="113"/>
      <c r="AN1242" s="113"/>
      <c r="AO1242" s="113"/>
      <c r="AP1242" s="117"/>
      <c r="AQ1242" s="118"/>
      <c r="AR1242" s="113"/>
      <c r="AS1242" s="113"/>
      <c r="AT1242" s="113"/>
      <c r="AU1242" s="113"/>
      <c r="AV1242" s="113"/>
      <c r="AW1242" s="113"/>
      <c r="AX1242" s="113"/>
      <c r="AY1242" s="113"/>
      <c r="AZ1242" s="113"/>
      <c r="BA1242" s="113"/>
      <c r="BB1242" s="113"/>
      <c r="BC1242" s="113"/>
      <c r="BD1242" s="114"/>
      <c r="BE1242" s="198">
        <f t="shared" si="1554"/>
        <v>0</v>
      </c>
      <c r="BG1242" s="42"/>
    </row>
    <row r="1243" spans="1:61" ht="13.15" hidden="1" customHeight="1" outlineLevel="2" x14ac:dyDescent="0.2">
      <c r="A1243" s="373">
        <v>1</v>
      </c>
      <c r="B1243" s="371" t="s">
        <v>334</v>
      </c>
      <c r="C1243" s="44" t="s">
        <v>159</v>
      </c>
      <c r="D1243" s="101"/>
      <c r="E1243" s="82"/>
      <c r="F1243" s="83"/>
      <c r="G1243" s="83"/>
      <c r="H1243" s="83"/>
      <c r="I1243" s="83"/>
      <c r="J1243" s="83"/>
      <c r="K1243" s="83"/>
      <c r="L1243" s="83"/>
      <c r="M1243" s="83"/>
      <c r="N1243" s="83"/>
      <c r="O1243" s="83"/>
      <c r="P1243" s="83"/>
      <c r="Q1243" s="101">
        <f>SUM(E1243:P1243)</f>
        <v>0</v>
      </c>
      <c r="R1243" s="82"/>
      <c r="S1243" s="83"/>
      <c r="T1243" s="83"/>
      <c r="U1243" s="83"/>
      <c r="V1243" s="83"/>
      <c r="W1243" s="83"/>
      <c r="X1243" s="83"/>
      <c r="Y1243" s="83"/>
      <c r="Z1243" s="83"/>
      <c r="AA1243" s="83"/>
      <c r="AB1243" s="83"/>
      <c r="AC1243" s="83"/>
      <c r="AD1243" s="101">
        <f>SUM(R1243:AC1243)</f>
        <v>0</v>
      </c>
      <c r="AE1243" s="82"/>
      <c r="AF1243" s="83"/>
      <c r="AG1243" s="83"/>
      <c r="AH1243" s="83"/>
      <c r="AI1243" s="83"/>
      <c r="AJ1243" s="83"/>
      <c r="AK1243" s="83"/>
      <c r="AL1243" s="83"/>
      <c r="AM1243" s="83"/>
      <c r="AN1243" s="83"/>
      <c r="AO1243" s="83"/>
      <c r="AP1243" s="83"/>
      <c r="AQ1243" s="101">
        <f>SUM(AE1243:AP1243)</f>
        <v>0</v>
      </c>
      <c r="AR1243" s="82"/>
      <c r="AS1243" s="83"/>
      <c r="AT1243" s="83"/>
      <c r="AU1243" s="83"/>
      <c r="AV1243" s="83"/>
      <c r="AW1243" s="83"/>
      <c r="AX1243" s="83"/>
      <c r="AY1243" s="83"/>
      <c r="AZ1243" s="83"/>
      <c r="BA1243" s="83"/>
      <c r="BB1243" s="83"/>
      <c r="BC1243" s="83"/>
      <c r="BD1243" s="101">
        <f>SUM(AR1243:BC1243)</f>
        <v>0</v>
      </c>
      <c r="BE1243" s="101">
        <f>SUM(D1243,BD1243,AQ1243,AD1243,Q1243)</f>
        <v>0</v>
      </c>
      <c r="BG1243" s="138"/>
      <c r="BH1243" s="140"/>
      <c r="BI1243" s="140"/>
    </row>
    <row r="1244" spans="1:61" ht="13.15" hidden="1" customHeight="1" outlineLevel="2" x14ac:dyDescent="0.2">
      <c r="A1244" s="374"/>
      <c r="B1244" s="372"/>
      <c r="C1244" s="46" t="s">
        <v>164</v>
      </c>
      <c r="D1244" s="92"/>
      <c r="E1244" s="56"/>
      <c r="F1244" s="57"/>
      <c r="G1244" s="57"/>
      <c r="H1244" s="57"/>
      <c r="I1244" s="57"/>
      <c r="J1244" s="57"/>
      <c r="K1244" s="57"/>
      <c r="L1244" s="57"/>
      <c r="M1244" s="57"/>
      <c r="N1244" s="57"/>
      <c r="O1244" s="57"/>
      <c r="P1244" s="57"/>
      <c r="Q1244" s="92">
        <f>SUM(E1244:P1244)</f>
        <v>0</v>
      </c>
      <c r="R1244" s="56"/>
      <c r="S1244" s="57"/>
      <c r="T1244" s="57"/>
      <c r="U1244" s="57"/>
      <c r="V1244" s="57"/>
      <c r="W1244" s="57"/>
      <c r="X1244" s="57"/>
      <c r="Y1244" s="57"/>
      <c r="Z1244" s="57"/>
      <c r="AA1244" s="57"/>
      <c r="AB1244" s="57"/>
      <c r="AC1244" s="57"/>
      <c r="AD1244" s="92">
        <f>SUM(R1244:AC1244)</f>
        <v>0</v>
      </c>
      <c r="AE1244" s="56"/>
      <c r="AF1244" s="57"/>
      <c r="AG1244" s="57"/>
      <c r="AH1244" s="57"/>
      <c r="AI1244" s="57"/>
      <c r="AJ1244" s="57"/>
      <c r="AK1244" s="57"/>
      <c r="AL1244" s="57"/>
      <c r="AM1244" s="57"/>
      <c r="AN1244" s="57"/>
      <c r="AO1244" s="57"/>
      <c r="AP1244" s="57"/>
      <c r="AQ1244" s="92">
        <f>SUM(AE1244:AP1244)</f>
        <v>0</v>
      </c>
      <c r="AR1244" s="56"/>
      <c r="AS1244" s="57"/>
      <c r="AT1244" s="57"/>
      <c r="AU1244" s="57"/>
      <c r="AV1244" s="57"/>
      <c r="AW1244" s="57"/>
      <c r="AX1244" s="57"/>
      <c r="AY1244" s="57"/>
      <c r="AZ1244" s="57"/>
      <c r="BA1244" s="57"/>
      <c r="BB1244" s="57"/>
      <c r="BC1244" s="57"/>
      <c r="BD1244" s="92">
        <f>SUM(AR1244:BC1244)</f>
        <v>0</v>
      </c>
      <c r="BE1244" s="92">
        <f>SUM(D1244,BD1244,AQ1244,AD1244,Q1244)</f>
        <v>0</v>
      </c>
      <c r="BG1244" s="136"/>
      <c r="BH1244" s="4"/>
      <c r="BI1244" s="4"/>
    </row>
    <row r="1245" spans="1:61" ht="13.15" hidden="1" customHeight="1" outlineLevel="2" x14ac:dyDescent="0.2">
      <c r="A1245" s="373">
        <v>2</v>
      </c>
      <c r="B1245" s="371" t="s">
        <v>217</v>
      </c>
      <c r="C1245" s="44" t="s">
        <v>159</v>
      </c>
      <c r="D1245" s="101">
        <v>300</v>
      </c>
      <c r="E1245" s="82"/>
      <c r="F1245" s="83"/>
      <c r="G1245" s="83"/>
      <c r="H1245" s="83"/>
      <c r="I1245" s="83"/>
      <c r="J1245" s="83"/>
      <c r="K1245" s="83"/>
      <c r="L1245" s="83"/>
      <c r="M1245" s="83"/>
      <c r="N1245" s="83"/>
      <c r="O1245" s="83"/>
      <c r="P1245" s="83"/>
      <c r="Q1245" s="101">
        <f t="shared" ref="Q1245:Q1256" si="1617">SUM(E1245:P1245)</f>
        <v>0</v>
      </c>
      <c r="R1245" s="82"/>
      <c r="S1245" s="83"/>
      <c r="T1245" s="83"/>
      <c r="U1245" s="83"/>
      <c r="V1245" s="83"/>
      <c r="W1245" s="83"/>
      <c r="X1245" s="83"/>
      <c r="Y1245" s="83"/>
      <c r="Z1245" s="83"/>
      <c r="AA1245" s="83"/>
      <c r="AB1245" s="83"/>
      <c r="AC1245" s="83"/>
      <c r="AD1245" s="101">
        <f t="shared" ref="AD1245:AD1260" si="1618">SUM(R1245:AC1245)</f>
        <v>0</v>
      </c>
      <c r="AE1245" s="82"/>
      <c r="AF1245" s="83"/>
      <c r="AG1245" s="83"/>
      <c r="AH1245" s="83"/>
      <c r="AI1245" s="83"/>
      <c r="AJ1245" s="83"/>
      <c r="AK1245" s="83"/>
      <c r="AL1245" s="83"/>
      <c r="AM1245" s="83"/>
      <c r="AN1245" s="83"/>
      <c r="AO1245" s="83"/>
      <c r="AP1245" s="83"/>
      <c r="AQ1245" s="101">
        <f t="shared" ref="AQ1245:AQ1260" si="1619">SUM(AE1245:AP1245)</f>
        <v>0</v>
      </c>
      <c r="AR1245" s="82"/>
      <c r="AS1245" s="83"/>
      <c r="AT1245" s="83"/>
      <c r="AU1245" s="83"/>
      <c r="AV1245" s="83"/>
      <c r="AW1245" s="83"/>
      <c r="AX1245" s="83"/>
      <c r="AY1245" s="83"/>
      <c r="AZ1245" s="83"/>
      <c r="BA1245" s="83"/>
      <c r="BB1245" s="83"/>
      <c r="BC1245" s="83"/>
      <c r="BD1245" s="101">
        <f t="shared" ref="BD1245:BD1260" si="1620">SUM(AR1245:BC1245)</f>
        <v>0</v>
      </c>
      <c r="BE1245" s="101">
        <f t="shared" si="1554"/>
        <v>300</v>
      </c>
      <c r="BG1245" s="138" t="s">
        <v>211</v>
      </c>
      <c r="BH1245" s="140" t="s">
        <v>212</v>
      </c>
      <c r="BI1245" s="140" t="s">
        <v>213</v>
      </c>
    </row>
    <row r="1246" spans="1:61" ht="13.15" hidden="1" customHeight="1" outlineLevel="2" x14ac:dyDescent="0.2">
      <c r="A1246" s="374"/>
      <c r="B1246" s="372"/>
      <c r="C1246" s="46" t="s">
        <v>164</v>
      </c>
      <c r="D1246" s="92">
        <v>300</v>
      </c>
      <c r="E1246" s="56"/>
      <c r="F1246" s="57"/>
      <c r="G1246" s="57"/>
      <c r="H1246" s="57"/>
      <c r="I1246" s="57"/>
      <c r="J1246" s="57"/>
      <c r="K1246" s="57"/>
      <c r="L1246" s="57"/>
      <c r="M1246" s="57"/>
      <c r="N1246" s="57"/>
      <c r="O1246" s="57"/>
      <c r="P1246" s="57"/>
      <c r="Q1246" s="92">
        <f t="shared" si="1617"/>
        <v>0</v>
      </c>
      <c r="R1246" s="56"/>
      <c r="S1246" s="57"/>
      <c r="T1246" s="57"/>
      <c r="U1246" s="57"/>
      <c r="V1246" s="57"/>
      <c r="W1246" s="57"/>
      <c r="X1246" s="57"/>
      <c r="Y1246" s="57"/>
      <c r="Z1246" s="57"/>
      <c r="AA1246" s="57"/>
      <c r="AB1246" s="57"/>
      <c r="AC1246" s="57"/>
      <c r="AD1246" s="92">
        <f t="shared" si="1618"/>
        <v>0</v>
      </c>
      <c r="AE1246" s="56"/>
      <c r="AF1246" s="57"/>
      <c r="AG1246" s="57"/>
      <c r="AH1246" s="57"/>
      <c r="AI1246" s="57"/>
      <c r="AJ1246" s="57"/>
      <c r="AK1246" s="57"/>
      <c r="AL1246" s="57"/>
      <c r="AM1246" s="57"/>
      <c r="AN1246" s="57"/>
      <c r="AO1246" s="57"/>
      <c r="AP1246" s="57"/>
      <c r="AQ1246" s="92">
        <f t="shared" si="1619"/>
        <v>0</v>
      </c>
      <c r="AR1246" s="56"/>
      <c r="AS1246" s="57"/>
      <c r="AT1246" s="57"/>
      <c r="AU1246" s="57"/>
      <c r="AV1246" s="57"/>
      <c r="AW1246" s="57"/>
      <c r="AX1246" s="57"/>
      <c r="AY1246" s="57"/>
      <c r="AZ1246" s="57"/>
      <c r="BA1246" s="57"/>
      <c r="BB1246" s="57"/>
      <c r="BC1246" s="57"/>
      <c r="BD1246" s="92">
        <f t="shared" si="1620"/>
        <v>0</v>
      </c>
      <c r="BE1246" s="92">
        <f t="shared" si="1554"/>
        <v>300</v>
      </c>
      <c r="BG1246" s="136" t="s">
        <v>199</v>
      </c>
      <c r="BH1246" s="4">
        <f>+BI1246/1.25</f>
        <v>240000</v>
      </c>
      <c r="BI1246" s="4">
        <v>300000</v>
      </c>
    </row>
    <row r="1247" spans="1:61" ht="13.15" hidden="1" customHeight="1" outlineLevel="2" x14ac:dyDescent="0.2">
      <c r="A1247" s="366">
        <v>3</v>
      </c>
      <c r="B1247" s="376" t="s">
        <v>345</v>
      </c>
      <c r="C1247" s="47" t="s">
        <v>159</v>
      </c>
      <c r="D1247" s="91"/>
      <c r="E1247" s="52"/>
      <c r="F1247" s="53"/>
      <c r="G1247" s="53"/>
      <c r="H1247" s="53"/>
      <c r="I1247" s="53"/>
      <c r="J1247" s="53"/>
      <c r="K1247" s="53"/>
      <c r="L1247" s="53"/>
      <c r="M1247" s="53"/>
      <c r="N1247" s="53"/>
      <c r="O1247" s="53"/>
      <c r="P1247" s="53"/>
      <c r="Q1247" s="91">
        <f t="shared" si="1617"/>
        <v>0</v>
      </c>
      <c r="R1247" s="52"/>
      <c r="S1247" s="53"/>
      <c r="T1247" s="53"/>
      <c r="U1247" s="53"/>
      <c r="V1247" s="53"/>
      <c r="W1247" s="53"/>
      <c r="X1247" s="53"/>
      <c r="Y1247" s="53"/>
      <c r="Z1247" s="202"/>
      <c r="AA1247" s="202"/>
      <c r="AB1247" s="202"/>
      <c r="AC1247" s="53"/>
      <c r="AD1247" s="91">
        <f t="shared" si="1618"/>
        <v>0</v>
      </c>
      <c r="AE1247" s="52"/>
      <c r="AF1247" s="53"/>
      <c r="AG1247" s="53"/>
      <c r="AH1247" s="53"/>
      <c r="AI1247" s="53"/>
      <c r="AJ1247" s="53"/>
      <c r="AK1247" s="53"/>
      <c r="AL1247" s="53"/>
      <c r="AM1247" s="53"/>
      <c r="AN1247" s="53"/>
      <c r="AO1247" s="53"/>
      <c r="AP1247" s="53"/>
      <c r="AQ1247" s="91">
        <f t="shared" si="1619"/>
        <v>0</v>
      </c>
      <c r="AR1247" s="52"/>
      <c r="AS1247" s="53"/>
      <c r="AT1247" s="53"/>
      <c r="AU1247" s="53"/>
      <c r="AV1247" s="53"/>
      <c r="AW1247" s="53"/>
      <c r="AX1247" s="53"/>
      <c r="AY1247" s="53"/>
      <c r="AZ1247" s="53"/>
      <c r="BA1247" s="53"/>
      <c r="BB1247" s="53"/>
      <c r="BC1247" s="53"/>
      <c r="BD1247" s="91">
        <f t="shared" si="1620"/>
        <v>0</v>
      </c>
      <c r="BE1247" s="91">
        <f t="shared" si="1554"/>
        <v>0</v>
      </c>
      <c r="BG1247" s="136" t="s">
        <v>218</v>
      </c>
      <c r="BH1247" s="4">
        <f t="shared" ref="BH1247:BH1253" si="1621">+BI1247/1.25</f>
        <v>16000</v>
      </c>
      <c r="BI1247" s="4">
        <v>20000</v>
      </c>
    </row>
    <row r="1248" spans="1:61" ht="13.15" hidden="1" customHeight="1" outlineLevel="2" x14ac:dyDescent="0.2">
      <c r="A1248" s="367"/>
      <c r="B1248" s="381"/>
      <c r="C1248" s="48" t="s">
        <v>164</v>
      </c>
      <c r="D1248" s="93"/>
      <c r="E1248" s="62"/>
      <c r="F1248" s="63"/>
      <c r="G1248" s="63"/>
      <c r="H1248" s="63"/>
      <c r="I1248" s="63"/>
      <c r="J1248" s="63"/>
      <c r="K1248" s="63"/>
      <c r="L1248" s="63"/>
      <c r="M1248" s="63"/>
      <c r="N1248" s="63"/>
      <c r="O1248" s="63"/>
      <c r="P1248" s="63"/>
      <c r="Q1248" s="93">
        <f t="shared" si="1617"/>
        <v>0</v>
      </c>
      <c r="R1248" s="62"/>
      <c r="S1248" s="63"/>
      <c r="T1248" s="63"/>
      <c r="U1248" s="63"/>
      <c r="V1248" s="63"/>
      <c r="W1248" s="63"/>
      <c r="X1248" s="63"/>
      <c r="Y1248" s="63"/>
      <c r="Z1248" s="63"/>
      <c r="AA1248" s="63"/>
      <c r="AB1248" s="63"/>
      <c r="AC1248" s="63"/>
      <c r="AD1248" s="93">
        <f t="shared" si="1618"/>
        <v>0</v>
      </c>
      <c r="AE1248" s="62"/>
      <c r="AF1248" s="63"/>
      <c r="AG1248" s="63"/>
      <c r="AH1248" s="63"/>
      <c r="AI1248" s="63"/>
      <c r="AJ1248" s="63"/>
      <c r="AK1248" s="63"/>
      <c r="AL1248" s="63"/>
      <c r="AM1248" s="63"/>
      <c r="AN1248" s="63"/>
      <c r="AO1248" s="63"/>
      <c r="AP1248" s="63"/>
      <c r="AQ1248" s="93">
        <f t="shared" si="1619"/>
        <v>0</v>
      </c>
      <c r="AR1248" s="62"/>
      <c r="AS1248" s="63"/>
      <c r="AT1248" s="63"/>
      <c r="AU1248" s="63"/>
      <c r="AV1248" s="63"/>
      <c r="AW1248" s="63"/>
      <c r="AX1248" s="63"/>
      <c r="AY1248" s="63"/>
      <c r="AZ1248" s="63"/>
      <c r="BA1248" s="63"/>
      <c r="BB1248" s="63"/>
      <c r="BC1248" s="63"/>
      <c r="BD1248" s="93">
        <f t="shared" si="1620"/>
        <v>0</v>
      </c>
      <c r="BE1248" s="93">
        <f t="shared" si="1554"/>
        <v>0</v>
      </c>
      <c r="BG1248" s="136" t="s">
        <v>222</v>
      </c>
      <c r="BH1248" s="4">
        <f t="shared" si="1621"/>
        <v>0</v>
      </c>
      <c r="BI1248" s="4">
        <v>0</v>
      </c>
    </row>
    <row r="1249" spans="1:61" ht="13.15" hidden="1" customHeight="1" outlineLevel="2" x14ac:dyDescent="0.2">
      <c r="A1249" s="380">
        <v>4</v>
      </c>
      <c r="B1249" s="382" t="s">
        <v>204</v>
      </c>
      <c r="C1249" s="49" t="s">
        <v>159</v>
      </c>
      <c r="D1249" s="95"/>
      <c r="E1249" s="68"/>
      <c r="F1249" s="69"/>
      <c r="G1249" s="69"/>
      <c r="H1249" s="69"/>
      <c r="I1249" s="69"/>
      <c r="J1249" s="69"/>
      <c r="K1249" s="69"/>
      <c r="L1249" s="69"/>
      <c r="M1249" s="69"/>
      <c r="N1249" s="69"/>
      <c r="O1249" s="69"/>
      <c r="P1249" s="69"/>
      <c r="Q1249" s="94">
        <f t="shared" si="1617"/>
        <v>0</v>
      </c>
      <c r="R1249" s="68"/>
      <c r="S1249" s="69"/>
      <c r="T1249" s="69"/>
      <c r="U1249" s="69"/>
      <c r="V1249" s="69"/>
      <c r="W1249" s="69"/>
      <c r="X1249" s="69"/>
      <c r="Y1249" s="69"/>
      <c r="Z1249" s="69"/>
      <c r="AA1249" s="69"/>
      <c r="AB1249" s="69"/>
      <c r="AC1249" s="69"/>
      <c r="AD1249" s="94">
        <f t="shared" si="1618"/>
        <v>0</v>
      </c>
      <c r="AE1249" s="191"/>
      <c r="AF1249" s="190"/>
      <c r="AG1249" s="69"/>
      <c r="AH1249" s="69"/>
      <c r="AI1249" s="69"/>
      <c r="AJ1249" s="69"/>
      <c r="AK1249" s="69"/>
      <c r="AL1249" s="69"/>
      <c r="AM1249" s="69"/>
      <c r="AN1249" s="69"/>
      <c r="AO1249" s="69"/>
      <c r="AP1249" s="69"/>
      <c r="AQ1249" s="94">
        <f t="shared" si="1619"/>
        <v>0</v>
      </c>
      <c r="AR1249" s="68"/>
      <c r="AS1249" s="69"/>
      <c r="AT1249" s="69"/>
      <c r="AU1249" s="69"/>
      <c r="AV1249" s="69"/>
      <c r="AW1249" s="69"/>
      <c r="AX1249" s="69"/>
      <c r="AY1249" s="69"/>
      <c r="AZ1249" s="69"/>
      <c r="BA1249" s="69"/>
      <c r="BB1249" s="69"/>
      <c r="BC1249" s="69"/>
      <c r="BD1249" s="94">
        <f t="shared" si="1620"/>
        <v>0</v>
      </c>
      <c r="BE1249" s="95">
        <f t="shared" si="1554"/>
        <v>0</v>
      </c>
      <c r="BG1249" s="136" t="s">
        <v>214</v>
      </c>
      <c r="BH1249" s="4">
        <f t="shared" si="1621"/>
        <v>0</v>
      </c>
      <c r="BI1249" s="4">
        <v>0</v>
      </c>
    </row>
    <row r="1250" spans="1:61" ht="13.15" hidden="1" customHeight="1" outlineLevel="2" x14ac:dyDescent="0.2">
      <c r="A1250" s="384"/>
      <c r="B1250" s="383"/>
      <c r="C1250" s="45" t="s">
        <v>164</v>
      </c>
      <c r="D1250" s="97"/>
      <c r="E1250" s="74"/>
      <c r="F1250" s="75"/>
      <c r="G1250" s="75"/>
      <c r="H1250" s="75"/>
      <c r="I1250" s="75"/>
      <c r="J1250" s="75"/>
      <c r="K1250" s="75"/>
      <c r="L1250" s="75"/>
      <c r="M1250" s="75"/>
      <c r="N1250" s="75"/>
      <c r="O1250" s="75"/>
      <c r="P1250" s="75"/>
      <c r="Q1250" s="96">
        <f t="shared" si="1617"/>
        <v>0</v>
      </c>
      <c r="R1250" s="74"/>
      <c r="S1250" s="75"/>
      <c r="T1250" s="75"/>
      <c r="U1250" s="75"/>
      <c r="V1250" s="75"/>
      <c r="W1250" s="75"/>
      <c r="X1250" s="75"/>
      <c r="Y1250" s="75"/>
      <c r="Z1250" s="75"/>
      <c r="AA1250" s="75"/>
      <c r="AB1250" s="75"/>
      <c r="AC1250" s="75"/>
      <c r="AD1250" s="96">
        <f t="shared" si="1618"/>
        <v>0</v>
      </c>
      <c r="AE1250" s="74"/>
      <c r="AF1250" s="75"/>
      <c r="AG1250" s="75"/>
      <c r="AH1250" s="75"/>
      <c r="AI1250" s="75"/>
      <c r="AJ1250" s="75"/>
      <c r="AK1250" s="75"/>
      <c r="AL1250" s="75"/>
      <c r="AM1250" s="75"/>
      <c r="AN1250" s="75"/>
      <c r="AO1250" s="75"/>
      <c r="AP1250" s="75"/>
      <c r="AQ1250" s="96">
        <f t="shared" si="1619"/>
        <v>0</v>
      </c>
      <c r="AR1250" s="74"/>
      <c r="AS1250" s="75"/>
      <c r="AT1250" s="75"/>
      <c r="AU1250" s="75"/>
      <c r="AV1250" s="75"/>
      <c r="AW1250" s="75"/>
      <c r="AX1250" s="75"/>
      <c r="AY1250" s="75"/>
      <c r="AZ1250" s="75"/>
      <c r="BA1250" s="75"/>
      <c r="BB1250" s="75"/>
      <c r="BC1250" s="75"/>
      <c r="BD1250" s="96">
        <f t="shared" si="1620"/>
        <v>0</v>
      </c>
      <c r="BE1250" s="97">
        <f t="shared" si="1554"/>
        <v>0</v>
      </c>
      <c r="BG1250" s="136" t="s">
        <v>223</v>
      </c>
      <c r="BH1250" s="4">
        <f t="shared" si="1621"/>
        <v>0</v>
      </c>
      <c r="BI1250" s="4">
        <v>0</v>
      </c>
    </row>
    <row r="1251" spans="1:61" ht="13.15" hidden="1" customHeight="1" outlineLevel="2" x14ac:dyDescent="0.2">
      <c r="A1251" s="380">
        <v>5</v>
      </c>
      <c r="B1251" s="382" t="s">
        <v>221</v>
      </c>
      <c r="C1251" s="49" t="s">
        <v>159</v>
      </c>
      <c r="D1251" s="95"/>
      <c r="E1251" s="68"/>
      <c r="F1251" s="69"/>
      <c r="G1251" s="69"/>
      <c r="H1251" s="69"/>
      <c r="I1251" s="69"/>
      <c r="J1251" s="69"/>
      <c r="K1251" s="69"/>
      <c r="L1251" s="69"/>
      <c r="M1251" s="69"/>
      <c r="N1251" s="69"/>
      <c r="O1251" s="69"/>
      <c r="P1251" s="69"/>
      <c r="Q1251" s="94">
        <f t="shared" si="1617"/>
        <v>0</v>
      </c>
      <c r="R1251" s="68"/>
      <c r="S1251" s="69"/>
      <c r="T1251" s="69"/>
      <c r="U1251" s="69"/>
      <c r="V1251" s="69"/>
      <c r="W1251" s="69"/>
      <c r="X1251" s="69"/>
      <c r="Y1251" s="69"/>
      <c r="Z1251" s="69"/>
      <c r="AA1251" s="69"/>
      <c r="AB1251" s="69"/>
      <c r="AC1251" s="69"/>
      <c r="AD1251" s="94">
        <f t="shared" si="1618"/>
        <v>0</v>
      </c>
      <c r="AE1251" s="68"/>
      <c r="AF1251" s="69"/>
      <c r="AG1251" s="69"/>
      <c r="AH1251" s="69"/>
      <c r="AI1251" s="69"/>
      <c r="AJ1251" s="69"/>
      <c r="AK1251" s="69"/>
      <c r="AL1251" s="69"/>
      <c r="AM1251" s="69"/>
      <c r="AN1251" s="69"/>
      <c r="AO1251" s="69"/>
      <c r="AP1251" s="69"/>
      <c r="AQ1251" s="94">
        <f t="shared" si="1619"/>
        <v>0</v>
      </c>
      <c r="AR1251" s="68"/>
      <c r="AS1251" s="69"/>
      <c r="AT1251" s="69"/>
      <c r="AU1251" s="69"/>
      <c r="AV1251" s="69"/>
      <c r="AW1251" s="69"/>
      <c r="AX1251" s="69"/>
      <c r="AY1251" s="69"/>
      <c r="AZ1251" s="69"/>
      <c r="BA1251" s="69"/>
      <c r="BB1251" s="69"/>
      <c r="BC1251" s="69"/>
      <c r="BD1251" s="94">
        <f t="shared" si="1620"/>
        <v>0</v>
      </c>
      <c r="BE1251" s="95">
        <f t="shared" si="1554"/>
        <v>0</v>
      </c>
      <c r="BG1251" t="s">
        <v>224</v>
      </c>
      <c r="BH1251" s="4">
        <f t="shared" si="1621"/>
        <v>1825237.6</v>
      </c>
      <c r="BI1251" s="4">
        <v>2281547</v>
      </c>
    </row>
    <row r="1252" spans="1:61" ht="13.15" hidden="1" customHeight="1" outlineLevel="2" x14ac:dyDescent="0.2">
      <c r="A1252" s="384"/>
      <c r="B1252" s="383"/>
      <c r="C1252" s="45" t="s">
        <v>164</v>
      </c>
      <c r="D1252" s="97"/>
      <c r="E1252" s="74"/>
      <c r="F1252" s="75"/>
      <c r="G1252" s="75"/>
      <c r="H1252" s="75"/>
      <c r="I1252" s="75"/>
      <c r="J1252" s="75"/>
      <c r="K1252" s="75"/>
      <c r="L1252" s="75"/>
      <c r="M1252" s="75"/>
      <c r="N1252" s="75"/>
      <c r="O1252" s="75"/>
      <c r="P1252" s="75"/>
      <c r="Q1252" s="96">
        <f t="shared" si="1617"/>
        <v>0</v>
      </c>
      <c r="R1252" s="74"/>
      <c r="S1252" s="75"/>
      <c r="T1252" s="75"/>
      <c r="U1252" s="75"/>
      <c r="V1252" s="75"/>
      <c r="W1252" s="75"/>
      <c r="X1252" s="75"/>
      <c r="Y1252" s="75"/>
      <c r="Z1252" s="75"/>
      <c r="AA1252" s="75"/>
      <c r="AB1252" s="75"/>
      <c r="AC1252" s="75"/>
      <c r="AD1252" s="96">
        <f t="shared" si="1618"/>
        <v>0</v>
      </c>
      <c r="AE1252" s="74"/>
      <c r="AF1252" s="75"/>
      <c r="AG1252" s="75"/>
      <c r="AH1252" s="75"/>
      <c r="AI1252" s="75"/>
      <c r="AJ1252" s="75"/>
      <c r="AK1252" s="75"/>
      <c r="AL1252" s="75"/>
      <c r="AM1252" s="75"/>
      <c r="AN1252" s="75"/>
      <c r="AO1252" s="75"/>
      <c r="AP1252" s="75"/>
      <c r="AQ1252" s="96">
        <f t="shared" si="1619"/>
        <v>0</v>
      </c>
      <c r="AR1252" s="74"/>
      <c r="AS1252" s="75"/>
      <c r="AT1252" s="75"/>
      <c r="AU1252" s="75"/>
      <c r="AV1252" s="75"/>
      <c r="AW1252" s="75"/>
      <c r="AX1252" s="75"/>
      <c r="AY1252" s="75"/>
      <c r="AZ1252" s="75"/>
      <c r="BA1252" s="75"/>
      <c r="BB1252" s="75"/>
      <c r="BC1252" s="75"/>
      <c r="BD1252" s="96">
        <f t="shared" si="1620"/>
        <v>0</v>
      </c>
      <c r="BE1252" s="97">
        <f t="shared" si="1554"/>
        <v>0</v>
      </c>
      <c r="BG1252" t="s">
        <v>210</v>
      </c>
      <c r="BH1252" s="4">
        <f t="shared" si="1621"/>
        <v>73009.504000000001</v>
      </c>
      <c r="BI1252" s="4">
        <f>+BI1251*4%</f>
        <v>91261.88</v>
      </c>
    </row>
    <row r="1253" spans="1:61" ht="13.15" hidden="1" customHeight="1" outlineLevel="2" x14ac:dyDescent="0.2">
      <c r="A1253" s="373">
        <v>6</v>
      </c>
      <c r="B1253" s="364" t="s">
        <v>209</v>
      </c>
      <c r="C1253" s="49" t="s">
        <v>159</v>
      </c>
      <c r="D1253" s="95"/>
      <c r="E1253" s="68"/>
      <c r="F1253" s="69"/>
      <c r="G1253" s="69"/>
      <c r="H1253" s="69"/>
      <c r="I1253" s="69"/>
      <c r="J1253" s="69"/>
      <c r="K1253" s="69"/>
      <c r="L1253" s="69"/>
      <c r="M1253" s="69"/>
      <c r="N1253" s="69"/>
      <c r="O1253" s="69"/>
      <c r="P1253" s="69"/>
      <c r="Q1253" s="94">
        <f t="shared" si="1617"/>
        <v>0</v>
      </c>
      <c r="R1253" s="68"/>
      <c r="S1253" s="69"/>
      <c r="T1253" s="69"/>
      <c r="U1253" s="69"/>
      <c r="V1253" s="69"/>
      <c r="W1253" s="69"/>
      <c r="X1253" s="69"/>
      <c r="Y1253" s="69"/>
      <c r="Z1253" s="69"/>
      <c r="AA1253" s="69"/>
      <c r="AB1253" s="69"/>
      <c r="AC1253" s="69"/>
      <c r="AD1253" s="94">
        <f t="shared" si="1618"/>
        <v>0</v>
      </c>
      <c r="AE1253" s="68"/>
      <c r="AF1253" s="69"/>
      <c r="AG1253" s="192"/>
      <c r="AH1253" s="192"/>
      <c r="AI1253" s="192"/>
      <c r="AJ1253" s="192"/>
      <c r="AK1253" s="192"/>
      <c r="AL1253" s="192"/>
      <c r="AM1253" s="192"/>
      <c r="AN1253" s="192"/>
      <c r="AO1253" s="192"/>
      <c r="AP1253" s="192"/>
      <c r="AQ1253" s="94">
        <f t="shared" si="1619"/>
        <v>0</v>
      </c>
      <c r="AR1253" s="191"/>
      <c r="AS1253" s="190"/>
      <c r="AT1253" s="192"/>
      <c r="AU1253" s="192"/>
      <c r="AV1253" s="192"/>
      <c r="AW1253" s="192"/>
      <c r="AX1253" s="192"/>
      <c r="AY1253" s="69"/>
      <c r="AZ1253" s="69"/>
      <c r="BA1253" s="69"/>
      <c r="BB1253" s="69"/>
      <c r="BC1253" s="69"/>
      <c r="BD1253" s="94">
        <f t="shared" si="1620"/>
        <v>0</v>
      </c>
      <c r="BE1253" s="95">
        <f t="shared" si="1554"/>
        <v>0</v>
      </c>
      <c r="BG1253" s="136" t="s">
        <v>215</v>
      </c>
      <c r="BH1253" s="4">
        <f t="shared" si="1621"/>
        <v>0</v>
      </c>
      <c r="BI1253" s="4">
        <v>0</v>
      </c>
    </row>
    <row r="1254" spans="1:61" ht="13.15" hidden="1" customHeight="1" outlineLevel="2" x14ac:dyDescent="0.2">
      <c r="A1254" s="374"/>
      <c r="B1254" s="365"/>
      <c r="C1254" s="48" t="s">
        <v>164</v>
      </c>
      <c r="D1254" s="98"/>
      <c r="E1254" s="62"/>
      <c r="F1254" s="63"/>
      <c r="G1254" s="63"/>
      <c r="H1254" s="63"/>
      <c r="I1254" s="63"/>
      <c r="J1254" s="63"/>
      <c r="K1254" s="63"/>
      <c r="L1254" s="63"/>
      <c r="M1254" s="63"/>
      <c r="N1254" s="63"/>
      <c r="O1254" s="63"/>
      <c r="P1254" s="63"/>
      <c r="Q1254" s="93">
        <f t="shared" si="1617"/>
        <v>0</v>
      </c>
      <c r="R1254" s="62"/>
      <c r="S1254" s="63"/>
      <c r="T1254" s="63"/>
      <c r="U1254" s="63"/>
      <c r="V1254" s="63"/>
      <c r="W1254" s="63"/>
      <c r="X1254" s="63"/>
      <c r="Y1254" s="63"/>
      <c r="Z1254" s="63"/>
      <c r="AA1254" s="63"/>
      <c r="AB1254" s="63"/>
      <c r="AC1254" s="63"/>
      <c r="AD1254" s="93">
        <f t="shared" si="1618"/>
        <v>0</v>
      </c>
      <c r="AE1254" s="62"/>
      <c r="AF1254" s="63"/>
      <c r="AG1254" s="63"/>
      <c r="AH1254" s="63"/>
      <c r="AI1254" s="63"/>
      <c r="AJ1254" s="63"/>
      <c r="AK1254" s="63"/>
      <c r="AL1254" s="63"/>
      <c r="AM1254" s="63"/>
      <c r="AN1254" s="63"/>
      <c r="AO1254" s="63"/>
      <c r="AP1254" s="63"/>
      <c r="AQ1254" s="93">
        <f t="shared" si="1619"/>
        <v>0</v>
      </c>
      <c r="AR1254" s="62"/>
      <c r="AS1254" s="63"/>
      <c r="AT1254" s="63"/>
      <c r="AU1254" s="63"/>
      <c r="AV1254" s="63"/>
      <c r="AW1254" s="63"/>
      <c r="AX1254" s="63"/>
      <c r="AY1254" s="63"/>
      <c r="AZ1254" s="63"/>
      <c r="BA1254" s="63"/>
      <c r="BB1254" s="63"/>
      <c r="BC1254" s="63"/>
      <c r="BD1254" s="93">
        <f t="shared" si="1620"/>
        <v>0</v>
      </c>
      <c r="BE1254" s="98">
        <f t="shared" si="1554"/>
        <v>0</v>
      </c>
      <c r="BF1254" s="122"/>
      <c r="BG1254" s="138" t="s">
        <v>216</v>
      </c>
      <c r="BH1254" s="139">
        <f>SUM(BH1246:BH1253)</f>
        <v>2154247.1040000003</v>
      </c>
      <c r="BI1254" s="139">
        <f>SUM(BI1246:BI1253)</f>
        <v>2692808.88</v>
      </c>
    </row>
    <row r="1255" spans="1:61" ht="13.15" hidden="1" customHeight="1" outlineLevel="2" x14ac:dyDescent="0.2">
      <c r="A1255" s="366">
        <v>7</v>
      </c>
      <c r="B1255" s="364" t="s">
        <v>6</v>
      </c>
      <c r="C1255" s="49" t="s">
        <v>159</v>
      </c>
      <c r="D1255" s="95"/>
      <c r="E1255" s="68"/>
      <c r="F1255" s="69"/>
      <c r="G1255" s="69"/>
      <c r="H1255" s="69"/>
      <c r="I1255" s="69"/>
      <c r="J1255" s="69"/>
      <c r="K1255" s="69"/>
      <c r="L1255" s="69"/>
      <c r="M1255" s="69"/>
      <c r="N1255" s="69"/>
      <c r="O1255" s="69"/>
      <c r="P1255" s="69"/>
      <c r="Q1255" s="94">
        <f t="shared" si="1617"/>
        <v>0</v>
      </c>
      <c r="R1255" s="68"/>
      <c r="S1255" s="69"/>
      <c r="T1255" s="69"/>
      <c r="U1255" s="69"/>
      <c r="V1255" s="69"/>
      <c r="W1255" s="69"/>
      <c r="X1255" s="69"/>
      <c r="Y1255" s="69"/>
      <c r="Z1255" s="69"/>
      <c r="AA1255" s="69"/>
      <c r="AB1255" s="69"/>
      <c r="AC1255" s="69"/>
      <c r="AD1255" s="94">
        <f t="shared" si="1618"/>
        <v>0</v>
      </c>
      <c r="AE1255" s="68"/>
      <c r="AF1255" s="69"/>
      <c r="AG1255" s="69"/>
      <c r="AH1255" s="69"/>
      <c r="AI1255" s="69"/>
      <c r="AJ1255" s="69"/>
      <c r="AK1255" s="69"/>
      <c r="AL1255" s="69"/>
      <c r="AM1255" s="69"/>
      <c r="AN1255" s="69"/>
      <c r="AO1255" s="69"/>
      <c r="AP1255" s="69"/>
      <c r="AQ1255" s="94">
        <f t="shared" si="1619"/>
        <v>0</v>
      </c>
      <c r="AR1255" s="68"/>
      <c r="AS1255" s="69"/>
      <c r="AT1255" s="69"/>
      <c r="AU1255" s="69"/>
      <c r="AV1255" s="69"/>
      <c r="AW1255" s="69"/>
      <c r="AX1255" s="69"/>
      <c r="AY1255" s="69"/>
      <c r="AZ1255" s="69"/>
      <c r="BA1255" s="69"/>
      <c r="BB1255" s="69"/>
      <c r="BC1255" s="69"/>
      <c r="BD1255" s="94">
        <f t="shared" si="1620"/>
        <v>0</v>
      </c>
      <c r="BE1255" s="95">
        <f t="shared" si="1554"/>
        <v>0</v>
      </c>
      <c r="BH1255" s="4"/>
      <c r="BI1255" s="4"/>
    </row>
    <row r="1256" spans="1:61" ht="13.15" hidden="1" customHeight="1" outlineLevel="2" x14ac:dyDescent="0.2">
      <c r="A1256" s="367"/>
      <c r="B1256" s="368"/>
      <c r="C1256" s="48" t="s">
        <v>164</v>
      </c>
      <c r="D1256" s="98"/>
      <c r="E1256" s="66"/>
      <c r="F1256" s="63"/>
      <c r="G1256" s="63"/>
      <c r="H1256" s="63"/>
      <c r="I1256" s="63"/>
      <c r="J1256" s="63"/>
      <c r="K1256" s="63"/>
      <c r="L1256" s="63"/>
      <c r="M1256" s="63"/>
      <c r="N1256" s="63"/>
      <c r="O1256" s="63"/>
      <c r="P1256" s="63"/>
      <c r="Q1256" s="93">
        <f t="shared" si="1617"/>
        <v>0</v>
      </c>
      <c r="R1256" s="66"/>
      <c r="S1256" s="63"/>
      <c r="T1256" s="63"/>
      <c r="U1256" s="63"/>
      <c r="V1256" s="63"/>
      <c r="W1256" s="63"/>
      <c r="X1256" s="63"/>
      <c r="Y1256" s="63"/>
      <c r="Z1256" s="63"/>
      <c r="AA1256" s="63"/>
      <c r="AB1256" s="63"/>
      <c r="AC1256" s="63"/>
      <c r="AD1256" s="93">
        <f t="shared" si="1618"/>
        <v>0</v>
      </c>
      <c r="AE1256" s="66"/>
      <c r="AF1256" s="63"/>
      <c r="AG1256" s="63"/>
      <c r="AH1256" s="63"/>
      <c r="AI1256" s="63"/>
      <c r="AJ1256" s="63"/>
      <c r="AK1256" s="63"/>
      <c r="AL1256" s="63"/>
      <c r="AM1256" s="63"/>
      <c r="AN1256" s="63"/>
      <c r="AO1256" s="63"/>
      <c r="AP1256" s="63"/>
      <c r="AQ1256" s="93">
        <f t="shared" si="1619"/>
        <v>0</v>
      </c>
      <c r="AR1256" s="66"/>
      <c r="AS1256" s="63"/>
      <c r="AT1256" s="63"/>
      <c r="AU1256" s="63"/>
      <c r="AV1256" s="63"/>
      <c r="AW1256" s="63"/>
      <c r="AX1256" s="63"/>
      <c r="AY1256" s="63"/>
      <c r="AZ1256" s="63"/>
      <c r="BA1256" s="63"/>
      <c r="BB1256" s="63"/>
      <c r="BC1256" s="63"/>
      <c r="BD1256" s="93">
        <f t="shared" si="1620"/>
        <v>0</v>
      </c>
      <c r="BE1256" s="98">
        <f t="shared" si="1554"/>
        <v>0</v>
      </c>
      <c r="BG1256" s="138"/>
      <c r="BH1256" s="139"/>
      <c r="BI1256" s="139"/>
    </row>
    <row r="1257" spans="1:61" ht="13.15" hidden="1" customHeight="1" outlineLevel="2" x14ac:dyDescent="0.2">
      <c r="A1257" s="380">
        <v>8</v>
      </c>
      <c r="B1257" s="364" t="s">
        <v>335</v>
      </c>
      <c r="C1257" s="49" t="s">
        <v>159</v>
      </c>
      <c r="D1257" s="95"/>
      <c r="E1257" s="68"/>
      <c r="F1257" s="69"/>
      <c r="G1257" s="69"/>
      <c r="H1257" s="69"/>
      <c r="I1257" s="69"/>
      <c r="J1257" s="69"/>
      <c r="K1257" s="69"/>
      <c r="L1257" s="69"/>
      <c r="M1257" s="69"/>
      <c r="N1257" s="69"/>
      <c r="O1257" s="69"/>
      <c r="P1257" s="69"/>
      <c r="Q1257" s="94">
        <f>SUM(E1257:P1257)</f>
        <v>0</v>
      </c>
      <c r="R1257" s="68"/>
      <c r="S1257" s="69"/>
      <c r="T1257" s="69"/>
      <c r="U1257" s="69"/>
      <c r="V1257" s="69"/>
      <c r="W1257" s="69"/>
      <c r="X1257" s="69"/>
      <c r="Y1257" s="69"/>
      <c r="Z1257" s="69"/>
      <c r="AA1257" s="69"/>
      <c r="AB1257" s="69"/>
      <c r="AC1257" s="69"/>
      <c r="AD1257" s="94">
        <f t="shared" si="1618"/>
        <v>0</v>
      </c>
      <c r="AE1257" s="68"/>
      <c r="AF1257" s="69"/>
      <c r="AG1257" s="69"/>
      <c r="AH1257" s="69"/>
      <c r="AI1257" s="69"/>
      <c r="AJ1257" s="69"/>
      <c r="AK1257" s="69"/>
      <c r="AL1257" s="69"/>
      <c r="AM1257" s="69"/>
      <c r="AN1257" s="69"/>
      <c r="AO1257" s="69"/>
      <c r="AP1257" s="69"/>
      <c r="AQ1257" s="94">
        <f t="shared" si="1619"/>
        <v>0</v>
      </c>
      <c r="AR1257" s="68"/>
      <c r="AS1257" s="69"/>
      <c r="AT1257" s="69"/>
      <c r="AU1257" s="69"/>
      <c r="AV1257" s="69"/>
      <c r="AW1257" s="69"/>
      <c r="AX1257" s="69"/>
      <c r="AY1257" s="69"/>
      <c r="AZ1257" s="69"/>
      <c r="BA1257" s="69"/>
      <c r="BB1257" s="69"/>
      <c r="BC1257" s="69"/>
      <c r="BD1257" s="94">
        <f t="shared" si="1620"/>
        <v>0</v>
      </c>
      <c r="BE1257" s="95">
        <f t="shared" si="1554"/>
        <v>0</v>
      </c>
      <c r="BH1257" s="4"/>
      <c r="BI1257" s="4"/>
    </row>
    <row r="1258" spans="1:61" ht="13.15" hidden="1" customHeight="1" outlineLevel="2" thickBot="1" x14ac:dyDescent="0.25">
      <c r="A1258" s="377"/>
      <c r="B1258" s="379"/>
      <c r="C1258" s="128" t="s">
        <v>164</v>
      </c>
      <c r="D1258" s="133"/>
      <c r="E1258" s="132"/>
      <c r="F1258" s="130"/>
      <c r="G1258" s="130"/>
      <c r="H1258" s="130"/>
      <c r="I1258" s="130"/>
      <c r="J1258" s="130"/>
      <c r="K1258" s="130"/>
      <c r="L1258" s="130"/>
      <c r="M1258" s="130"/>
      <c r="N1258" s="130"/>
      <c r="O1258" s="130"/>
      <c r="P1258" s="130"/>
      <c r="Q1258" s="131">
        <f>SUM(E1258:P1258)</f>
        <v>0</v>
      </c>
      <c r="R1258" s="132"/>
      <c r="S1258" s="130"/>
      <c r="T1258" s="130"/>
      <c r="U1258" s="130"/>
      <c r="V1258" s="130"/>
      <c r="W1258" s="130"/>
      <c r="X1258" s="130"/>
      <c r="Y1258" s="130"/>
      <c r="Z1258" s="130"/>
      <c r="AA1258" s="130"/>
      <c r="AB1258" s="130"/>
      <c r="AC1258" s="130"/>
      <c r="AD1258" s="131">
        <f t="shared" si="1618"/>
        <v>0</v>
      </c>
      <c r="AE1258" s="132"/>
      <c r="AF1258" s="130"/>
      <c r="AG1258" s="130"/>
      <c r="AH1258" s="130"/>
      <c r="AI1258" s="130"/>
      <c r="AJ1258" s="130"/>
      <c r="AK1258" s="130"/>
      <c r="AL1258" s="130"/>
      <c r="AM1258" s="130"/>
      <c r="AN1258" s="130"/>
      <c r="AO1258" s="130"/>
      <c r="AP1258" s="130"/>
      <c r="AQ1258" s="131">
        <f t="shared" si="1619"/>
        <v>0</v>
      </c>
      <c r="AR1258" s="132"/>
      <c r="AS1258" s="130"/>
      <c r="AT1258" s="130"/>
      <c r="AU1258" s="130"/>
      <c r="AV1258" s="130"/>
      <c r="AW1258" s="130"/>
      <c r="AX1258" s="130"/>
      <c r="AY1258" s="130"/>
      <c r="AZ1258" s="130"/>
      <c r="BA1258" s="130"/>
      <c r="BB1258" s="130"/>
      <c r="BC1258" s="130"/>
      <c r="BD1258" s="131">
        <f t="shared" si="1620"/>
        <v>0</v>
      </c>
      <c r="BE1258" s="133">
        <f t="shared" si="1554"/>
        <v>0</v>
      </c>
      <c r="BG1258" s="138"/>
      <c r="BH1258" s="139"/>
      <c r="BI1258" s="139"/>
    </row>
    <row r="1259" spans="1:61" outlineLevel="1" collapsed="1" x14ac:dyDescent="0.2">
      <c r="A1259" s="369"/>
      <c r="B1259" s="362" t="s">
        <v>198</v>
      </c>
      <c r="C1259" s="50" t="s">
        <v>159</v>
      </c>
      <c r="D1259" s="127">
        <f>SUM(D1243,D1245,D1247,D1249,D1251,D1253,D1255,D1257)</f>
        <v>300</v>
      </c>
      <c r="E1259" s="124">
        <f t="shared" ref="E1259:P1259" si="1622">SUM(E1243,E1245,E1247,E1249,E1251,E1253,E1255,E1257)</f>
        <v>0</v>
      </c>
      <c r="F1259" s="125">
        <f t="shared" si="1622"/>
        <v>0</v>
      </c>
      <c r="G1259" s="125">
        <f t="shared" si="1622"/>
        <v>0</v>
      </c>
      <c r="H1259" s="125">
        <f t="shared" si="1622"/>
        <v>0</v>
      </c>
      <c r="I1259" s="125">
        <f t="shared" si="1622"/>
        <v>0</v>
      </c>
      <c r="J1259" s="125">
        <f t="shared" si="1622"/>
        <v>0</v>
      </c>
      <c r="K1259" s="125">
        <f t="shared" si="1622"/>
        <v>0</v>
      </c>
      <c r="L1259" s="125">
        <f t="shared" si="1622"/>
        <v>0</v>
      </c>
      <c r="M1259" s="125">
        <f t="shared" si="1622"/>
        <v>0</v>
      </c>
      <c r="N1259" s="125">
        <f t="shared" si="1622"/>
        <v>0</v>
      </c>
      <c r="O1259" s="125">
        <f t="shared" si="1622"/>
        <v>0</v>
      </c>
      <c r="P1259" s="125">
        <f t="shared" si="1622"/>
        <v>0</v>
      </c>
      <c r="Q1259" s="126">
        <f>SUM(E1259:P1259)</f>
        <v>0</v>
      </c>
      <c r="R1259" s="124">
        <f t="shared" ref="R1259:AC1259" si="1623">SUM(R1243,R1245,R1247,R1249,R1251,R1253,R1255,R1257)</f>
        <v>0</v>
      </c>
      <c r="S1259" s="125">
        <f t="shared" si="1623"/>
        <v>0</v>
      </c>
      <c r="T1259" s="125">
        <f t="shared" si="1623"/>
        <v>0</v>
      </c>
      <c r="U1259" s="125">
        <f t="shared" si="1623"/>
        <v>0</v>
      </c>
      <c r="V1259" s="125">
        <f t="shared" si="1623"/>
        <v>0</v>
      </c>
      <c r="W1259" s="125">
        <f t="shared" si="1623"/>
        <v>0</v>
      </c>
      <c r="X1259" s="125">
        <f t="shared" si="1623"/>
        <v>0</v>
      </c>
      <c r="Y1259" s="125">
        <f t="shared" si="1623"/>
        <v>0</v>
      </c>
      <c r="Z1259" s="125">
        <f t="shared" si="1623"/>
        <v>0</v>
      </c>
      <c r="AA1259" s="125">
        <f t="shared" si="1623"/>
        <v>0</v>
      </c>
      <c r="AB1259" s="125">
        <f t="shared" si="1623"/>
        <v>0</v>
      </c>
      <c r="AC1259" s="125">
        <f t="shared" si="1623"/>
        <v>0</v>
      </c>
      <c r="AD1259" s="126">
        <f t="shared" si="1618"/>
        <v>0</v>
      </c>
      <c r="AE1259" s="124">
        <f t="shared" ref="AE1259:AP1259" si="1624">SUM(AE1243,AE1245,AE1247,AE1249,AE1251,AE1253,AE1255,AE1257)</f>
        <v>0</v>
      </c>
      <c r="AF1259" s="125">
        <f t="shared" si="1624"/>
        <v>0</v>
      </c>
      <c r="AG1259" s="125">
        <f t="shared" si="1624"/>
        <v>0</v>
      </c>
      <c r="AH1259" s="125">
        <f t="shared" si="1624"/>
        <v>0</v>
      </c>
      <c r="AI1259" s="125">
        <f t="shared" si="1624"/>
        <v>0</v>
      </c>
      <c r="AJ1259" s="125">
        <f t="shared" si="1624"/>
        <v>0</v>
      </c>
      <c r="AK1259" s="125">
        <f t="shared" si="1624"/>
        <v>0</v>
      </c>
      <c r="AL1259" s="125">
        <f t="shared" si="1624"/>
        <v>0</v>
      </c>
      <c r="AM1259" s="125">
        <f t="shared" si="1624"/>
        <v>0</v>
      </c>
      <c r="AN1259" s="125">
        <f t="shared" si="1624"/>
        <v>0</v>
      </c>
      <c r="AO1259" s="125">
        <f t="shared" si="1624"/>
        <v>0</v>
      </c>
      <c r="AP1259" s="125">
        <f t="shared" si="1624"/>
        <v>0</v>
      </c>
      <c r="AQ1259" s="126">
        <f t="shared" si="1619"/>
        <v>0</v>
      </c>
      <c r="AR1259" s="124">
        <f t="shared" ref="AR1259:BC1259" si="1625">SUM(AR1243,AR1245,AR1247,AR1249,AR1251,AR1253,AR1255,AR1257)</f>
        <v>0</v>
      </c>
      <c r="AS1259" s="125">
        <f t="shared" si="1625"/>
        <v>0</v>
      </c>
      <c r="AT1259" s="125">
        <f t="shared" si="1625"/>
        <v>0</v>
      </c>
      <c r="AU1259" s="125">
        <f t="shared" si="1625"/>
        <v>0</v>
      </c>
      <c r="AV1259" s="125">
        <f t="shared" si="1625"/>
        <v>0</v>
      </c>
      <c r="AW1259" s="125">
        <f t="shared" si="1625"/>
        <v>0</v>
      </c>
      <c r="AX1259" s="125">
        <f t="shared" si="1625"/>
        <v>0</v>
      </c>
      <c r="AY1259" s="125">
        <f t="shared" si="1625"/>
        <v>0</v>
      </c>
      <c r="AZ1259" s="125">
        <f t="shared" si="1625"/>
        <v>0</v>
      </c>
      <c r="BA1259" s="125">
        <f t="shared" si="1625"/>
        <v>0</v>
      </c>
      <c r="BB1259" s="125">
        <f t="shared" si="1625"/>
        <v>0</v>
      </c>
      <c r="BC1259" s="125">
        <f t="shared" si="1625"/>
        <v>0</v>
      </c>
      <c r="BD1259" s="126">
        <f t="shared" si="1620"/>
        <v>0</v>
      </c>
      <c r="BE1259" s="127">
        <f t="shared" si="1554"/>
        <v>300</v>
      </c>
    </row>
    <row r="1260" spans="1:61" outlineLevel="1" x14ac:dyDescent="0.2">
      <c r="A1260" s="370"/>
      <c r="B1260" s="363"/>
      <c r="C1260" s="51" t="s">
        <v>164</v>
      </c>
      <c r="D1260" s="100">
        <f t="shared" ref="D1260:P1260" si="1626">SUM(D1244,D1246,D1248,D1250,D1252,D1254,D1256,D1258)</f>
        <v>300</v>
      </c>
      <c r="E1260" s="80">
        <f t="shared" si="1626"/>
        <v>0</v>
      </c>
      <c r="F1260" s="81">
        <f t="shared" si="1626"/>
        <v>0</v>
      </c>
      <c r="G1260" s="81">
        <f t="shared" si="1626"/>
        <v>0</v>
      </c>
      <c r="H1260" s="81">
        <f t="shared" si="1626"/>
        <v>0</v>
      </c>
      <c r="I1260" s="81">
        <f t="shared" si="1626"/>
        <v>0</v>
      </c>
      <c r="J1260" s="81">
        <f t="shared" si="1626"/>
        <v>0</v>
      </c>
      <c r="K1260" s="81">
        <f t="shared" si="1626"/>
        <v>0</v>
      </c>
      <c r="L1260" s="81">
        <f t="shared" si="1626"/>
        <v>0</v>
      </c>
      <c r="M1260" s="81">
        <f t="shared" si="1626"/>
        <v>0</v>
      </c>
      <c r="N1260" s="81">
        <f t="shared" si="1626"/>
        <v>0</v>
      </c>
      <c r="O1260" s="81">
        <f t="shared" si="1626"/>
        <v>0</v>
      </c>
      <c r="P1260" s="81">
        <f t="shared" si="1626"/>
        <v>0</v>
      </c>
      <c r="Q1260" s="99">
        <f>SUM(E1260:P1260)</f>
        <v>0</v>
      </c>
      <c r="R1260" s="80">
        <f t="shared" ref="R1260:AC1260" si="1627">SUM(R1244,R1246,R1248,R1250,R1252,R1254,R1256,R1258)</f>
        <v>0</v>
      </c>
      <c r="S1260" s="81">
        <f t="shared" si="1627"/>
        <v>0</v>
      </c>
      <c r="T1260" s="81">
        <f t="shared" si="1627"/>
        <v>0</v>
      </c>
      <c r="U1260" s="81">
        <f t="shared" si="1627"/>
        <v>0</v>
      </c>
      <c r="V1260" s="81">
        <f t="shared" si="1627"/>
        <v>0</v>
      </c>
      <c r="W1260" s="81">
        <f t="shared" si="1627"/>
        <v>0</v>
      </c>
      <c r="X1260" s="81">
        <f t="shared" si="1627"/>
        <v>0</v>
      </c>
      <c r="Y1260" s="81">
        <f t="shared" si="1627"/>
        <v>0</v>
      </c>
      <c r="Z1260" s="81">
        <f t="shared" si="1627"/>
        <v>0</v>
      </c>
      <c r="AA1260" s="81">
        <f t="shared" si="1627"/>
        <v>0</v>
      </c>
      <c r="AB1260" s="81">
        <f t="shared" si="1627"/>
        <v>0</v>
      </c>
      <c r="AC1260" s="81">
        <f t="shared" si="1627"/>
        <v>0</v>
      </c>
      <c r="AD1260" s="99">
        <f t="shared" si="1618"/>
        <v>0</v>
      </c>
      <c r="AE1260" s="80">
        <f t="shared" ref="AE1260:AP1260" si="1628">SUM(AE1244,AE1246,AE1248,AE1250,AE1252,AE1254,AE1256,AE1258)</f>
        <v>0</v>
      </c>
      <c r="AF1260" s="81">
        <f t="shared" si="1628"/>
        <v>0</v>
      </c>
      <c r="AG1260" s="81">
        <f t="shared" si="1628"/>
        <v>0</v>
      </c>
      <c r="AH1260" s="81">
        <f t="shared" si="1628"/>
        <v>0</v>
      </c>
      <c r="AI1260" s="81">
        <f t="shared" si="1628"/>
        <v>0</v>
      </c>
      <c r="AJ1260" s="81">
        <f t="shared" si="1628"/>
        <v>0</v>
      </c>
      <c r="AK1260" s="81">
        <f t="shared" si="1628"/>
        <v>0</v>
      </c>
      <c r="AL1260" s="81">
        <f t="shared" si="1628"/>
        <v>0</v>
      </c>
      <c r="AM1260" s="81">
        <f t="shared" si="1628"/>
        <v>0</v>
      </c>
      <c r="AN1260" s="81">
        <f t="shared" si="1628"/>
        <v>0</v>
      </c>
      <c r="AO1260" s="81">
        <f t="shared" si="1628"/>
        <v>0</v>
      </c>
      <c r="AP1260" s="81">
        <f t="shared" si="1628"/>
        <v>0</v>
      </c>
      <c r="AQ1260" s="99">
        <f t="shared" si="1619"/>
        <v>0</v>
      </c>
      <c r="AR1260" s="80">
        <f t="shared" ref="AR1260:BC1260" si="1629">SUM(AR1244,AR1246,AR1248,AR1250,AR1252,AR1254,AR1256,AR1258)</f>
        <v>0</v>
      </c>
      <c r="AS1260" s="81">
        <f t="shared" si="1629"/>
        <v>0</v>
      </c>
      <c r="AT1260" s="81">
        <f t="shared" si="1629"/>
        <v>0</v>
      </c>
      <c r="AU1260" s="81">
        <f t="shared" si="1629"/>
        <v>0</v>
      </c>
      <c r="AV1260" s="81">
        <f t="shared" si="1629"/>
        <v>0</v>
      </c>
      <c r="AW1260" s="81">
        <f t="shared" si="1629"/>
        <v>0</v>
      </c>
      <c r="AX1260" s="81">
        <f t="shared" si="1629"/>
        <v>0</v>
      </c>
      <c r="AY1260" s="81">
        <f t="shared" si="1629"/>
        <v>0</v>
      </c>
      <c r="AZ1260" s="81">
        <f t="shared" si="1629"/>
        <v>0</v>
      </c>
      <c r="BA1260" s="81">
        <f t="shared" si="1629"/>
        <v>0</v>
      </c>
      <c r="BB1260" s="81">
        <f t="shared" si="1629"/>
        <v>0</v>
      </c>
      <c r="BC1260" s="81">
        <f t="shared" si="1629"/>
        <v>0</v>
      </c>
      <c r="BD1260" s="99">
        <f t="shared" si="1620"/>
        <v>0</v>
      </c>
      <c r="BE1260" s="100">
        <f t="shared" si="1554"/>
        <v>300</v>
      </c>
    </row>
    <row r="1261" spans="1:61" hidden="1" outlineLevel="2" x14ac:dyDescent="0.2">
      <c r="A1261" s="120"/>
      <c r="B1261" s="111" t="s">
        <v>203</v>
      </c>
      <c r="C1261" s="112"/>
      <c r="D1261" s="114"/>
      <c r="E1261" s="113"/>
      <c r="F1261" s="113"/>
      <c r="G1261" s="113"/>
      <c r="H1261" s="113"/>
      <c r="I1261" s="113"/>
      <c r="J1261" s="113"/>
      <c r="K1261" s="113"/>
      <c r="L1261" s="113"/>
      <c r="M1261" s="113"/>
      <c r="N1261" s="113"/>
      <c r="O1261" s="113"/>
      <c r="P1261" s="113"/>
      <c r="Q1261" s="114"/>
      <c r="R1261" s="113"/>
      <c r="S1261" s="113"/>
      <c r="T1261" s="113"/>
      <c r="U1261" s="113"/>
      <c r="V1261" s="113"/>
      <c r="W1261" s="113"/>
      <c r="X1261" s="113"/>
      <c r="Y1261" s="113"/>
      <c r="Z1261" s="113"/>
      <c r="AA1261" s="113"/>
      <c r="AB1261" s="113"/>
      <c r="AC1261" s="113"/>
      <c r="AD1261" s="114"/>
      <c r="AE1261" s="113"/>
      <c r="AF1261" s="113"/>
      <c r="AG1261" s="113"/>
      <c r="AH1261" s="113"/>
      <c r="AI1261" s="113"/>
      <c r="AJ1261" s="113"/>
      <c r="AK1261" s="113"/>
      <c r="AL1261" s="113"/>
      <c r="AM1261" s="113"/>
      <c r="AN1261" s="113"/>
      <c r="AO1261" s="113"/>
      <c r="AP1261" s="113"/>
      <c r="AQ1261" s="114"/>
      <c r="AR1261" s="113"/>
      <c r="AS1261" s="113"/>
      <c r="AT1261" s="113"/>
      <c r="AU1261" s="113"/>
      <c r="AV1261" s="113"/>
      <c r="AW1261" s="113"/>
      <c r="AX1261" s="113"/>
      <c r="AY1261" s="113"/>
      <c r="AZ1261" s="113"/>
      <c r="BA1261" s="113"/>
      <c r="BB1261" s="113"/>
      <c r="BC1261" s="113"/>
      <c r="BD1261" s="114"/>
      <c r="BE1261" s="198">
        <f t="shared" si="1554"/>
        <v>0</v>
      </c>
      <c r="BG1261" s="42"/>
    </row>
    <row r="1262" spans="1:61" hidden="1" outlineLevel="2" x14ac:dyDescent="0.2">
      <c r="A1262" s="375">
        <v>1</v>
      </c>
      <c r="B1262" s="376" t="s">
        <v>208</v>
      </c>
      <c r="C1262" s="47" t="s">
        <v>159</v>
      </c>
      <c r="D1262" s="91">
        <f>D1259-D1264</f>
        <v>300</v>
      </c>
      <c r="E1262" s="52">
        <f>E1259-E1264</f>
        <v>0</v>
      </c>
      <c r="F1262" s="53">
        <f t="shared" ref="F1262:P1262" si="1630">F1259-F1264</f>
        <v>0</v>
      </c>
      <c r="G1262" s="53">
        <f t="shared" si="1630"/>
        <v>0</v>
      </c>
      <c r="H1262" s="53">
        <f t="shared" si="1630"/>
        <v>0</v>
      </c>
      <c r="I1262" s="53">
        <f t="shared" si="1630"/>
        <v>0</v>
      </c>
      <c r="J1262" s="53">
        <f t="shared" si="1630"/>
        <v>0</v>
      </c>
      <c r="K1262" s="53">
        <f t="shared" si="1630"/>
        <v>0</v>
      </c>
      <c r="L1262" s="53">
        <f t="shared" si="1630"/>
        <v>0</v>
      </c>
      <c r="M1262" s="53">
        <f t="shared" si="1630"/>
        <v>0</v>
      </c>
      <c r="N1262" s="53">
        <f t="shared" si="1630"/>
        <v>0</v>
      </c>
      <c r="O1262" s="53">
        <f t="shared" si="1630"/>
        <v>0</v>
      </c>
      <c r="P1262" s="53">
        <f t="shared" si="1630"/>
        <v>0</v>
      </c>
      <c r="Q1262" s="91">
        <f t="shared" ref="Q1262:Q1267" si="1631">SUM(E1262:P1262)</f>
        <v>0</v>
      </c>
      <c r="R1262" s="52">
        <f>R1259-R1264</f>
        <v>0</v>
      </c>
      <c r="S1262" s="53">
        <f t="shared" ref="S1262:AC1262" si="1632">S1259-S1264</f>
        <v>0</v>
      </c>
      <c r="T1262" s="53">
        <f t="shared" si="1632"/>
        <v>0</v>
      </c>
      <c r="U1262" s="53">
        <f t="shared" si="1632"/>
        <v>0</v>
      </c>
      <c r="V1262" s="53">
        <f t="shared" si="1632"/>
        <v>0</v>
      </c>
      <c r="W1262" s="53">
        <f t="shared" si="1632"/>
        <v>0</v>
      </c>
      <c r="X1262" s="53">
        <f t="shared" si="1632"/>
        <v>0</v>
      </c>
      <c r="Y1262" s="53">
        <f t="shared" si="1632"/>
        <v>0</v>
      </c>
      <c r="Z1262" s="53">
        <f t="shared" si="1632"/>
        <v>0</v>
      </c>
      <c r="AA1262" s="53">
        <f t="shared" si="1632"/>
        <v>0</v>
      </c>
      <c r="AB1262" s="53">
        <f t="shared" si="1632"/>
        <v>0</v>
      </c>
      <c r="AC1262" s="53">
        <f t="shared" si="1632"/>
        <v>0</v>
      </c>
      <c r="AD1262" s="91">
        <f t="shared" ref="AD1262:AD1267" si="1633">SUM(R1262:AC1262)</f>
        <v>0</v>
      </c>
      <c r="AE1262" s="52">
        <f>AE1259-AE1264</f>
        <v>0</v>
      </c>
      <c r="AF1262" s="53">
        <f t="shared" ref="AF1262:AP1262" si="1634">AF1259-AF1264</f>
        <v>0</v>
      </c>
      <c r="AG1262" s="53">
        <f t="shared" si="1634"/>
        <v>0</v>
      </c>
      <c r="AH1262" s="53">
        <f t="shared" si="1634"/>
        <v>0</v>
      </c>
      <c r="AI1262" s="53">
        <f t="shared" si="1634"/>
        <v>0</v>
      </c>
      <c r="AJ1262" s="53">
        <f t="shared" si="1634"/>
        <v>0</v>
      </c>
      <c r="AK1262" s="53">
        <f t="shared" si="1634"/>
        <v>0</v>
      </c>
      <c r="AL1262" s="53">
        <f t="shared" si="1634"/>
        <v>0</v>
      </c>
      <c r="AM1262" s="53">
        <f t="shared" si="1634"/>
        <v>0</v>
      </c>
      <c r="AN1262" s="53">
        <f t="shared" si="1634"/>
        <v>0</v>
      </c>
      <c r="AO1262" s="53">
        <f t="shared" si="1634"/>
        <v>0</v>
      </c>
      <c r="AP1262" s="53">
        <f t="shared" si="1634"/>
        <v>0</v>
      </c>
      <c r="AQ1262" s="91">
        <f t="shared" ref="AQ1262:AQ1267" si="1635">SUM(AE1262:AP1262)</f>
        <v>0</v>
      </c>
      <c r="AR1262" s="52">
        <f>AR1259-AR1264</f>
        <v>0</v>
      </c>
      <c r="AS1262" s="53">
        <f t="shared" ref="AS1262:BC1262" si="1636">AS1259-AS1264</f>
        <v>0</v>
      </c>
      <c r="AT1262" s="53">
        <f t="shared" si="1636"/>
        <v>0</v>
      </c>
      <c r="AU1262" s="53">
        <f t="shared" si="1636"/>
        <v>0</v>
      </c>
      <c r="AV1262" s="53">
        <f t="shared" si="1636"/>
        <v>0</v>
      </c>
      <c r="AW1262" s="53">
        <f t="shared" si="1636"/>
        <v>0</v>
      </c>
      <c r="AX1262" s="53">
        <f t="shared" si="1636"/>
        <v>0</v>
      </c>
      <c r="AY1262" s="53">
        <f t="shared" si="1636"/>
        <v>0</v>
      </c>
      <c r="AZ1262" s="53">
        <f t="shared" si="1636"/>
        <v>0</v>
      </c>
      <c r="BA1262" s="53">
        <f t="shared" si="1636"/>
        <v>0</v>
      </c>
      <c r="BB1262" s="53">
        <f t="shared" si="1636"/>
        <v>0</v>
      </c>
      <c r="BC1262" s="53">
        <f t="shared" si="1636"/>
        <v>0</v>
      </c>
      <c r="BD1262" s="91">
        <f t="shared" ref="BD1262:BD1267" si="1637">SUM(AR1262:BC1262)</f>
        <v>0</v>
      </c>
      <c r="BE1262" s="91">
        <f t="shared" si="1554"/>
        <v>300</v>
      </c>
      <c r="BG1262" s="42"/>
    </row>
    <row r="1263" spans="1:61" hidden="1" outlineLevel="2" x14ac:dyDescent="0.2">
      <c r="A1263" s="374"/>
      <c r="B1263" s="372"/>
      <c r="C1263" s="46" t="s">
        <v>164</v>
      </c>
      <c r="D1263" s="92">
        <f t="shared" ref="D1263:P1263" si="1638">D1260-D1265</f>
        <v>300</v>
      </c>
      <c r="E1263" s="56">
        <f t="shared" si="1638"/>
        <v>0</v>
      </c>
      <c r="F1263" s="57">
        <f t="shared" si="1638"/>
        <v>0</v>
      </c>
      <c r="G1263" s="57">
        <f t="shared" si="1638"/>
        <v>0</v>
      </c>
      <c r="H1263" s="57">
        <f t="shared" si="1638"/>
        <v>0</v>
      </c>
      <c r="I1263" s="57">
        <f t="shared" si="1638"/>
        <v>0</v>
      </c>
      <c r="J1263" s="57">
        <f t="shared" si="1638"/>
        <v>0</v>
      </c>
      <c r="K1263" s="57">
        <f t="shared" si="1638"/>
        <v>0</v>
      </c>
      <c r="L1263" s="57">
        <f t="shared" si="1638"/>
        <v>0</v>
      </c>
      <c r="M1263" s="57">
        <f t="shared" si="1638"/>
        <v>0</v>
      </c>
      <c r="N1263" s="57">
        <f t="shared" si="1638"/>
        <v>0</v>
      </c>
      <c r="O1263" s="57">
        <f t="shared" si="1638"/>
        <v>0</v>
      </c>
      <c r="P1263" s="57">
        <f t="shared" si="1638"/>
        <v>0</v>
      </c>
      <c r="Q1263" s="92">
        <f t="shared" si="1631"/>
        <v>0</v>
      </c>
      <c r="R1263" s="56">
        <f t="shared" ref="R1263:AC1263" si="1639">R1260-R1265</f>
        <v>0</v>
      </c>
      <c r="S1263" s="57">
        <f t="shared" si="1639"/>
        <v>0</v>
      </c>
      <c r="T1263" s="57">
        <f t="shared" si="1639"/>
        <v>0</v>
      </c>
      <c r="U1263" s="57">
        <f t="shared" si="1639"/>
        <v>0</v>
      </c>
      <c r="V1263" s="57">
        <f t="shared" si="1639"/>
        <v>0</v>
      </c>
      <c r="W1263" s="57">
        <f t="shared" si="1639"/>
        <v>0</v>
      </c>
      <c r="X1263" s="57">
        <f t="shared" si="1639"/>
        <v>0</v>
      </c>
      <c r="Y1263" s="57">
        <f t="shared" si="1639"/>
        <v>0</v>
      </c>
      <c r="Z1263" s="57">
        <f t="shared" si="1639"/>
        <v>0</v>
      </c>
      <c r="AA1263" s="57">
        <f t="shared" si="1639"/>
        <v>0</v>
      </c>
      <c r="AB1263" s="57">
        <f t="shared" si="1639"/>
        <v>0</v>
      </c>
      <c r="AC1263" s="57">
        <f t="shared" si="1639"/>
        <v>0</v>
      </c>
      <c r="AD1263" s="92">
        <f t="shared" si="1633"/>
        <v>0</v>
      </c>
      <c r="AE1263" s="56">
        <f t="shared" ref="AE1263:AP1263" si="1640">AE1260-AE1265</f>
        <v>0</v>
      </c>
      <c r="AF1263" s="57">
        <f t="shared" si="1640"/>
        <v>0</v>
      </c>
      <c r="AG1263" s="57">
        <f t="shared" si="1640"/>
        <v>0</v>
      </c>
      <c r="AH1263" s="57">
        <f t="shared" si="1640"/>
        <v>0</v>
      </c>
      <c r="AI1263" s="57">
        <f t="shared" si="1640"/>
        <v>0</v>
      </c>
      <c r="AJ1263" s="57">
        <f t="shared" si="1640"/>
        <v>0</v>
      </c>
      <c r="AK1263" s="57">
        <f t="shared" si="1640"/>
        <v>0</v>
      </c>
      <c r="AL1263" s="57">
        <f t="shared" si="1640"/>
        <v>0</v>
      </c>
      <c r="AM1263" s="57">
        <f t="shared" si="1640"/>
        <v>0</v>
      </c>
      <c r="AN1263" s="57">
        <f t="shared" si="1640"/>
        <v>0</v>
      </c>
      <c r="AO1263" s="57">
        <f t="shared" si="1640"/>
        <v>0</v>
      </c>
      <c r="AP1263" s="57">
        <f t="shared" si="1640"/>
        <v>0</v>
      </c>
      <c r="AQ1263" s="92">
        <f t="shared" si="1635"/>
        <v>0</v>
      </c>
      <c r="AR1263" s="56">
        <f t="shared" ref="AR1263:BC1263" si="1641">AR1260-AR1265</f>
        <v>0</v>
      </c>
      <c r="AS1263" s="57">
        <f t="shared" si="1641"/>
        <v>0</v>
      </c>
      <c r="AT1263" s="57">
        <f t="shared" si="1641"/>
        <v>0</v>
      </c>
      <c r="AU1263" s="57">
        <f t="shared" si="1641"/>
        <v>0</v>
      </c>
      <c r="AV1263" s="57">
        <f t="shared" si="1641"/>
        <v>0</v>
      </c>
      <c r="AW1263" s="57">
        <f t="shared" si="1641"/>
        <v>0</v>
      </c>
      <c r="AX1263" s="57">
        <f t="shared" si="1641"/>
        <v>0</v>
      </c>
      <c r="AY1263" s="57">
        <f t="shared" si="1641"/>
        <v>0</v>
      </c>
      <c r="AZ1263" s="57">
        <f t="shared" si="1641"/>
        <v>0</v>
      </c>
      <c r="BA1263" s="57">
        <f t="shared" si="1641"/>
        <v>0</v>
      </c>
      <c r="BB1263" s="57">
        <f t="shared" si="1641"/>
        <v>0</v>
      </c>
      <c r="BC1263" s="57">
        <f t="shared" si="1641"/>
        <v>0</v>
      </c>
      <c r="BD1263" s="92">
        <f t="shared" si="1637"/>
        <v>0</v>
      </c>
      <c r="BE1263" s="92">
        <f t="shared" si="1554"/>
        <v>300</v>
      </c>
      <c r="BF1263" s="122"/>
      <c r="BG1263" s="42"/>
    </row>
    <row r="1264" spans="1:61" hidden="1" outlineLevel="2" x14ac:dyDescent="0.2">
      <c r="A1264" s="373">
        <v>2</v>
      </c>
      <c r="B1264" s="371" t="s">
        <v>307</v>
      </c>
      <c r="C1264" s="44" t="s">
        <v>159</v>
      </c>
      <c r="D1264" s="101"/>
      <c r="E1264" s="82"/>
      <c r="F1264" s="83"/>
      <c r="G1264" s="83"/>
      <c r="H1264" s="83"/>
      <c r="I1264" s="83"/>
      <c r="J1264" s="83"/>
      <c r="K1264" s="83"/>
      <c r="L1264" s="83"/>
      <c r="M1264" s="83"/>
      <c r="N1264" s="83"/>
      <c r="O1264" s="83"/>
      <c r="P1264" s="84"/>
      <c r="Q1264" s="101">
        <f t="shared" si="1631"/>
        <v>0</v>
      </c>
      <c r="R1264" s="82"/>
      <c r="S1264" s="83"/>
      <c r="T1264" s="83"/>
      <c r="U1264" s="83"/>
      <c r="V1264" s="83"/>
      <c r="W1264" s="83"/>
      <c r="X1264" s="83"/>
      <c r="Y1264" s="83"/>
      <c r="Z1264" s="83"/>
      <c r="AA1264" s="83"/>
      <c r="AB1264" s="83"/>
      <c r="AC1264" s="84"/>
      <c r="AD1264" s="101">
        <f t="shared" si="1633"/>
        <v>0</v>
      </c>
      <c r="AE1264" s="82"/>
      <c r="AF1264" s="83"/>
      <c r="AG1264" s="83"/>
      <c r="AH1264" s="83"/>
      <c r="AI1264" s="83"/>
      <c r="AJ1264" s="83"/>
      <c r="AK1264" s="83"/>
      <c r="AL1264" s="83"/>
      <c r="AM1264" s="83"/>
      <c r="AN1264" s="83"/>
      <c r="AO1264" s="83"/>
      <c r="AP1264" s="84"/>
      <c r="AQ1264" s="101">
        <f t="shared" si="1635"/>
        <v>0</v>
      </c>
      <c r="AR1264" s="82"/>
      <c r="AS1264" s="83"/>
      <c r="AT1264" s="83"/>
      <c r="AU1264" s="83"/>
      <c r="AV1264" s="83"/>
      <c r="AW1264" s="83"/>
      <c r="AX1264" s="83"/>
      <c r="AY1264" s="83"/>
      <c r="AZ1264" s="83"/>
      <c r="BA1264" s="83"/>
      <c r="BB1264" s="83"/>
      <c r="BC1264" s="84"/>
      <c r="BD1264" s="101">
        <f t="shared" si="1637"/>
        <v>0</v>
      </c>
      <c r="BE1264" s="101">
        <f t="shared" si="1554"/>
        <v>0</v>
      </c>
      <c r="BG1264" s="42"/>
    </row>
    <row r="1265" spans="1:61" ht="13.5" hidden="1" outlineLevel="2" thickBot="1" x14ac:dyDescent="0.25">
      <c r="A1265" s="377"/>
      <c r="B1265" s="378"/>
      <c r="C1265" s="128" t="s">
        <v>164</v>
      </c>
      <c r="D1265" s="131"/>
      <c r="E1265" s="129"/>
      <c r="F1265" s="130"/>
      <c r="G1265" s="130"/>
      <c r="H1265" s="130"/>
      <c r="I1265" s="130"/>
      <c r="J1265" s="130"/>
      <c r="K1265" s="130"/>
      <c r="L1265" s="130"/>
      <c r="M1265" s="130"/>
      <c r="N1265" s="130"/>
      <c r="O1265" s="130"/>
      <c r="P1265" s="130"/>
      <c r="Q1265" s="131">
        <f t="shared" si="1631"/>
        <v>0</v>
      </c>
      <c r="R1265" s="129"/>
      <c r="S1265" s="130"/>
      <c r="T1265" s="130"/>
      <c r="U1265" s="130"/>
      <c r="V1265" s="130"/>
      <c r="W1265" s="130"/>
      <c r="X1265" s="130"/>
      <c r="Y1265" s="130"/>
      <c r="Z1265" s="130"/>
      <c r="AA1265" s="130"/>
      <c r="AB1265" s="130"/>
      <c r="AC1265" s="130"/>
      <c r="AD1265" s="131">
        <f t="shared" si="1633"/>
        <v>0</v>
      </c>
      <c r="AE1265" s="129"/>
      <c r="AF1265" s="130"/>
      <c r="AG1265" s="130"/>
      <c r="AH1265" s="130"/>
      <c r="AI1265" s="130"/>
      <c r="AJ1265" s="130"/>
      <c r="AK1265" s="130"/>
      <c r="AL1265" s="130"/>
      <c r="AM1265" s="130"/>
      <c r="AN1265" s="130"/>
      <c r="AO1265" s="130"/>
      <c r="AP1265" s="130"/>
      <c r="AQ1265" s="131">
        <f t="shared" si="1635"/>
        <v>0</v>
      </c>
      <c r="AR1265" s="129"/>
      <c r="AS1265" s="130"/>
      <c r="AT1265" s="130"/>
      <c r="AU1265" s="130"/>
      <c r="AV1265" s="130"/>
      <c r="AW1265" s="130"/>
      <c r="AX1265" s="130"/>
      <c r="AY1265" s="130"/>
      <c r="AZ1265" s="130"/>
      <c r="BA1265" s="130"/>
      <c r="BB1265" s="130"/>
      <c r="BC1265" s="130"/>
      <c r="BD1265" s="131">
        <f t="shared" si="1637"/>
        <v>0</v>
      </c>
      <c r="BE1265" s="131">
        <f t="shared" si="1554"/>
        <v>0</v>
      </c>
      <c r="BG1265" s="42"/>
    </row>
    <row r="1266" spans="1:61" hidden="1" outlineLevel="2" x14ac:dyDescent="0.2">
      <c r="A1266" s="369"/>
      <c r="B1266" s="362" t="s">
        <v>198</v>
      </c>
      <c r="C1266" s="50" t="s">
        <v>159</v>
      </c>
      <c r="D1266" s="127">
        <f>SUM(D1262,D1264)</f>
        <v>300</v>
      </c>
      <c r="E1266" s="124">
        <f>SUM(E1262,E1264)</f>
        <v>0</v>
      </c>
      <c r="F1266" s="125">
        <f t="shared" ref="F1266:P1266" si="1642">SUM(F1262,F1264)</f>
        <v>0</v>
      </c>
      <c r="G1266" s="125">
        <f t="shared" si="1642"/>
        <v>0</v>
      </c>
      <c r="H1266" s="125">
        <f t="shared" si="1642"/>
        <v>0</v>
      </c>
      <c r="I1266" s="125">
        <f t="shared" si="1642"/>
        <v>0</v>
      </c>
      <c r="J1266" s="125">
        <f t="shared" si="1642"/>
        <v>0</v>
      </c>
      <c r="K1266" s="125">
        <f t="shared" si="1642"/>
        <v>0</v>
      </c>
      <c r="L1266" s="125">
        <f t="shared" si="1642"/>
        <v>0</v>
      </c>
      <c r="M1266" s="125">
        <f t="shared" si="1642"/>
        <v>0</v>
      </c>
      <c r="N1266" s="125">
        <f t="shared" si="1642"/>
        <v>0</v>
      </c>
      <c r="O1266" s="125">
        <f t="shared" si="1642"/>
        <v>0</v>
      </c>
      <c r="P1266" s="125">
        <f t="shared" si="1642"/>
        <v>0</v>
      </c>
      <c r="Q1266" s="126">
        <f t="shared" si="1631"/>
        <v>0</v>
      </c>
      <c r="R1266" s="124">
        <f>SUM(R1262,R1264)</f>
        <v>0</v>
      </c>
      <c r="S1266" s="125">
        <f t="shared" ref="S1266:AC1266" si="1643">SUM(S1262,S1264)</f>
        <v>0</v>
      </c>
      <c r="T1266" s="125">
        <f t="shared" si="1643"/>
        <v>0</v>
      </c>
      <c r="U1266" s="125">
        <f t="shared" si="1643"/>
        <v>0</v>
      </c>
      <c r="V1266" s="125">
        <f t="shared" si="1643"/>
        <v>0</v>
      </c>
      <c r="W1266" s="125">
        <f t="shared" si="1643"/>
        <v>0</v>
      </c>
      <c r="X1266" s="125">
        <f t="shared" si="1643"/>
        <v>0</v>
      </c>
      <c r="Y1266" s="125">
        <f t="shared" si="1643"/>
        <v>0</v>
      </c>
      <c r="Z1266" s="125">
        <f t="shared" si="1643"/>
        <v>0</v>
      </c>
      <c r="AA1266" s="125">
        <f t="shared" si="1643"/>
        <v>0</v>
      </c>
      <c r="AB1266" s="125">
        <f t="shared" si="1643"/>
        <v>0</v>
      </c>
      <c r="AC1266" s="125">
        <f t="shared" si="1643"/>
        <v>0</v>
      </c>
      <c r="AD1266" s="126">
        <f t="shared" si="1633"/>
        <v>0</v>
      </c>
      <c r="AE1266" s="124">
        <f>SUM(AE1262,AE1264)</f>
        <v>0</v>
      </c>
      <c r="AF1266" s="125">
        <f t="shared" ref="AF1266:AP1266" si="1644">SUM(AF1262,AF1264)</f>
        <v>0</v>
      </c>
      <c r="AG1266" s="125">
        <f t="shared" si="1644"/>
        <v>0</v>
      </c>
      <c r="AH1266" s="125">
        <f t="shared" si="1644"/>
        <v>0</v>
      </c>
      <c r="AI1266" s="125">
        <f t="shared" si="1644"/>
        <v>0</v>
      </c>
      <c r="AJ1266" s="125">
        <f t="shared" si="1644"/>
        <v>0</v>
      </c>
      <c r="AK1266" s="125">
        <f t="shared" si="1644"/>
        <v>0</v>
      </c>
      <c r="AL1266" s="125">
        <f t="shared" si="1644"/>
        <v>0</v>
      </c>
      <c r="AM1266" s="125">
        <f t="shared" si="1644"/>
        <v>0</v>
      </c>
      <c r="AN1266" s="125">
        <f t="shared" si="1644"/>
        <v>0</v>
      </c>
      <c r="AO1266" s="125">
        <f t="shared" si="1644"/>
        <v>0</v>
      </c>
      <c r="AP1266" s="125">
        <f t="shared" si="1644"/>
        <v>0</v>
      </c>
      <c r="AQ1266" s="126">
        <f t="shared" si="1635"/>
        <v>0</v>
      </c>
      <c r="AR1266" s="124">
        <f>SUM(AR1262,AR1264)</f>
        <v>0</v>
      </c>
      <c r="AS1266" s="125">
        <f t="shared" ref="AS1266:BC1266" si="1645">SUM(AS1262,AS1264)</f>
        <v>0</v>
      </c>
      <c r="AT1266" s="125">
        <f t="shared" si="1645"/>
        <v>0</v>
      </c>
      <c r="AU1266" s="125">
        <f t="shared" si="1645"/>
        <v>0</v>
      </c>
      <c r="AV1266" s="125">
        <f t="shared" si="1645"/>
        <v>0</v>
      </c>
      <c r="AW1266" s="125">
        <f t="shared" si="1645"/>
        <v>0</v>
      </c>
      <c r="AX1266" s="125">
        <f t="shared" si="1645"/>
        <v>0</v>
      </c>
      <c r="AY1266" s="125">
        <f t="shared" si="1645"/>
        <v>0</v>
      </c>
      <c r="AZ1266" s="125">
        <f t="shared" si="1645"/>
        <v>0</v>
      </c>
      <c r="BA1266" s="125">
        <f t="shared" si="1645"/>
        <v>0</v>
      </c>
      <c r="BB1266" s="125">
        <f t="shared" si="1645"/>
        <v>0</v>
      </c>
      <c r="BC1266" s="125">
        <f t="shared" si="1645"/>
        <v>0</v>
      </c>
      <c r="BD1266" s="126">
        <f t="shared" si="1637"/>
        <v>0</v>
      </c>
      <c r="BE1266" s="127">
        <f t="shared" si="1554"/>
        <v>300</v>
      </c>
      <c r="BG1266" s="42"/>
    </row>
    <row r="1267" spans="1:61" hidden="1" outlineLevel="2" x14ac:dyDescent="0.2">
      <c r="A1267" s="370"/>
      <c r="B1267" s="363"/>
      <c r="C1267" s="51" t="s">
        <v>164</v>
      </c>
      <c r="D1267" s="100">
        <f t="shared" ref="D1267:P1267" si="1646">SUM(D1263,D1265)</f>
        <v>300</v>
      </c>
      <c r="E1267" s="80">
        <f t="shared" si="1646"/>
        <v>0</v>
      </c>
      <c r="F1267" s="81">
        <f t="shared" si="1646"/>
        <v>0</v>
      </c>
      <c r="G1267" s="81">
        <f t="shared" si="1646"/>
        <v>0</v>
      </c>
      <c r="H1267" s="81">
        <f t="shared" si="1646"/>
        <v>0</v>
      </c>
      <c r="I1267" s="81">
        <f t="shared" si="1646"/>
        <v>0</v>
      </c>
      <c r="J1267" s="81">
        <f t="shared" si="1646"/>
        <v>0</v>
      </c>
      <c r="K1267" s="81">
        <f t="shared" si="1646"/>
        <v>0</v>
      </c>
      <c r="L1267" s="81">
        <f t="shared" si="1646"/>
        <v>0</v>
      </c>
      <c r="M1267" s="81">
        <f t="shared" si="1646"/>
        <v>0</v>
      </c>
      <c r="N1267" s="81">
        <f t="shared" si="1646"/>
        <v>0</v>
      </c>
      <c r="O1267" s="81">
        <f t="shared" si="1646"/>
        <v>0</v>
      </c>
      <c r="P1267" s="81">
        <f t="shared" si="1646"/>
        <v>0</v>
      </c>
      <c r="Q1267" s="99">
        <f t="shared" si="1631"/>
        <v>0</v>
      </c>
      <c r="R1267" s="80">
        <f t="shared" ref="R1267:AC1267" si="1647">SUM(R1263,R1265)</f>
        <v>0</v>
      </c>
      <c r="S1267" s="81">
        <f t="shared" si="1647"/>
        <v>0</v>
      </c>
      <c r="T1267" s="81">
        <f t="shared" si="1647"/>
        <v>0</v>
      </c>
      <c r="U1267" s="81">
        <f t="shared" si="1647"/>
        <v>0</v>
      </c>
      <c r="V1267" s="81">
        <f t="shared" si="1647"/>
        <v>0</v>
      </c>
      <c r="W1267" s="81">
        <f t="shared" si="1647"/>
        <v>0</v>
      </c>
      <c r="X1267" s="81">
        <f t="shared" si="1647"/>
        <v>0</v>
      </c>
      <c r="Y1267" s="81">
        <f t="shared" si="1647"/>
        <v>0</v>
      </c>
      <c r="Z1267" s="81">
        <f t="shared" si="1647"/>
        <v>0</v>
      </c>
      <c r="AA1267" s="81">
        <f t="shared" si="1647"/>
        <v>0</v>
      </c>
      <c r="AB1267" s="81">
        <f t="shared" si="1647"/>
        <v>0</v>
      </c>
      <c r="AC1267" s="81">
        <f t="shared" si="1647"/>
        <v>0</v>
      </c>
      <c r="AD1267" s="99">
        <f t="shared" si="1633"/>
        <v>0</v>
      </c>
      <c r="AE1267" s="80">
        <f t="shared" ref="AE1267:AP1267" si="1648">SUM(AE1263,AE1265)</f>
        <v>0</v>
      </c>
      <c r="AF1267" s="81">
        <f t="shared" si="1648"/>
        <v>0</v>
      </c>
      <c r="AG1267" s="81">
        <f t="shared" si="1648"/>
        <v>0</v>
      </c>
      <c r="AH1267" s="81">
        <f t="shared" si="1648"/>
        <v>0</v>
      </c>
      <c r="AI1267" s="81">
        <f t="shared" si="1648"/>
        <v>0</v>
      </c>
      <c r="AJ1267" s="81">
        <f t="shared" si="1648"/>
        <v>0</v>
      </c>
      <c r="AK1267" s="81">
        <f t="shared" si="1648"/>
        <v>0</v>
      </c>
      <c r="AL1267" s="81">
        <f t="shared" si="1648"/>
        <v>0</v>
      </c>
      <c r="AM1267" s="81">
        <f t="shared" si="1648"/>
        <v>0</v>
      </c>
      <c r="AN1267" s="81">
        <f t="shared" si="1648"/>
        <v>0</v>
      </c>
      <c r="AO1267" s="81">
        <f t="shared" si="1648"/>
        <v>0</v>
      </c>
      <c r="AP1267" s="81">
        <f t="shared" si="1648"/>
        <v>0</v>
      </c>
      <c r="AQ1267" s="99">
        <f t="shared" si="1635"/>
        <v>0</v>
      </c>
      <c r="AR1267" s="80">
        <f t="shared" ref="AR1267:BC1267" si="1649">SUM(AR1263,AR1265)</f>
        <v>0</v>
      </c>
      <c r="AS1267" s="81">
        <f t="shared" si="1649"/>
        <v>0</v>
      </c>
      <c r="AT1267" s="81">
        <f t="shared" si="1649"/>
        <v>0</v>
      </c>
      <c r="AU1267" s="81">
        <f t="shared" si="1649"/>
        <v>0</v>
      </c>
      <c r="AV1267" s="81">
        <f t="shared" si="1649"/>
        <v>0</v>
      </c>
      <c r="AW1267" s="81">
        <f t="shared" si="1649"/>
        <v>0</v>
      </c>
      <c r="AX1267" s="81">
        <f t="shared" si="1649"/>
        <v>0</v>
      </c>
      <c r="AY1267" s="81">
        <f t="shared" si="1649"/>
        <v>0</v>
      </c>
      <c r="AZ1267" s="81">
        <f t="shared" si="1649"/>
        <v>0</v>
      </c>
      <c r="BA1267" s="81">
        <f t="shared" si="1649"/>
        <v>0</v>
      </c>
      <c r="BB1267" s="81">
        <f t="shared" si="1649"/>
        <v>0</v>
      </c>
      <c r="BC1267" s="81">
        <f t="shared" si="1649"/>
        <v>0</v>
      </c>
      <c r="BD1267" s="99">
        <f t="shared" si="1637"/>
        <v>0</v>
      </c>
      <c r="BE1267" s="100">
        <f t="shared" si="1554"/>
        <v>300</v>
      </c>
      <c r="BG1267" s="42"/>
    </row>
    <row r="1268" spans="1:61" outlineLevel="1" collapsed="1" x14ac:dyDescent="0.2">
      <c r="A1268" s="119"/>
      <c r="B1268" s="103" t="s">
        <v>243</v>
      </c>
      <c r="C1268" s="104"/>
      <c r="D1268" s="106"/>
      <c r="E1268" s="105"/>
      <c r="F1268" s="105"/>
      <c r="G1268" s="105"/>
      <c r="H1268" s="105"/>
      <c r="I1268" s="105"/>
      <c r="J1268" s="105"/>
      <c r="K1268" s="105"/>
      <c r="L1268" s="105"/>
      <c r="M1268" s="105"/>
      <c r="N1268" s="105"/>
      <c r="O1268" s="105"/>
      <c r="P1268" s="105"/>
      <c r="Q1268" s="106"/>
      <c r="R1268" s="105"/>
      <c r="S1268" s="105"/>
      <c r="T1268" s="105"/>
      <c r="U1268" s="105"/>
      <c r="V1268" s="105"/>
      <c r="W1268" s="105"/>
      <c r="X1268" s="105"/>
      <c r="Y1268" s="105"/>
      <c r="Z1268" s="105"/>
      <c r="AA1268" s="105"/>
      <c r="AB1268" s="105"/>
      <c r="AC1268" s="105"/>
      <c r="AD1268" s="107"/>
      <c r="AE1268" s="108"/>
      <c r="AF1268" s="105"/>
      <c r="AG1268" s="105"/>
      <c r="AH1268" s="105"/>
      <c r="AI1268" s="105"/>
      <c r="AJ1268" s="105"/>
      <c r="AK1268" s="105"/>
      <c r="AL1268" s="105"/>
      <c r="AM1268" s="105"/>
      <c r="AN1268" s="105"/>
      <c r="AO1268" s="105"/>
      <c r="AP1268" s="109"/>
      <c r="AQ1268" s="110"/>
      <c r="AR1268" s="105"/>
      <c r="AS1268" s="105"/>
      <c r="AT1268" s="105"/>
      <c r="AU1268" s="105"/>
      <c r="AV1268" s="105"/>
      <c r="AW1268" s="105"/>
      <c r="AX1268" s="105"/>
      <c r="AY1268" s="105"/>
      <c r="AZ1268" s="105"/>
      <c r="BA1268" s="105"/>
      <c r="BB1268" s="105"/>
      <c r="BC1268" s="105"/>
      <c r="BD1268" s="106"/>
      <c r="BE1268" s="197">
        <f t="shared" ref="BE1268:BE1294" si="1650">SUM(D1268,BD1268,AQ1268,AD1268,Q1268)</f>
        <v>0</v>
      </c>
      <c r="BF1268" s="122"/>
      <c r="BG1268" s="42"/>
    </row>
    <row r="1269" spans="1:61" hidden="1" outlineLevel="2" x14ac:dyDescent="0.2">
      <c r="A1269" s="120"/>
      <c r="B1269" s="111" t="s">
        <v>202</v>
      </c>
      <c r="C1269" s="112"/>
      <c r="D1269" s="114"/>
      <c r="E1269" s="113"/>
      <c r="F1269" s="113"/>
      <c r="G1269" s="113"/>
      <c r="H1269" s="113"/>
      <c r="I1269" s="113"/>
      <c r="J1269" s="113"/>
      <c r="K1269" s="113"/>
      <c r="L1269" s="113"/>
      <c r="M1269" s="113"/>
      <c r="N1269" s="113"/>
      <c r="O1269" s="113"/>
      <c r="P1269" s="113"/>
      <c r="Q1269" s="114"/>
      <c r="R1269" s="113"/>
      <c r="S1269" s="113"/>
      <c r="T1269" s="113"/>
      <c r="U1269" s="113"/>
      <c r="V1269" s="113"/>
      <c r="W1269" s="113"/>
      <c r="X1269" s="113"/>
      <c r="Y1269" s="113"/>
      <c r="Z1269" s="113"/>
      <c r="AA1269" s="113"/>
      <c r="AB1269" s="113"/>
      <c r="AC1269" s="113"/>
      <c r="AD1269" s="115"/>
      <c r="AE1269" s="116"/>
      <c r="AF1269" s="113"/>
      <c r="AG1269" s="113"/>
      <c r="AH1269" s="113"/>
      <c r="AI1269" s="113"/>
      <c r="AJ1269" s="113"/>
      <c r="AK1269" s="113"/>
      <c r="AL1269" s="113"/>
      <c r="AM1269" s="113"/>
      <c r="AN1269" s="113"/>
      <c r="AO1269" s="113"/>
      <c r="AP1269" s="117"/>
      <c r="AQ1269" s="118"/>
      <c r="AR1269" s="113"/>
      <c r="AS1269" s="113"/>
      <c r="AT1269" s="113"/>
      <c r="AU1269" s="113"/>
      <c r="AV1269" s="113"/>
      <c r="AW1269" s="113"/>
      <c r="AX1269" s="113"/>
      <c r="AY1269" s="113"/>
      <c r="AZ1269" s="113"/>
      <c r="BA1269" s="113"/>
      <c r="BB1269" s="113"/>
      <c r="BC1269" s="113"/>
      <c r="BD1269" s="114"/>
      <c r="BE1269" s="198">
        <f t="shared" si="1650"/>
        <v>0</v>
      </c>
      <c r="BG1269" s="42"/>
    </row>
    <row r="1270" spans="1:61" ht="13.15" hidden="1" customHeight="1" outlineLevel="2" x14ac:dyDescent="0.2">
      <c r="A1270" s="373">
        <v>1</v>
      </c>
      <c r="B1270" s="371" t="s">
        <v>334</v>
      </c>
      <c r="C1270" s="44" t="s">
        <v>159</v>
      </c>
      <c r="D1270" s="101"/>
      <c r="E1270" s="82"/>
      <c r="F1270" s="83"/>
      <c r="G1270" s="83"/>
      <c r="H1270" s="83"/>
      <c r="I1270" s="83"/>
      <c r="J1270" s="83"/>
      <c r="K1270" s="83"/>
      <c r="L1270" s="83"/>
      <c r="M1270" s="83"/>
      <c r="N1270" s="83"/>
      <c r="O1270" s="83"/>
      <c r="P1270" s="83"/>
      <c r="Q1270" s="101">
        <f>SUM(E1270:P1270)</f>
        <v>0</v>
      </c>
      <c r="R1270" s="82"/>
      <c r="S1270" s="83"/>
      <c r="T1270" s="83"/>
      <c r="U1270" s="83"/>
      <c r="V1270" s="83"/>
      <c r="W1270" s="83"/>
      <c r="X1270" s="83"/>
      <c r="Y1270" s="83"/>
      <c r="Z1270" s="83"/>
      <c r="AA1270" s="83"/>
      <c r="AB1270" s="83"/>
      <c r="AC1270" s="83"/>
      <c r="AD1270" s="101">
        <f>SUM(R1270:AC1270)</f>
        <v>0</v>
      </c>
      <c r="AE1270" s="82"/>
      <c r="AF1270" s="83"/>
      <c r="AG1270" s="83"/>
      <c r="AH1270" s="83"/>
      <c r="AI1270" s="83"/>
      <c r="AJ1270" s="83"/>
      <c r="AK1270" s="83"/>
      <c r="AL1270" s="83"/>
      <c r="AM1270" s="83"/>
      <c r="AN1270" s="83"/>
      <c r="AO1270" s="83"/>
      <c r="AP1270" s="83"/>
      <c r="AQ1270" s="101">
        <f>SUM(AE1270:AP1270)</f>
        <v>0</v>
      </c>
      <c r="AR1270" s="82"/>
      <c r="AS1270" s="83"/>
      <c r="AT1270" s="83"/>
      <c r="AU1270" s="83"/>
      <c r="AV1270" s="83"/>
      <c r="AW1270" s="83"/>
      <c r="AX1270" s="83"/>
      <c r="AY1270" s="83"/>
      <c r="AZ1270" s="83"/>
      <c r="BA1270" s="83"/>
      <c r="BB1270" s="83"/>
      <c r="BC1270" s="83"/>
      <c r="BD1270" s="101">
        <f>SUM(AR1270:BC1270)</f>
        <v>0</v>
      </c>
      <c r="BE1270" s="101">
        <f t="shared" si="1650"/>
        <v>0</v>
      </c>
      <c r="BG1270" s="138"/>
      <c r="BH1270" s="140"/>
      <c r="BI1270" s="140"/>
    </row>
    <row r="1271" spans="1:61" ht="13.15" hidden="1" customHeight="1" outlineLevel="2" x14ac:dyDescent="0.2">
      <c r="A1271" s="374"/>
      <c r="B1271" s="372"/>
      <c r="C1271" s="46" t="s">
        <v>164</v>
      </c>
      <c r="D1271" s="92"/>
      <c r="E1271" s="56"/>
      <c r="F1271" s="57"/>
      <c r="G1271" s="57"/>
      <c r="H1271" s="57"/>
      <c r="I1271" s="57"/>
      <c r="J1271" s="57"/>
      <c r="K1271" s="57"/>
      <c r="L1271" s="57"/>
      <c r="M1271" s="57"/>
      <c r="N1271" s="57"/>
      <c r="O1271" s="57"/>
      <c r="P1271" s="57"/>
      <c r="Q1271" s="92">
        <f>SUM(E1271:P1271)</f>
        <v>0</v>
      </c>
      <c r="R1271" s="56"/>
      <c r="S1271" s="57"/>
      <c r="T1271" s="57"/>
      <c r="U1271" s="57"/>
      <c r="V1271" s="57"/>
      <c r="W1271" s="57"/>
      <c r="X1271" s="57"/>
      <c r="Y1271" s="57"/>
      <c r="Z1271" s="57"/>
      <c r="AA1271" s="57"/>
      <c r="AB1271" s="57"/>
      <c r="AC1271" s="57"/>
      <c r="AD1271" s="92">
        <f>SUM(R1271:AC1271)</f>
        <v>0</v>
      </c>
      <c r="AE1271" s="56"/>
      <c r="AF1271" s="57"/>
      <c r="AG1271" s="57"/>
      <c r="AH1271" s="57"/>
      <c r="AI1271" s="57"/>
      <c r="AJ1271" s="57"/>
      <c r="AK1271" s="57"/>
      <c r="AL1271" s="57"/>
      <c r="AM1271" s="57"/>
      <c r="AN1271" s="57"/>
      <c r="AO1271" s="57"/>
      <c r="AP1271" s="57"/>
      <c r="AQ1271" s="92">
        <f>SUM(AE1271:AP1271)</f>
        <v>0</v>
      </c>
      <c r="AR1271" s="56"/>
      <c r="AS1271" s="57"/>
      <c r="AT1271" s="57"/>
      <c r="AU1271" s="57"/>
      <c r="AV1271" s="57"/>
      <c r="AW1271" s="57"/>
      <c r="AX1271" s="57"/>
      <c r="AY1271" s="57"/>
      <c r="AZ1271" s="57"/>
      <c r="BA1271" s="57"/>
      <c r="BB1271" s="57"/>
      <c r="BC1271" s="57"/>
      <c r="BD1271" s="92">
        <f>SUM(AR1271:BC1271)</f>
        <v>0</v>
      </c>
      <c r="BE1271" s="92">
        <f t="shared" si="1650"/>
        <v>0</v>
      </c>
      <c r="BG1271" s="136"/>
      <c r="BH1271" s="4"/>
      <c r="BI1271" s="4"/>
    </row>
    <row r="1272" spans="1:61" ht="13.15" hidden="1" customHeight="1" outlineLevel="2" x14ac:dyDescent="0.2">
      <c r="A1272" s="373">
        <v>2</v>
      </c>
      <c r="B1272" s="371" t="s">
        <v>217</v>
      </c>
      <c r="C1272" s="44" t="s">
        <v>159</v>
      </c>
      <c r="D1272" s="101"/>
      <c r="E1272" s="213"/>
      <c r="F1272" s="214"/>
      <c r="G1272" s="214"/>
      <c r="H1272" s="214"/>
      <c r="I1272" s="214"/>
      <c r="J1272" s="214"/>
      <c r="K1272" s="214"/>
      <c r="L1272" s="214"/>
      <c r="M1272" s="214"/>
      <c r="N1272" s="214"/>
      <c r="O1272" s="214"/>
      <c r="P1272" s="214">
        <v>48</v>
      </c>
      <c r="Q1272" s="101">
        <f t="shared" ref="Q1272:Q1287" si="1651">SUM(E1272:P1272)</f>
        <v>48</v>
      </c>
      <c r="R1272" s="187"/>
      <c r="S1272" s="188"/>
      <c r="T1272" s="188"/>
      <c r="U1272" s="83">
        <v>250</v>
      </c>
      <c r="V1272" s="83"/>
      <c r="W1272" s="83"/>
      <c r="X1272" s="83"/>
      <c r="Y1272" s="83"/>
      <c r="Z1272" s="83"/>
      <c r="AA1272" s="83"/>
      <c r="AB1272" s="83"/>
      <c r="AC1272" s="83"/>
      <c r="AD1272" s="101">
        <f t="shared" ref="AD1272:AD1287" si="1652">SUM(R1272:AC1272)</f>
        <v>250</v>
      </c>
      <c r="AE1272" s="82"/>
      <c r="AF1272" s="83"/>
      <c r="AG1272" s="83"/>
      <c r="AH1272" s="83"/>
      <c r="AI1272" s="83"/>
      <c r="AJ1272" s="83"/>
      <c r="AK1272" s="83"/>
      <c r="AL1272" s="83"/>
      <c r="AM1272" s="83"/>
      <c r="AN1272" s="83"/>
      <c r="AO1272" s="83"/>
      <c r="AP1272" s="83"/>
      <c r="AQ1272" s="101">
        <f t="shared" ref="AQ1272:AQ1287" si="1653">SUM(AE1272:AP1272)</f>
        <v>0</v>
      </c>
      <c r="AR1272" s="82"/>
      <c r="AS1272" s="83"/>
      <c r="AT1272" s="83"/>
      <c r="AU1272" s="83"/>
      <c r="AV1272" s="83"/>
      <c r="AW1272" s="83"/>
      <c r="AX1272" s="83"/>
      <c r="AY1272" s="83"/>
      <c r="AZ1272" s="83"/>
      <c r="BA1272" s="83"/>
      <c r="BB1272" s="83"/>
      <c r="BC1272" s="83"/>
      <c r="BD1272" s="101">
        <f t="shared" ref="BD1272:BD1287" si="1654">SUM(AR1272:BC1272)</f>
        <v>0</v>
      </c>
      <c r="BE1272" s="101">
        <f t="shared" si="1650"/>
        <v>298</v>
      </c>
      <c r="BG1272" s="138" t="s">
        <v>211</v>
      </c>
      <c r="BH1272" s="140" t="s">
        <v>212</v>
      </c>
      <c r="BI1272" s="140" t="s">
        <v>213</v>
      </c>
    </row>
    <row r="1273" spans="1:61" ht="13.15" hidden="1" customHeight="1" outlineLevel="2" x14ac:dyDescent="0.2">
      <c r="A1273" s="374"/>
      <c r="B1273" s="372"/>
      <c r="C1273" s="46" t="s">
        <v>164</v>
      </c>
      <c r="D1273" s="92"/>
      <c r="E1273" s="56"/>
      <c r="F1273" s="57"/>
      <c r="G1273" s="57"/>
      <c r="H1273" s="57"/>
      <c r="I1273" s="57"/>
      <c r="J1273" s="57"/>
      <c r="K1273" s="57"/>
      <c r="L1273" s="57"/>
      <c r="M1273" s="57">
        <v>0</v>
      </c>
      <c r="N1273" s="57"/>
      <c r="O1273" s="57"/>
      <c r="P1273" s="57"/>
      <c r="Q1273" s="92">
        <f t="shared" si="1651"/>
        <v>0</v>
      </c>
      <c r="R1273" s="56"/>
      <c r="S1273" s="57"/>
      <c r="T1273" s="57"/>
      <c r="U1273" s="57"/>
      <c r="V1273" s="57"/>
      <c r="W1273" s="57"/>
      <c r="X1273" s="57"/>
      <c r="Y1273" s="57"/>
      <c r="Z1273" s="57"/>
      <c r="AA1273" s="57"/>
      <c r="AB1273" s="57"/>
      <c r="AC1273" s="57"/>
      <c r="AD1273" s="92">
        <f t="shared" si="1652"/>
        <v>0</v>
      </c>
      <c r="AE1273" s="56"/>
      <c r="AF1273" s="57"/>
      <c r="AG1273" s="57"/>
      <c r="AH1273" s="57"/>
      <c r="AI1273" s="57"/>
      <c r="AJ1273" s="57"/>
      <c r="AK1273" s="57"/>
      <c r="AL1273" s="57"/>
      <c r="AM1273" s="57"/>
      <c r="AN1273" s="57"/>
      <c r="AO1273" s="57"/>
      <c r="AP1273" s="57"/>
      <c r="AQ1273" s="92">
        <f t="shared" si="1653"/>
        <v>0</v>
      </c>
      <c r="AR1273" s="56"/>
      <c r="AS1273" s="57"/>
      <c r="AT1273" s="57"/>
      <c r="AU1273" s="57"/>
      <c r="AV1273" s="57"/>
      <c r="AW1273" s="57"/>
      <c r="AX1273" s="57"/>
      <c r="AY1273" s="57"/>
      <c r="AZ1273" s="57"/>
      <c r="BA1273" s="57"/>
      <c r="BB1273" s="57"/>
      <c r="BC1273" s="57"/>
      <c r="BD1273" s="92">
        <f t="shared" si="1654"/>
        <v>0</v>
      </c>
      <c r="BE1273" s="92">
        <f t="shared" si="1650"/>
        <v>0</v>
      </c>
      <c r="BG1273" s="136" t="s">
        <v>199</v>
      </c>
      <c r="BH1273" s="4">
        <f>BI1273/1.25</f>
        <v>248000</v>
      </c>
      <c r="BI1273" s="4">
        <f>(60+250)*1000</f>
        <v>310000</v>
      </c>
    </row>
    <row r="1274" spans="1:61" ht="13.15" hidden="1" customHeight="1" outlineLevel="2" x14ac:dyDescent="0.2">
      <c r="A1274" s="366">
        <v>3</v>
      </c>
      <c r="B1274" s="376" t="s">
        <v>345</v>
      </c>
      <c r="C1274" s="47" t="s">
        <v>159</v>
      </c>
      <c r="D1274" s="91"/>
      <c r="E1274" s="52"/>
      <c r="F1274" s="53"/>
      <c r="G1274" s="53"/>
      <c r="H1274" s="53"/>
      <c r="I1274" s="53"/>
      <c r="J1274" s="53"/>
      <c r="K1274" s="53"/>
      <c r="L1274" s="53"/>
      <c r="M1274" s="53"/>
      <c r="N1274" s="53"/>
      <c r="O1274" s="53"/>
      <c r="P1274" s="53">
        <v>12</v>
      </c>
      <c r="Q1274" s="91">
        <f t="shared" si="1651"/>
        <v>12</v>
      </c>
      <c r="R1274" s="52"/>
      <c r="S1274" s="221"/>
      <c r="T1274" s="53"/>
      <c r="U1274" s="53"/>
      <c r="V1274" s="53"/>
      <c r="W1274" s="53"/>
      <c r="X1274" s="53"/>
      <c r="Y1274" s="53"/>
      <c r="Z1274" s="53"/>
      <c r="AA1274" s="53"/>
      <c r="AB1274" s="53"/>
      <c r="AC1274" s="53"/>
      <c r="AD1274" s="91">
        <f t="shared" si="1652"/>
        <v>0</v>
      </c>
      <c r="AE1274" s="52"/>
      <c r="AF1274" s="53"/>
      <c r="AG1274" s="53"/>
      <c r="AH1274" s="53"/>
      <c r="AI1274" s="53"/>
      <c r="AJ1274" s="53"/>
      <c r="AK1274" s="53"/>
      <c r="AL1274" s="53"/>
      <c r="AM1274" s="53"/>
      <c r="AN1274" s="53"/>
      <c r="AO1274" s="53"/>
      <c r="AP1274" s="53"/>
      <c r="AQ1274" s="91">
        <f t="shared" si="1653"/>
        <v>0</v>
      </c>
      <c r="AR1274" s="52"/>
      <c r="AS1274" s="53"/>
      <c r="AT1274" s="53"/>
      <c r="AU1274" s="53"/>
      <c r="AV1274" s="53"/>
      <c r="AW1274" s="53"/>
      <c r="AX1274" s="53"/>
      <c r="AY1274" s="53"/>
      <c r="AZ1274" s="53"/>
      <c r="BA1274" s="53"/>
      <c r="BB1274" s="53"/>
      <c r="BC1274" s="53"/>
      <c r="BD1274" s="91">
        <f t="shared" si="1654"/>
        <v>0</v>
      </c>
      <c r="BE1274" s="91">
        <f t="shared" si="1650"/>
        <v>12</v>
      </c>
      <c r="BG1274" s="136" t="s">
        <v>218</v>
      </c>
      <c r="BH1274" s="4">
        <f t="shared" ref="BH1274:BH1280" si="1655">BI1274/1.25</f>
        <v>12000</v>
      </c>
      <c r="BI1274" s="4">
        <v>15000</v>
      </c>
    </row>
    <row r="1275" spans="1:61" ht="13.15" hidden="1" customHeight="1" outlineLevel="2" x14ac:dyDescent="0.2">
      <c r="A1275" s="367"/>
      <c r="B1275" s="381"/>
      <c r="C1275" s="48" t="s">
        <v>164</v>
      </c>
      <c r="D1275" s="93"/>
      <c r="E1275" s="62"/>
      <c r="F1275" s="63"/>
      <c r="G1275" s="63"/>
      <c r="H1275" s="63"/>
      <c r="I1275" s="63"/>
      <c r="J1275" s="63"/>
      <c r="K1275" s="63"/>
      <c r="L1275" s="63"/>
      <c r="M1275" s="63"/>
      <c r="N1275" s="63"/>
      <c r="O1275" s="63"/>
      <c r="P1275" s="63"/>
      <c r="Q1275" s="93">
        <f t="shared" si="1651"/>
        <v>0</v>
      </c>
      <c r="R1275" s="62"/>
      <c r="S1275" s="63"/>
      <c r="T1275" s="63"/>
      <c r="U1275" s="63"/>
      <c r="V1275" s="63"/>
      <c r="W1275" s="63"/>
      <c r="X1275" s="63"/>
      <c r="Y1275" s="63"/>
      <c r="Z1275" s="63"/>
      <c r="AA1275" s="63"/>
      <c r="AB1275" s="63"/>
      <c r="AC1275" s="63"/>
      <c r="AD1275" s="93">
        <f t="shared" si="1652"/>
        <v>0</v>
      </c>
      <c r="AE1275" s="62"/>
      <c r="AF1275" s="63"/>
      <c r="AG1275" s="63"/>
      <c r="AH1275" s="63"/>
      <c r="AI1275" s="63"/>
      <c r="AJ1275" s="63"/>
      <c r="AK1275" s="63"/>
      <c r="AL1275" s="63"/>
      <c r="AM1275" s="63"/>
      <c r="AN1275" s="63"/>
      <c r="AO1275" s="63"/>
      <c r="AP1275" s="63"/>
      <c r="AQ1275" s="93">
        <f t="shared" si="1653"/>
        <v>0</v>
      </c>
      <c r="AR1275" s="62"/>
      <c r="AS1275" s="63"/>
      <c r="AT1275" s="63"/>
      <c r="AU1275" s="63"/>
      <c r="AV1275" s="63"/>
      <c r="AW1275" s="63"/>
      <c r="AX1275" s="63"/>
      <c r="AY1275" s="63"/>
      <c r="AZ1275" s="63"/>
      <c r="BA1275" s="63"/>
      <c r="BB1275" s="63"/>
      <c r="BC1275" s="63"/>
      <c r="BD1275" s="93">
        <f t="shared" si="1654"/>
        <v>0</v>
      </c>
      <c r="BE1275" s="93">
        <f t="shared" si="1650"/>
        <v>0</v>
      </c>
      <c r="BG1275" s="136" t="s">
        <v>222</v>
      </c>
      <c r="BH1275" s="4">
        <f t="shared" si="1655"/>
        <v>0</v>
      </c>
      <c r="BI1275" s="4">
        <v>0</v>
      </c>
    </row>
    <row r="1276" spans="1:61" ht="13.15" hidden="1" customHeight="1" outlineLevel="2" x14ac:dyDescent="0.2">
      <c r="A1276" s="380">
        <v>4</v>
      </c>
      <c r="B1276" s="382" t="s">
        <v>204</v>
      </c>
      <c r="C1276" s="49" t="s">
        <v>159</v>
      </c>
      <c r="D1276" s="95"/>
      <c r="E1276" s="68"/>
      <c r="F1276" s="69"/>
      <c r="G1276" s="69"/>
      <c r="H1276" s="69"/>
      <c r="I1276" s="69"/>
      <c r="J1276" s="69"/>
      <c r="K1276" s="69"/>
      <c r="L1276" s="69"/>
      <c r="M1276" s="69"/>
      <c r="N1276" s="69"/>
      <c r="O1276" s="69"/>
      <c r="P1276" s="69"/>
      <c r="Q1276" s="94">
        <f t="shared" si="1651"/>
        <v>0</v>
      </c>
      <c r="R1276" s="68"/>
      <c r="S1276" s="69"/>
      <c r="T1276" s="69"/>
      <c r="U1276" s="190"/>
      <c r="V1276" s="190"/>
      <c r="W1276" s="69"/>
      <c r="X1276" s="69"/>
      <c r="Y1276" s="69"/>
      <c r="Z1276" s="69"/>
      <c r="AA1276" s="69"/>
      <c r="AB1276" s="69"/>
      <c r="AC1276" s="69"/>
      <c r="AD1276" s="94">
        <f t="shared" si="1652"/>
        <v>0</v>
      </c>
      <c r="AE1276" s="68"/>
      <c r="AF1276" s="69"/>
      <c r="AG1276" s="69"/>
      <c r="AH1276" s="69"/>
      <c r="AI1276" s="69"/>
      <c r="AJ1276" s="69"/>
      <c r="AK1276" s="69"/>
      <c r="AL1276" s="69"/>
      <c r="AM1276" s="69"/>
      <c r="AN1276" s="69"/>
      <c r="AO1276" s="69"/>
      <c r="AP1276" s="69"/>
      <c r="AQ1276" s="94">
        <f t="shared" si="1653"/>
        <v>0</v>
      </c>
      <c r="AR1276" s="68"/>
      <c r="AS1276" s="69"/>
      <c r="AT1276" s="69"/>
      <c r="AU1276" s="69"/>
      <c r="AV1276" s="69"/>
      <c r="AW1276" s="69"/>
      <c r="AX1276" s="69"/>
      <c r="AY1276" s="69"/>
      <c r="AZ1276" s="69"/>
      <c r="BA1276" s="69"/>
      <c r="BB1276" s="69"/>
      <c r="BC1276" s="69"/>
      <c r="BD1276" s="94">
        <f t="shared" si="1654"/>
        <v>0</v>
      </c>
      <c r="BE1276" s="95">
        <f t="shared" si="1650"/>
        <v>0</v>
      </c>
      <c r="BG1276" s="136" t="s">
        <v>214</v>
      </c>
      <c r="BH1276" s="4">
        <f t="shared" si="1655"/>
        <v>0</v>
      </c>
      <c r="BI1276" s="4">
        <v>0</v>
      </c>
    </row>
    <row r="1277" spans="1:61" ht="13.15" hidden="1" customHeight="1" outlineLevel="2" x14ac:dyDescent="0.2">
      <c r="A1277" s="384"/>
      <c r="B1277" s="383"/>
      <c r="C1277" s="45" t="s">
        <v>164</v>
      </c>
      <c r="D1277" s="97"/>
      <c r="E1277" s="74"/>
      <c r="F1277" s="75"/>
      <c r="G1277" s="75"/>
      <c r="H1277" s="75"/>
      <c r="I1277" s="75"/>
      <c r="J1277" s="75"/>
      <c r="K1277" s="75"/>
      <c r="L1277" s="75"/>
      <c r="M1277" s="75"/>
      <c r="N1277" s="75"/>
      <c r="O1277" s="75"/>
      <c r="P1277" s="75"/>
      <c r="Q1277" s="96">
        <f t="shared" si="1651"/>
        <v>0</v>
      </c>
      <c r="R1277" s="74"/>
      <c r="S1277" s="75"/>
      <c r="T1277" s="75"/>
      <c r="U1277" s="75"/>
      <c r="V1277" s="75"/>
      <c r="W1277" s="75"/>
      <c r="X1277" s="75"/>
      <c r="Y1277" s="75"/>
      <c r="Z1277" s="75"/>
      <c r="AA1277" s="75"/>
      <c r="AB1277" s="75"/>
      <c r="AC1277" s="75"/>
      <c r="AD1277" s="96">
        <f t="shared" si="1652"/>
        <v>0</v>
      </c>
      <c r="AE1277" s="74"/>
      <c r="AF1277" s="75"/>
      <c r="AG1277" s="75"/>
      <c r="AH1277" s="75"/>
      <c r="AI1277" s="75"/>
      <c r="AJ1277" s="75"/>
      <c r="AK1277" s="75"/>
      <c r="AL1277" s="75"/>
      <c r="AM1277" s="75"/>
      <c r="AN1277" s="75"/>
      <c r="AO1277" s="75"/>
      <c r="AP1277" s="75"/>
      <c r="AQ1277" s="96">
        <f t="shared" si="1653"/>
        <v>0</v>
      </c>
      <c r="AR1277" s="74"/>
      <c r="AS1277" s="75"/>
      <c r="AT1277" s="75"/>
      <c r="AU1277" s="75"/>
      <c r="AV1277" s="75"/>
      <c r="AW1277" s="75"/>
      <c r="AX1277" s="75"/>
      <c r="AY1277" s="75"/>
      <c r="AZ1277" s="75"/>
      <c r="BA1277" s="75"/>
      <c r="BB1277" s="75"/>
      <c r="BC1277" s="75"/>
      <c r="BD1277" s="96">
        <f t="shared" si="1654"/>
        <v>0</v>
      </c>
      <c r="BE1277" s="97">
        <f t="shared" si="1650"/>
        <v>0</v>
      </c>
      <c r="BG1277" s="136" t="s">
        <v>223</v>
      </c>
      <c r="BH1277" s="4">
        <f t="shared" si="1655"/>
        <v>0</v>
      </c>
      <c r="BI1277" s="4">
        <v>0</v>
      </c>
    </row>
    <row r="1278" spans="1:61" ht="13.15" hidden="1" customHeight="1" outlineLevel="2" x14ac:dyDescent="0.2">
      <c r="A1278" s="380">
        <v>5</v>
      </c>
      <c r="B1278" s="382" t="s">
        <v>221</v>
      </c>
      <c r="C1278" s="49" t="s">
        <v>159</v>
      </c>
      <c r="D1278" s="95"/>
      <c r="E1278" s="68"/>
      <c r="F1278" s="69"/>
      <c r="G1278" s="69"/>
      <c r="H1278" s="69"/>
      <c r="I1278" s="69"/>
      <c r="J1278" s="69"/>
      <c r="K1278" s="69"/>
      <c r="L1278" s="69"/>
      <c r="M1278" s="69"/>
      <c r="N1278" s="69"/>
      <c r="O1278" s="69"/>
      <c r="P1278" s="69"/>
      <c r="Q1278" s="94">
        <f t="shared" si="1651"/>
        <v>0</v>
      </c>
      <c r="R1278" s="68"/>
      <c r="S1278" s="69"/>
      <c r="T1278" s="69"/>
      <c r="U1278" s="69"/>
      <c r="V1278" s="69"/>
      <c r="W1278" s="192">
        <v>100</v>
      </c>
      <c r="X1278" s="192">
        <v>200</v>
      </c>
      <c r="Y1278" s="192">
        <v>400</v>
      </c>
      <c r="Z1278" s="192">
        <v>400</v>
      </c>
      <c r="AA1278" s="192">
        <v>300</v>
      </c>
      <c r="AB1278" s="192">
        <v>200</v>
      </c>
      <c r="AC1278" s="192">
        <v>100</v>
      </c>
      <c r="AD1278" s="94">
        <f t="shared" si="1652"/>
        <v>1700</v>
      </c>
      <c r="AE1278" s="193">
        <v>100</v>
      </c>
      <c r="AF1278" s="192">
        <v>200</v>
      </c>
      <c r="AG1278" s="192">
        <v>300</v>
      </c>
      <c r="AH1278" s="192">
        <v>400</v>
      </c>
      <c r="AI1278" s="192">
        <v>450</v>
      </c>
      <c r="AJ1278" s="192">
        <v>550</v>
      </c>
      <c r="AK1278" s="192">
        <v>450</v>
      </c>
      <c r="AL1278" s="192">
        <v>200</v>
      </c>
      <c r="AM1278" s="192">
        <v>100</v>
      </c>
      <c r="AN1278" s="69">
        <f>(BI1278/1000)-SUM(AD1278:AM1278)</f>
        <v>50</v>
      </c>
      <c r="AO1278" s="69"/>
      <c r="AP1278" s="69"/>
      <c r="AQ1278" s="94">
        <f t="shared" si="1653"/>
        <v>2800</v>
      </c>
      <c r="AR1278" s="68"/>
      <c r="AS1278" s="69"/>
      <c r="AT1278" s="69"/>
      <c r="AU1278" s="69"/>
      <c r="AV1278" s="69"/>
      <c r="AW1278" s="69"/>
      <c r="AX1278" s="69"/>
      <c r="AY1278" s="69"/>
      <c r="AZ1278" s="69"/>
      <c r="BA1278" s="69"/>
      <c r="BB1278" s="69"/>
      <c r="BC1278" s="69"/>
      <c r="BD1278" s="94">
        <f t="shared" si="1654"/>
        <v>0</v>
      </c>
      <c r="BE1278" s="95">
        <f t="shared" si="1650"/>
        <v>4500</v>
      </c>
      <c r="BG1278" t="s">
        <v>224</v>
      </c>
      <c r="BH1278" s="4">
        <f t="shared" si="1655"/>
        <v>3600000</v>
      </c>
      <c r="BI1278" s="4">
        <v>4500000</v>
      </c>
    </row>
    <row r="1279" spans="1:61" ht="13.15" hidden="1" customHeight="1" outlineLevel="2" x14ac:dyDescent="0.2">
      <c r="A1279" s="384"/>
      <c r="B1279" s="383"/>
      <c r="C1279" s="45" t="s">
        <v>164</v>
      </c>
      <c r="D1279" s="97"/>
      <c r="E1279" s="74"/>
      <c r="F1279" s="75"/>
      <c r="G1279" s="75"/>
      <c r="H1279" s="75"/>
      <c r="I1279" s="75"/>
      <c r="J1279" s="75"/>
      <c r="K1279" s="75"/>
      <c r="L1279" s="75"/>
      <c r="M1279" s="75"/>
      <c r="N1279" s="75"/>
      <c r="O1279" s="75"/>
      <c r="P1279" s="75"/>
      <c r="Q1279" s="96">
        <f t="shared" si="1651"/>
        <v>0</v>
      </c>
      <c r="R1279" s="74"/>
      <c r="S1279" s="75"/>
      <c r="T1279" s="75"/>
      <c r="U1279" s="75"/>
      <c r="V1279" s="75"/>
      <c r="W1279" s="75"/>
      <c r="X1279" s="75"/>
      <c r="Y1279" s="75"/>
      <c r="Z1279" s="75"/>
      <c r="AA1279" s="75"/>
      <c r="AB1279" s="75"/>
      <c r="AC1279" s="75"/>
      <c r="AD1279" s="96">
        <f t="shared" si="1652"/>
        <v>0</v>
      </c>
      <c r="AE1279" s="74"/>
      <c r="AF1279" s="75"/>
      <c r="AG1279" s="75"/>
      <c r="AH1279" s="75"/>
      <c r="AI1279" s="75"/>
      <c r="AJ1279" s="75"/>
      <c r="AK1279" s="75"/>
      <c r="AL1279" s="75"/>
      <c r="AM1279" s="75"/>
      <c r="AN1279" s="75"/>
      <c r="AO1279" s="75"/>
      <c r="AP1279" s="75"/>
      <c r="AQ1279" s="96">
        <f t="shared" si="1653"/>
        <v>0</v>
      </c>
      <c r="AR1279" s="74"/>
      <c r="AS1279" s="75"/>
      <c r="AT1279" s="75"/>
      <c r="AU1279" s="75"/>
      <c r="AV1279" s="75"/>
      <c r="AW1279" s="75"/>
      <c r="AX1279" s="75"/>
      <c r="AY1279" s="75"/>
      <c r="AZ1279" s="75"/>
      <c r="BA1279" s="75"/>
      <c r="BB1279" s="75"/>
      <c r="BC1279" s="75"/>
      <c r="BD1279" s="96">
        <f t="shared" si="1654"/>
        <v>0</v>
      </c>
      <c r="BE1279" s="97">
        <f t="shared" si="1650"/>
        <v>0</v>
      </c>
      <c r="BG1279" t="s">
        <v>210</v>
      </c>
      <c r="BH1279" s="4">
        <f t="shared" si="1655"/>
        <v>180000</v>
      </c>
      <c r="BI1279" s="4">
        <f>+BI1278*5%</f>
        <v>225000</v>
      </c>
    </row>
    <row r="1280" spans="1:61" ht="13.15" hidden="1" customHeight="1" outlineLevel="2" x14ac:dyDescent="0.2">
      <c r="A1280" s="373">
        <v>6</v>
      </c>
      <c r="B1280" s="364" t="s">
        <v>209</v>
      </c>
      <c r="C1280" s="49" t="s">
        <v>159</v>
      </c>
      <c r="D1280" s="95"/>
      <c r="E1280" s="68"/>
      <c r="F1280" s="69"/>
      <c r="G1280" s="69"/>
      <c r="H1280" s="69"/>
      <c r="I1280" s="69"/>
      <c r="J1280" s="69"/>
      <c r="K1280" s="69"/>
      <c r="L1280" s="69"/>
      <c r="M1280" s="69"/>
      <c r="N1280" s="69"/>
      <c r="O1280" s="69"/>
      <c r="P1280" s="69"/>
      <c r="Q1280" s="94">
        <f t="shared" si="1651"/>
        <v>0</v>
      </c>
      <c r="R1280" s="68"/>
      <c r="S1280" s="69"/>
      <c r="T1280" s="69"/>
      <c r="U1280" s="69"/>
      <c r="V1280" s="69"/>
      <c r="W1280" s="69"/>
      <c r="X1280" s="69"/>
      <c r="Y1280" s="69"/>
      <c r="Z1280" s="69"/>
      <c r="AA1280" s="69"/>
      <c r="AB1280" s="69"/>
      <c r="AC1280" s="69"/>
      <c r="AD1280" s="94">
        <f t="shared" si="1652"/>
        <v>0</v>
      </c>
      <c r="AE1280" s="68"/>
      <c r="AF1280" s="69"/>
      <c r="AG1280" s="69"/>
      <c r="AH1280" s="69"/>
      <c r="AI1280" s="69"/>
      <c r="AJ1280" s="69"/>
      <c r="AK1280" s="69"/>
      <c r="AL1280" s="69"/>
      <c r="AM1280" s="69"/>
      <c r="AN1280" s="69"/>
      <c r="AO1280" s="69"/>
      <c r="AP1280" s="69"/>
      <c r="AQ1280" s="94">
        <f t="shared" si="1653"/>
        <v>0</v>
      </c>
      <c r="AR1280" s="68"/>
      <c r="AS1280" s="69"/>
      <c r="AT1280" s="69"/>
      <c r="AU1280" s="69"/>
      <c r="AV1280" s="69"/>
      <c r="AW1280" s="69"/>
      <c r="AX1280" s="69"/>
      <c r="AY1280" s="69"/>
      <c r="AZ1280" s="69"/>
      <c r="BA1280" s="69"/>
      <c r="BB1280" s="69"/>
      <c r="BC1280" s="69"/>
      <c r="BD1280" s="94">
        <f t="shared" si="1654"/>
        <v>0</v>
      </c>
      <c r="BE1280" s="95">
        <f t="shared" si="1650"/>
        <v>0</v>
      </c>
      <c r="BG1280" s="136" t="s">
        <v>215</v>
      </c>
      <c r="BH1280" s="4">
        <f t="shared" si="1655"/>
        <v>0</v>
      </c>
      <c r="BI1280" s="4">
        <v>0</v>
      </c>
    </row>
    <row r="1281" spans="1:61" ht="13.15" hidden="1" customHeight="1" outlineLevel="2" x14ac:dyDescent="0.2">
      <c r="A1281" s="374"/>
      <c r="B1281" s="365"/>
      <c r="C1281" s="48" t="s">
        <v>164</v>
      </c>
      <c r="D1281" s="98"/>
      <c r="E1281" s="62"/>
      <c r="F1281" s="63"/>
      <c r="G1281" s="63"/>
      <c r="H1281" s="63"/>
      <c r="I1281" s="63"/>
      <c r="J1281" s="63"/>
      <c r="K1281" s="63"/>
      <c r="L1281" s="63"/>
      <c r="M1281" s="63"/>
      <c r="N1281" s="63"/>
      <c r="O1281" s="63"/>
      <c r="P1281" s="63"/>
      <c r="Q1281" s="93">
        <f t="shared" si="1651"/>
        <v>0</v>
      </c>
      <c r="R1281" s="62"/>
      <c r="S1281" s="63"/>
      <c r="T1281" s="63"/>
      <c r="U1281" s="63"/>
      <c r="V1281" s="63"/>
      <c r="W1281" s="63"/>
      <c r="X1281" s="63"/>
      <c r="Y1281" s="63"/>
      <c r="Z1281" s="63"/>
      <c r="AA1281" s="63"/>
      <c r="AB1281" s="63"/>
      <c r="AC1281" s="63"/>
      <c r="AD1281" s="93">
        <f t="shared" si="1652"/>
        <v>0</v>
      </c>
      <c r="AE1281" s="62"/>
      <c r="AF1281" s="63"/>
      <c r="AG1281" s="63"/>
      <c r="AH1281" s="63"/>
      <c r="AI1281" s="63"/>
      <c r="AJ1281" s="63"/>
      <c r="AK1281" s="63"/>
      <c r="AL1281" s="63"/>
      <c r="AM1281" s="63"/>
      <c r="AN1281" s="63"/>
      <c r="AO1281" s="63"/>
      <c r="AP1281" s="63"/>
      <c r="AQ1281" s="93">
        <f t="shared" si="1653"/>
        <v>0</v>
      </c>
      <c r="AR1281" s="62"/>
      <c r="AS1281" s="63"/>
      <c r="AT1281" s="63"/>
      <c r="AU1281" s="63"/>
      <c r="AV1281" s="63"/>
      <c r="AW1281" s="63"/>
      <c r="AX1281" s="63"/>
      <c r="AY1281" s="63"/>
      <c r="AZ1281" s="63"/>
      <c r="BA1281" s="63"/>
      <c r="BB1281" s="63"/>
      <c r="BC1281" s="63"/>
      <c r="BD1281" s="93">
        <f t="shared" si="1654"/>
        <v>0</v>
      </c>
      <c r="BE1281" s="98">
        <f t="shared" si="1650"/>
        <v>0</v>
      </c>
      <c r="BF1281" s="122"/>
      <c r="BG1281" s="138" t="s">
        <v>216</v>
      </c>
      <c r="BH1281" s="139">
        <f>SUM(BH1273:BH1280)</f>
        <v>4040000</v>
      </c>
      <c r="BI1281" s="139">
        <f>SUM(BI1273:BI1280)</f>
        <v>5050000</v>
      </c>
    </row>
    <row r="1282" spans="1:61" ht="13.15" hidden="1" customHeight="1" outlineLevel="2" x14ac:dyDescent="0.2">
      <c r="A1282" s="366">
        <v>7</v>
      </c>
      <c r="B1282" s="364" t="s">
        <v>6</v>
      </c>
      <c r="C1282" s="49" t="s">
        <v>159</v>
      </c>
      <c r="D1282" s="95"/>
      <c r="E1282" s="68"/>
      <c r="F1282" s="69"/>
      <c r="G1282" s="69"/>
      <c r="H1282" s="69"/>
      <c r="I1282" s="69"/>
      <c r="J1282" s="69"/>
      <c r="K1282" s="69"/>
      <c r="L1282" s="69"/>
      <c r="M1282" s="69"/>
      <c r="N1282" s="69"/>
      <c r="O1282" s="69"/>
      <c r="P1282" s="69"/>
      <c r="Q1282" s="94">
        <f t="shared" si="1651"/>
        <v>0</v>
      </c>
      <c r="R1282" s="68"/>
      <c r="S1282" s="192">
        <f>ROUND(S1278*5%,0)</f>
        <v>0</v>
      </c>
      <c r="T1282" s="192">
        <f t="shared" ref="T1282:AC1282" si="1656">ROUND(T1278*5%,0)</f>
        <v>0</v>
      </c>
      <c r="U1282" s="192">
        <f t="shared" si="1656"/>
        <v>0</v>
      </c>
      <c r="V1282" s="192">
        <f t="shared" si="1656"/>
        <v>0</v>
      </c>
      <c r="W1282" s="192">
        <f t="shared" si="1656"/>
        <v>5</v>
      </c>
      <c r="X1282" s="192">
        <f t="shared" si="1656"/>
        <v>10</v>
      </c>
      <c r="Y1282" s="192">
        <f t="shared" si="1656"/>
        <v>20</v>
      </c>
      <c r="Z1282" s="192">
        <f t="shared" si="1656"/>
        <v>20</v>
      </c>
      <c r="AA1282" s="192">
        <f t="shared" si="1656"/>
        <v>15</v>
      </c>
      <c r="AB1282" s="192">
        <f t="shared" si="1656"/>
        <v>10</v>
      </c>
      <c r="AC1282" s="192">
        <f t="shared" si="1656"/>
        <v>5</v>
      </c>
      <c r="AD1282" s="94">
        <f t="shared" si="1652"/>
        <v>85</v>
      </c>
      <c r="AE1282" s="193">
        <f t="shared" ref="AE1282:AN1282" si="1657">ROUND(AE1278*5%,0)</f>
        <v>5</v>
      </c>
      <c r="AF1282" s="192">
        <f t="shared" si="1657"/>
        <v>10</v>
      </c>
      <c r="AG1282" s="192">
        <f t="shared" si="1657"/>
        <v>15</v>
      </c>
      <c r="AH1282" s="192">
        <f t="shared" si="1657"/>
        <v>20</v>
      </c>
      <c r="AI1282" s="192">
        <f t="shared" si="1657"/>
        <v>23</v>
      </c>
      <c r="AJ1282" s="192">
        <f t="shared" si="1657"/>
        <v>28</v>
      </c>
      <c r="AK1282" s="192">
        <f t="shared" si="1657"/>
        <v>23</v>
      </c>
      <c r="AL1282" s="192">
        <f t="shared" si="1657"/>
        <v>10</v>
      </c>
      <c r="AM1282" s="192">
        <f t="shared" si="1657"/>
        <v>5</v>
      </c>
      <c r="AN1282" s="192">
        <f t="shared" si="1657"/>
        <v>3</v>
      </c>
      <c r="AO1282" s="69"/>
      <c r="AP1282" s="69"/>
      <c r="AQ1282" s="94">
        <f t="shared" si="1653"/>
        <v>142</v>
      </c>
      <c r="AR1282" s="68"/>
      <c r="AS1282" s="69"/>
      <c r="AT1282" s="69"/>
      <c r="AU1282" s="69"/>
      <c r="AV1282" s="69"/>
      <c r="AW1282" s="69"/>
      <c r="AX1282" s="69"/>
      <c r="AY1282" s="69"/>
      <c r="AZ1282" s="69"/>
      <c r="BA1282" s="69"/>
      <c r="BB1282" s="69"/>
      <c r="BC1282" s="69"/>
      <c r="BD1282" s="94">
        <f t="shared" si="1654"/>
        <v>0</v>
      </c>
      <c r="BE1282" s="95">
        <f t="shared" si="1650"/>
        <v>227</v>
      </c>
      <c r="BH1282" s="4"/>
      <c r="BI1282" s="4"/>
    </row>
    <row r="1283" spans="1:61" ht="13.15" hidden="1" customHeight="1" outlineLevel="2" x14ac:dyDescent="0.2">
      <c r="A1283" s="367"/>
      <c r="B1283" s="368"/>
      <c r="C1283" s="48" t="s">
        <v>164</v>
      </c>
      <c r="D1283" s="98"/>
      <c r="E1283" s="66"/>
      <c r="F1283" s="63"/>
      <c r="G1283" s="63"/>
      <c r="H1283" s="63"/>
      <c r="I1283" s="63"/>
      <c r="J1283" s="63"/>
      <c r="K1283" s="63"/>
      <c r="L1283" s="63"/>
      <c r="M1283" s="63"/>
      <c r="N1283" s="63"/>
      <c r="O1283" s="63"/>
      <c r="P1283" s="63"/>
      <c r="Q1283" s="93">
        <f t="shared" si="1651"/>
        <v>0</v>
      </c>
      <c r="R1283" s="66"/>
      <c r="S1283" s="63"/>
      <c r="T1283" s="63"/>
      <c r="U1283" s="63"/>
      <c r="V1283" s="63"/>
      <c r="W1283" s="63"/>
      <c r="X1283" s="63"/>
      <c r="Y1283" s="63"/>
      <c r="Z1283" s="63"/>
      <c r="AA1283" s="63"/>
      <c r="AB1283" s="63"/>
      <c r="AC1283" s="63"/>
      <c r="AD1283" s="93">
        <f t="shared" si="1652"/>
        <v>0</v>
      </c>
      <c r="AE1283" s="66"/>
      <c r="AF1283" s="63"/>
      <c r="AG1283" s="63"/>
      <c r="AH1283" s="63"/>
      <c r="AI1283" s="63"/>
      <c r="AJ1283" s="63"/>
      <c r="AK1283" s="63"/>
      <c r="AL1283" s="63"/>
      <c r="AM1283" s="63"/>
      <c r="AN1283" s="63"/>
      <c r="AO1283" s="63"/>
      <c r="AP1283" s="63"/>
      <c r="AQ1283" s="93">
        <f t="shared" si="1653"/>
        <v>0</v>
      </c>
      <c r="AR1283" s="66"/>
      <c r="AS1283" s="63"/>
      <c r="AT1283" s="63"/>
      <c r="AU1283" s="63"/>
      <c r="AV1283" s="63"/>
      <c r="AW1283" s="63"/>
      <c r="AX1283" s="63"/>
      <c r="AY1283" s="63"/>
      <c r="AZ1283" s="63"/>
      <c r="BA1283" s="63"/>
      <c r="BB1283" s="63"/>
      <c r="BC1283" s="63"/>
      <c r="BD1283" s="93">
        <f t="shared" si="1654"/>
        <v>0</v>
      </c>
      <c r="BE1283" s="98">
        <f t="shared" si="1650"/>
        <v>0</v>
      </c>
      <c r="BG1283" s="138"/>
      <c r="BH1283" s="139"/>
      <c r="BI1283" s="139"/>
    </row>
    <row r="1284" spans="1:61" ht="13.15" hidden="1" customHeight="1" outlineLevel="2" x14ac:dyDescent="0.2">
      <c r="A1284" s="380">
        <v>8</v>
      </c>
      <c r="B1284" s="364" t="s">
        <v>335</v>
      </c>
      <c r="C1284" s="49" t="s">
        <v>159</v>
      </c>
      <c r="D1284" s="95"/>
      <c r="E1284" s="68"/>
      <c r="F1284" s="69"/>
      <c r="G1284" s="69"/>
      <c r="H1284" s="69"/>
      <c r="I1284" s="69"/>
      <c r="J1284" s="69"/>
      <c r="K1284" s="69"/>
      <c r="L1284" s="69"/>
      <c r="M1284" s="69"/>
      <c r="N1284" s="69"/>
      <c r="O1284" s="69"/>
      <c r="P1284" s="69"/>
      <c r="Q1284" s="94">
        <f t="shared" si="1651"/>
        <v>0</v>
      </c>
      <c r="R1284" s="68"/>
      <c r="S1284" s="69"/>
      <c r="T1284" s="69"/>
      <c r="U1284" s="69"/>
      <c r="V1284" s="69"/>
      <c r="W1284" s="69"/>
      <c r="X1284" s="69"/>
      <c r="Y1284" s="69"/>
      <c r="Z1284" s="69"/>
      <c r="AA1284" s="69"/>
      <c r="AB1284" s="69"/>
      <c r="AC1284" s="69"/>
      <c r="AD1284" s="94">
        <f t="shared" si="1652"/>
        <v>0</v>
      </c>
      <c r="AE1284" s="68"/>
      <c r="AF1284" s="69"/>
      <c r="AG1284" s="69"/>
      <c r="AH1284" s="69"/>
      <c r="AI1284" s="69"/>
      <c r="AJ1284" s="69"/>
      <c r="AK1284" s="69"/>
      <c r="AL1284" s="69"/>
      <c r="AM1284" s="69"/>
      <c r="AN1284" s="69"/>
      <c r="AO1284" s="69"/>
      <c r="AP1284" s="69"/>
      <c r="AQ1284" s="94">
        <f t="shared" si="1653"/>
        <v>0</v>
      </c>
      <c r="AR1284" s="68"/>
      <c r="AS1284" s="69"/>
      <c r="AT1284" s="69"/>
      <c r="AU1284" s="69"/>
      <c r="AV1284" s="69"/>
      <c r="AW1284" s="69"/>
      <c r="AX1284" s="69"/>
      <c r="AY1284" s="69"/>
      <c r="AZ1284" s="69"/>
      <c r="BA1284" s="69"/>
      <c r="BB1284" s="69"/>
      <c r="BC1284" s="69"/>
      <c r="BD1284" s="94">
        <f t="shared" si="1654"/>
        <v>0</v>
      </c>
      <c r="BE1284" s="95">
        <f t="shared" si="1650"/>
        <v>0</v>
      </c>
      <c r="BH1284" s="4"/>
      <c r="BI1284" s="4"/>
    </row>
    <row r="1285" spans="1:61" ht="13.15" hidden="1" customHeight="1" outlineLevel="2" thickBot="1" x14ac:dyDescent="0.25">
      <c r="A1285" s="377"/>
      <c r="B1285" s="379"/>
      <c r="C1285" s="128" t="s">
        <v>164</v>
      </c>
      <c r="D1285" s="133"/>
      <c r="E1285" s="132"/>
      <c r="F1285" s="130"/>
      <c r="G1285" s="130"/>
      <c r="H1285" s="130"/>
      <c r="I1285" s="130"/>
      <c r="J1285" s="130"/>
      <c r="K1285" s="130"/>
      <c r="L1285" s="130"/>
      <c r="M1285" s="130"/>
      <c r="N1285" s="130"/>
      <c r="O1285" s="130"/>
      <c r="P1285" s="130"/>
      <c r="Q1285" s="131">
        <f t="shared" si="1651"/>
        <v>0</v>
      </c>
      <c r="R1285" s="132"/>
      <c r="S1285" s="130"/>
      <c r="T1285" s="130"/>
      <c r="U1285" s="130"/>
      <c r="V1285" s="130"/>
      <c r="W1285" s="130"/>
      <c r="X1285" s="130"/>
      <c r="Y1285" s="130"/>
      <c r="Z1285" s="130"/>
      <c r="AA1285" s="130"/>
      <c r="AB1285" s="130"/>
      <c r="AC1285" s="130"/>
      <c r="AD1285" s="131">
        <f t="shared" si="1652"/>
        <v>0</v>
      </c>
      <c r="AE1285" s="132"/>
      <c r="AF1285" s="130"/>
      <c r="AG1285" s="130"/>
      <c r="AH1285" s="130"/>
      <c r="AI1285" s="130"/>
      <c r="AJ1285" s="130"/>
      <c r="AK1285" s="130"/>
      <c r="AL1285" s="130"/>
      <c r="AM1285" s="130"/>
      <c r="AN1285" s="130"/>
      <c r="AO1285" s="130"/>
      <c r="AP1285" s="130"/>
      <c r="AQ1285" s="131">
        <f t="shared" si="1653"/>
        <v>0</v>
      </c>
      <c r="AR1285" s="132"/>
      <c r="AS1285" s="130"/>
      <c r="AT1285" s="130"/>
      <c r="AU1285" s="130"/>
      <c r="AV1285" s="130"/>
      <c r="AW1285" s="130"/>
      <c r="AX1285" s="130"/>
      <c r="AY1285" s="130"/>
      <c r="AZ1285" s="130"/>
      <c r="BA1285" s="130"/>
      <c r="BB1285" s="130"/>
      <c r="BC1285" s="130"/>
      <c r="BD1285" s="131">
        <f t="shared" si="1654"/>
        <v>0</v>
      </c>
      <c r="BE1285" s="133">
        <f t="shared" si="1650"/>
        <v>0</v>
      </c>
      <c r="BG1285" s="138"/>
      <c r="BH1285" s="139"/>
      <c r="BI1285" s="139"/>
    </row>
    <row r="1286" spans="1:61" outlineLevel="1" collapsed="1" x14ac:dyDescent="0.2">
      <c r="A1286" s="369"/>
      <c r="B1286" s="362" t="s">
        <v>198</v>
      </c>
      <c r="C1286" s="50" t="s">
        <v>159</v>
      </c>
      <c r="D1286" s="127">
        <f>SUM(D1270,D1272,D1274,D1276,D1278,D1280,D1282,D1284)</f>
        <v>0</v>
      </c>
      <c r="E1286" s="124">
        <f t="shared" ref="E1286:P1286" si="1658">SUM(E1270,E1272,E1274,E1276,E1278,E1280,E1282,E1284)</f>
        <v>0</v>
      </c>
      <c r="F1286" s="125">
        <f t="shared" si="1658"/>
        <v>0</v>
      </c>
      <c r="G1286" s="125">
        <f t="shared" si="1658"/>
        <v>0</v>
      </c>
      <c r="H1286" s="125">
        <f t="shared" si="1658"/>
        <v>0</v>
      </c>
      <c r="I1286" s="125">
        <f t="shared" si="1658"/>
        <v>0</v>
      </c>
      <c r="J1286" s="125">
        <f t="shared" si="1658"/>
        <v>0</v>
      </c>
      <c r="K1286" s="125">
        <f t="shared" si="1658"/>
        <v>0</v>
      </c>
      <c r="L1286" s="125">
        <f t="shared" si="1658"/>
        <v>0</v>
      </c>
      <c r="M1286" s="125">
        <f t="shared" si="1658"/>
        <v>0</v>
      </c>
      <c r="N1286" s="125">
        <f t="shared" si="1658"/>
        <v>0</v>
      </c>
      <c r="O1286" s="125">
        <f t="shared" si="1658"/>
        <v>0</v>
      </c>
      <c r="P1286" s="125">
        <f t="shared" si="1658"/>
        <v>60</v>
      </c>
      <c r="Q1286" s="126">
        <f t="shared" si="1651"/>
        <v>60</v>
      </c>
      <c r="R1286" s="124">
        <f t="shared" ref="R1286:AC1286" si="1659">SUM(R1270,R1272,R1274,R1276,R1278,R1280,R1282,R1284)</f>
        <v>0</v>
      </c>
      <c r="S1286" s="125">
        <f t="shared" si="1659"/>
        <v>0</v>
      </c>
      <c r="T1286" s="125">
        <f t="shared" si="1659"/>
        <v>0</v>
      </c>
      <c r="U1286" s="125">
        <f t="shared" si="1659"/>
        <v>250</v>
      </c>
      <c r="V1286" s="125">
        <f t="shared" si="1659"/>
        <v>0</v>
      </c>
      <c r="W1286" s="125">
        <f t="shared" si="1659"/>
        <v>105</v>
      </c>
      <c r="X1286" s="125">
        <f t="shared" si="1659"/>
        <v>210</v>
      </c>
      <c r="Y1286" s="125">
        <f t="shared" si="1659"/>
        <v>420</v>
      </c>
      <c r="Z1286" s="125">
        <f t="shared" si="1659"/>
        <v>420</v>
      </c>
      <c r="AA1286" s="125">
        <f t="shared" si="1659"/>
        <v>315</v>
      </c>
      <c r="AB1286" s="125">
        <f t="shared" si="1659"/>
        <v>210</v>
      </c>
      <c r="AC1286" s="125">
        <f t="shared" si="1659"/>
        <v>105</v>
      </c>
      <c r="AD1286" s="126">
        <f t="shared" si="1652"/>
        <v>2035</v>
      </c>
      <c r="AE1286" s="124">
        <f t="shared" ref="AE1286:AP1286" si="1660">SUM(AE1270,AE1272,AE1274,AE1276,AE1278,AE1280,AE1282,AE1284)</f>
        <v>105</v>
      </c>
      <c r="AF1286" s="125">
        <f t="shared" si="1660"/>
        <v>210</v>
      </c>
      <c r="AG1286" s="125">
        <f t="shared" si="1660"/>
        <v>315</v>
      </c>
      <c r="AH1286" s="125">
        <f t="shared" si="1660"/>
        <v>420</v>
      </c>
      <c r="AI1286" s="125">
        <f t="shared" si="1660"/>
        <v>473</v>
      </c>
      <c r="AJ1286" s="125">
        <f t="shared" si="1660"/>
        <v>578</v>
      </c>
      <c r="AK1286" s="125">
        <f t="shared" si="1660"/>
        <v>473</v>
      </c>
      <c r="AL1286" s="125">
        <f t="shared" si="1660"/>
        <v>210</v>
      </c>
      <c r="AM1286" s="125">
        <f t="shared" si="1660"/>
        <v>105</v>
      </c>
      <c r="AN1286" s="125">
        <f t="shared" si="1660"/>
        <v>53</v>
      </c>
      <c r="AO1286" s="125">
        <f t="shared" si="1660"/>
        <v>0</v>
      </c>
      <c r="AP1286" s="125">
        <f t="shared" si="1660"/>
        <v>0</v>
      </c>
      <c r="AQ1286" s="126">
        <f t="shared" si="1653"/>
        <v>2942</v>
      </c>
      <c r="AR1286" s="124">
        <f t="shared" ref="AR1286:BC1286" si="1661">SUM(AR1270,AR1272,AR1274,AR1276,AR1278,AR1280,AR1282,AR1284)</f>
        <v>0</v>
      </c>
      <c r="AS1286" s="125">
        <f t="shared" si="1661"/>
        <v>0</v>
      </c>
      <c r="AT1286" s="125">
        <f t="shared" si="1661"/>
        <v>0</v>
      </c>
      <c r="AU1286" s="125">
        <f t="shared" si="1661"/>
        <v>0</v>
      </c>
      <c r="AV1286" s="125">
        <f t="shared" si="1661"/>
        <v>0</v>
      </c>
      <c r="AW1286" s="125">
        <f t="shared" si="1661"/>
        <v>0</v>
      </c>
      <c r="AX1286" s="125">
        <f t="shared" si="1661"/>
        <v>0</v>
      </c>
      <c r="AY1286" s="125">
        <f t="shared" si="1661"/>
        <v>0</v>
      </c>
      <c r="AZ1286" s="125">
        <f t="shared" si="1661"/>
        <v>0</v>
      </c>
      <c r="BA1286" s="125">
        <f t="shared" si="1661"/>
        <v>0</v>
      </c>
      <c r="BB1286" s="125">
        <f t="shared" si="1661"/>
        <v>0</v>
      </c>
      <c r="BC1286" s="125">
        <f t="shared" si="1661"/>
        <v>0</v>
      </c>
      <c r="BD1286" s="126">
        <f t="shared" si="1654"/>
        <v>0</v>
      </c>
      <c r="BE1286" s="127">
        <f t="shared" si="1650"/>
        <v>5037</v>
      </c>
    </row>
    <row r="1287" spans="1:61" outlineLevel="1" x14ac:dyDescent="0.2">
      <c r="A1287" s="370"/>
      <c r="B1287" s="363"/>
      <c r="C1287" s="51" t="s">
        <v>164</v>
      </c>
      <c r="D1287" s="100">
        <f t="shared" ref="D1287:P1287" si="1662">SUM(D1271,D1273,D1275,D1277,D1279,D1281,D1283,D1285)</f>
        <v>0</v>
      </c>
      <c r="E1287" s="80">
        <f t="shared" si="1662"/>
        <v>0</v>
      </c>
      <c r="F1287" s="81">
        <f t="shared" si="1662"/>
        <v>0</v>
      </c>
      <c r="G1287" s="81">
        <f t="shared" si="1662"/>
        <v>0</v>
      </c>
      <c r="H1287" s="81">
        <f t="shared" si="1662"/>
        <v>0</v>
      </c>
      <c r="I1287" s="81">
        <f t="shared" si="1662"/>
        <v>0</v>
      </c>
      <c r="J1287" s="81">
        <f t="shared" si="1662"/>
        <v>0</v>
      </c>
      <c r="K1287" s="81">
        <f t="shared" si="1662"/>
        <v>0</v>
      </c>
      <c r="L1287" s="81">
        <f t="shared" si="1662"/>
        <v>0</v>
      </c>
      <c r="M1287" s="81">
        <f t="shared" si="1662"/>
        <v>0</v>
      </c>
      <c r="N1287" s="81">
        <f t="shared" si="1662"/>
        <v>0</v>
      </c>
      <c r="O1287" s="81">
        <f t="shared" si="1662"/>
        <v>0</v>
      </c>
      <c r="P1287" s="81">
        <f t="shared" si="1662"/>
        <v>0</v>
      </c>
      <c r="Q1287" s="99">
        <f t="shared" si="1651"/>
        <v>0</v>
      </c>
      <c r="R1287" s="80">
        <f t="shared" ref="R1287:AC1287" si="1663">SUM(R1271,R1273,R1275,R1277,R1279,R1281,R1283,R1285)</f>
        <v>0</v>
      </c>
      <c r="S1287" s="81">
        <f t="shared" si="1663"/>
        <v>0</v>
      </c>
      <c r="T1287" s="81">
        <f t="shared" si="1663"/>
        <v>0</v>
      </c>
      <c r="U1287" s="81">
        <f t="shared" si="1663"/>
        <v>0</v>
      </c>
      <c r="V1287" s="81">
        <f t="shared" si="1663"/>
        <v>0</v>
      </c>
      <c r="W1287" s="81">
        <f t="shared" si="1663"/>
        <v>0</v>
      </c>
      <c r="X1287" s="81">
        <f t="shared" si="1663"/>
        <v>0</v>
      </c>
      <c r="Y1287" s="81">
        <f t="shared" si="1663"/>
        <v>0</v>
      </c>
      <c r="Z1287" s="81">
        <f t="shared" si="1663"/>
        <v>0</v>
      </c>
      <c r="AA1287" s="81">
        <f t="shared" si="1663"/>
        <v>0</v>
      </c>
      <c r="AB1287" s="81">
        <f t="shared" si="1663"/>
        <v>0</v>
      </c>
      <c r="AC1287" s="81">
        <f t="shared" si="1663"/>
        <v>0</v>
      </c>
      <c r="AD1287" s="99">
        <f t="shared" si="1652"/>
        <v>0</v>
      </c>
      <c r="AE1287" s="80">
        <f t="shared" ref="AE1287:AP1287" si="1664">SUM(AE1271,AE1273,AE1275,AE1277,AE1279,AE1281,AE1283,AE1285)</f>
        <v>0</v>
      </c>
      <c r="AF1287" s="81">
        <f t="shared" si="1664"/>
        <v>0</v>
      </c>
      <c r="AG1287" s="81">
        <f t="shared" si="1664"/>
        <v>0</v>
      </c>
      <c r="AH1287" s="81">
        <f t="shared" si="1664"/>
        <v>0</v>
      </c>
      <c r="AI1287" s="81">
        <f t="shared" si="1664"/>
        <v>0</v>
      </c>
      <c r="AJ1287" s="81">
        <f t="shared" si="1664"/>
        <v>0</v>
      </c>
      <c r="AK1287" s="81">
        <f t="shared" si="1664"/>
        <v>0</v>
      </c>
      <c r="AL1287" s="81">
        <f t="shared" si="1664"/>
        <v>0</v>
      </c>
      <c r="AM1287" s="81">
        <f t="shared" si="1664"/>
        <v>0</v>
      </c>
      <c r="AN1287" s="81">
        <f t="shared" si="1664"/>
        <v>0</v>
      </c>
      <c r="AO1287" s="81">
        <f t="shared" si="1664"/>
        <v>0</v>
      </c>
      <c r="AP1287" s="81">
        <f t="shared" si="1664"/>
        <v>0</v>
      </c>
      <c r="AQ1287" s="99">
        <f t="shared" si="1653"/>
        <v>0</v>
      </c>
      <c r="AR1287" s="80">
        <f t="shared" ref="AR1287:BC1287" si="1665">SUM(AR1271,AR1273,AR1275,AR1277,AR1279,AR1281,AR1283,AR1285)</f>
        <v>0</v>
      </c>
      <c r="AS1287" s="81">
        <f t="shared" si="1665"/>
        <v>0</v>
      </c>
      <c r="AT1287" s="81">
        <f t="shared" si="1665"/>
        <v>0</v>
      </c>
      <c r="AU1287" s="81">
        <f t="shared" si="1665"/>
        <v>0</v>
      </c>
      <c r="AV1287" s="81">
        <f t="shared" si="1665"/>
        <v>0</v>
      </c>
      <c r="AW1287" s="81">
        <f t="shared" si="1665"/>
        <v>0</v>
      </c>
      <c r="AX1287" s="81">
        <f t="shared" si="1665"/>
        <v>0</v>
      </c>
      <c r="AY1287" s="81">
        <f t="shared" si="1665"/>
        <v>0</v>
      </c>
      <c r="AZ1287" s="81">
        <f t="shared" si="1665"/>
        <v>0</v>
      </c>
      <c r="BA1287" s="81">
        <f t="shared" si="1665"/>
        <v>0</v>
      </c>
      <c r="BB1287" s="81">
        <f t="shared" si="1665"/>
        <v>0</v>
      </c>
      <c r="BC1287" s="81">
        <f t="shared" si="1665"/>
        <v>0</v>
      </c>
      <c r="BD1287" s="99">
        <f t="shared" si="1654"/>
        <v>0</v>
      </c>
      <c r="BE1287" s="100">
        <f t="shared" si="1650"/>
        <v>0</v>
      </c>
    </row>
    <row r="1288" spans="1:61" hidden="1" outlineLevel="2" x14ac:dyDescent="0.2">
      <c r="A1288" s="120"/>
      <c r="B1288" s="111" t="s">
        <v>203</v>
      </c>
      <c r="C1288" s="112"/>
      <c r="D1288" s="114"/>
      <c r="E1288" s="113"/>
      <c r="F1288" s="113"/>
      <c r="G1288" s="113"/>
      <c r="H1288" s="113"/>
      <c r="I1288" s="113"/>
      <c r="J1288" s="113"/>
      <c r="K1288" s="113"/>
      <c r="L1288" s="113"/>
      <c r="M1288" s="113"/>
      <c r="N1288" s="113"/>
      <c r="O1288" s="113"/>
      <c r="P1288" s="113"/>
      <c r="Q1288" s="114"/>
      <c r="R1288" s="113"/>
      <c r="S1288" s="113"/>
      <c r="T1288" s="113"/>
      <c r="U1288" s="113"/>
      <c r="V1288" s="113"/>
      <c r="W1288" s="113"/>
      <c r="X1288" s="113"/>
      <c r="Y1288" s="113"/>
      <c r="Z1288" s="113"/>
      <c r="AA1288" s="113"/>
      <c r="AB1288" s="113"/>
      <c r="AC1288" s="113"/>
      <c r="AD1288" s="114"/>
      <c r="AE1288" s="113"/>
      <c r="AF1288" s="113"/>
      <c r="AG1288" s="113"/>
      <c r="AH1288" s="113"/>
      <c r="AI1288" s="113"/>
      <c r="AJ1288" s="113"/>
      <c r="AK1288" s="113"/>
      <c r="AL1288" s="113"/>
      <c r="AM1288" s="113"/>
      <c r="AN1288" s="113"/>
      <c r="AO1288" s="113"/>
      <c r="AP1288" s="113"/>
      <c r="AQ1288" s="114"/>
      <c r="AR1288" s="113"/>
      <c r="AS1288" s="113"/>
      <c r="AT1288" s="113"/>
      <c r="AU1288" s="113"/>
      <c r="AV1288" s="113"/>
      <c r="AW1288" s="113"/>
      <c r="AX1288" s="113"/>
      <c r="AY1288" s="113"/>
      <c r="AZ1288" s="113"/>
      <c r="BA1288" s="113"/>
      <c r="BB1288" s="113"/>
      <c r="BC1288" s="113"/>
      <c r="BD1288" s="114"/>
      <c r="BE1288" s="198">
        <f t="shared" si="1650"/>
        <v>0</v>
      </c>
      <c r="BG1288" s="42"/>
    </row>
    <row r="1289" spans="1:61" hidden="1" outlineLevel="2" x14ac:dyDescent="0.2">
      <c r="A1289" s="375">
        <v>1</v>
      </c>
      <c r="B1289" s="376" t="s">
        <v>208</v>
      </c>
      <c r="C1289" s="47" t="s">
        <v>159</v>
      </c>
      <c r="D1289" s="91">
        <f>D1286-D1291</f>
        <v>0</v>
      </c>
      <c r="E1289" s="52">
        <f>E1286-E1291</f>
        <v>0</v>
      </c>
      <c r="F1289" s="53">
        <f t="shared" ref="F1289:P1289" si="1666">F1286-F1291</f>
        <v>0</v>
      </c>
      <c r="G1289" s="53">
        <f t="shared" si="1666"/>
        <v>0</v>
      </c>
      <c r="H1289" s="53">
        <f t="shared" si="1666"/>
        <v>0</v>
      </c>
      <c r="I1289" s="53">
        <f t="shared" si="1666"/>
        <v>0</v>
      </c>
      <c r="J1289" s="53">
        <f t="shared" si="1666"/>
        <v>0</v>
      </c>
      <c r="K1289" s="53">
        <f t="shared" si="1666"/>
        <v>0</v>
      </c>
      <c r="L1289" s="53">
        <f t="shared" si="1666"/>
        <v>0</v>
      </c>
      <c r="M1289" s="53">
        <f t="shared" si="1666"/>
        <v>0</v>
      </c>
      <c r="N1289" s="53">
        <f t="shared" si="1666"/>
        <v>0</v>
      </c>
      <c r="O1289" s="53">
        <f t="shared" si="1666"/>
        <v>0</v>
      </c>
      <c r="P1289" s="53">
        <f t="shared" si="1666"/>
        <v>60</v>
      </c>
      <c r="Q1289" s="91">
        <f t="shared" ref="Q1289:Q1294" si="1667">SUM(E1289:P1289)</f>
        <v>60</v>
      </c>
      <c r="R1289" s="52">
        <f>R1286-R1291</f>
        <v>0</v>
      </c>
      <c r="S1289" s="53">
        <f t="shared" ref="S1289:AC1289" si="1668">S1286-S1291</f>
        <v>0</v>
      </c>
      <c r="T1289" s="53">
        <f t="shared" si="1668"/>
        <v>0</v>
      </c>
      <c r="U1289" s="53">
        <f t="shared" si="1668"/>
        <v>250</v>
      </c>
      <c r="V1289" s="53">
        <f t="shared" si="1668"/>
        <v>0</v>
      </c>
      <c r="W1289" s="53">
        <f t="shared" si="1668"/>
        <v>105</v>
      </c>
      <c r="X1289" s="53">
        <f t="shared" si="1668"/>
        <v>210</v>
      </c>
      <c r="Y1289" s="53">
        <f t="shared" si="1668"/>
        <v>420</v>
      </c>
      <c r="Z1289" s="53">
        <f t="shared" si="1668"/>
        <v>420</v>
      </c>
      <c r="AA1289" s="53">
        <f t="shared" si="1668"/>
        <v>315</v>
      </c>
      <c r="AB1289" s="53">
        <f t="shared" si="1668"/>
        <v>210</v>
      </c>
      <c r="AC1289" s="53">
        <f t="shared" si="1668"/>
        <v>105</v>
      </c>
      <c r="AD1289" s="91">
        <f t="shared" ref="AD1289:AD1294" si="1669">SUM(R1289:AC1289)</f>
        <v>2035</v>
      </c>
      <c r="AE1289" s="52">
        <f>AE1286-AE1291</f>
        <v>105</v>
      </c>
      <c r="AF1289" s="53">
        <f t="shared" ref="AF1289:AP1289" si="1670">AF1286-AF1291</f>
        <v>210</v>
      </c>
      <c r="AG1289" s="53">
        <f t="shared" si="1670"/>
        <v>315</v>
      </c>
      <c r="AH1289" s="53">
        <f t="shared" si="1670"/>
        <v>420</v>
      </c>
      <c r="AI1289" s="53">
        <f t="shared" si="1670"/>
        <v>473</v>
      </c>
      <c r="AJ1289" s="53">
        <f t="shared" si="1670"/>
        <v>578</v>
      </c>
      <c r="AK1289" s="53">
        <f t="shared" si="1670"/>
        <v>473</v>
      </c>
      <c r="AL1289" s="53">
        <f t="shared" si="1670"/>
        <v>210</v>
      </c>
      <c r="AM1289" s="53">
        <f t="shared" si="1670"/>
        <v>105</v>
      </c>
      <c r="AN1289" s="53">
        <f t="shared" si="1670"/>
        <v>53</v>
      </c>
      <c r="AO1289" s="53">
        <f t="shared" si="1670"/>
        <v>0</v>
      </c>
      <c r="AP1289" s="53">
        <f t="shared" si="1670"/>
        <v>0</v>
      </c>
      <c r="AQ1289" s="91">
        <f t="shared" ref="AQ1289:AQ1294" si="1671">SUM(AE1289:AP1289)</f>
        <v>2942</v>
      </c>
      <c r="AR1289" s="52">
        <f>AR1286-AR1291</f>
        <v>0</v>
      </c>
      <c r="AS1289" s="53">
        <f t="shared" ref="AS1289:BC1289" si="1672">AS1286-AS1291</f>
        <v>0</v>
      </c>
      <c r="AT1289" s="53">
        <f t="shared" si="1672"/>
        <v>0</v>
      </c>
      <c r="AU1289" s="53">
        <f t="shared" si="1672"/>
        <v>0</v>
      </c>
      <c r="AV1289" s="53">
        <f t="shared" si="1672"/>
        <v>0</v>
      </c>
      <c r="AW1289" s="53">
        <f t="shared" si="1672"/>
        <v>0</v>
      </c>
      <c r="AX1289" s="53">
        <f t="shared" si="1672"/>
        <v>0</v>
      </c>
      <c r="AY1289" s="53">
        <f t="shared" si="1672"/>
        <v>0</v>
      </c>
      <c r="AZ1289" s="53">
        <f t="shared" si="1672"/>
        <v>0</v>
      </c>
      <c r="BA1289" s="53">
        <f t="shared" si="1672"/>
        <v>0</v>
      </c>
      <c r="BB1289" s="53">
        <f t="shared" si="1672"/>
        <v>0</v>
      </c>
      <c r="BC1289" s="53">
        <f t="shared" si="1672"/>
        <v>0</v>
      </c>
      <c r="BD1289" s="91">
        <f t="shared" ref="BD1289:BD1294" si="1673">SUM(AR1289:BC1289)</f>
        <v>0</v>
      </c>
      <c r="BE1289" s="91">
        <f t="shared" si="1650"/>
        <v>5037</v>
      </c>
      <c r="BG1289" s="42"/>
    </row>
    <row r="1290" spans="1:61" hidden="1" outlineLevel="2" x14ac:dyDescent="0.2">
      <c r="A1290" s="374"/>
      <c r="B1290" s="372"/>
      <c r="C1290" s="46" t="s">
        <v>164</v>
      </c>
      <c r="D1290" s="92">
        <f t="shared" ref="D1290:P1290" si="1674">D1287-D1292</f>
        <v>0</v>
      </c>
      <c r="E1290" s="56">
        <f t="shared" si="1674"/>
        <v>0</v>
      </c>
      <c r="F1290" s="57">
        <f t="shared" si="1674"/>
        <v>0</v>
      </c>
      <c r="G1290" s="57">
        <f t="shared" si="1674"/>
        <v>0</v>
      </c>
      <c r="H1290" s="57">
        <f t="shared" si="1674"/>
        <v>0</v>
      </c>
      <c r="I1290" s="57">
        <f t="shared" si="1674"/>
        <v>0</v>
      </c>
      <c r="J1290" s="57">
        <f t="shared" si="1674"/>
        <v>0</v>
      </c>
      <c r="K1290" s="57">
        <f t="shared" si="1674"/>
        <v>0</v>
      </c>
      <c r="L1290" s="57">
        <f t="shared" si="1674"/>
        <v>0</v>
      </c>
      <c r="M1290" s="57">
        <f t="shared" si="1674"/>
        <v>0</v>
      </c>
      <c r="N1290" s="57">
        <f t="shared" si="1674"/>
        <v>0</v>
      </c>
      <c r="O1290" s="57">
        <f t="shared" si="1674"/>
        <v>0</v>
      </c>
      <c r="P1290" s="57">
        <f t="shared" si="1674"/>
        <v>0</v>
      </c>
      <c r="Q1290" s="92">
        <f t="shared" si="1667"/>
        <v>0</v>
      </c>
      <c r="R1290" s="56">
        <f t="shared" ref="R1290:AC1290" si="1675">R1287-R1292</f>
        <v>0</v>
      </c>
      <c r="S1290" s="57">
        <f t="shared" si="1675"/>
        <v>0</v>
      </c>
      <c r="T1290" s="57">
        <f t="shared" si="1675"/>
        <v>0</v>
      </c>
      <c r="U1290" s="57">
        <f t="shared" si="1675"/>
        <v>0</v>
      </c>
      <c r="V1290" s="57">
        <f t="shared" si="1675"/>
        <v>0</v>
      </c>
      <c r="W1290" s="57">
        <f t="shared" si="1675"/>
        <v>0</v>
      </c>
      <c r="X1290" s="57">
        <f t="shared" si="1675"/>
        <v>0</v>
      </c>
      <c r="Y1290" s="57">
        <f t="shared" si="1675"/>
        <v>0</v>
      </c>
      <c r="Z1290" s="57">
        <f t="shared" si="1675"/>
        <v>0</v>
      </c>
      <c r="AA1290" s="57">
        <f t="shared" si="1675"/>
        <v>0</v>
      </c>
      <c r="AB1290" s="57">
        <f t="shared" si="1675"/>
        <v>0</v>
      </c>
      <c r="AC1290" s="57">
        <f t="shared" si="1675"/>
        <v>0</v>
      </c>
      <c r="AD1290" s="92">
        <f t="shared" si="1669"/>
        <v>0</v>
      </c>
      <c r="AE1290" s="56">
        <f t="shared" ref="AE1290:AP1290" si="1676">AE1287-AE1292</f>
        <v>0</v>
      </c>
      <c r="AF1290" s="57">
        <f t="shared" si="1676"/>
        <v>0</v>
      </c>
      <c r="AG1290" s="57">
        <f t="shared" si="1676"/>
        <v>0</v>
      </c>
      <c r="AH1290" s="57">
        <f t="shared" si="1676"/>
        <v>0</v>
      </c>
      <c r="AI1290" s="57">
        <f t="shared" si="1676"/>
        <v>0</v>
      </c>
      <c r="AJ1290" s="57">
        <f t="shared" si="1676"/>
        <v>0</v>
      </c>
      <c r="AK1290" s="57">
        <f t="shared" si="1676"/>
        <v>0</v>
      </c>
      <c r="AL1290" s="57">
        <f t="shared" si="1676"/>
        <v>0</v>
      </c>
      <c r="AM1290" s="57">
        <f t="shared" si="1676"/>
        <v>0</v>
      </c>
      <c r="AN1290" s="57">
        <f t="shared" si="1676"/>
        <v>0</v>
      </c>
      <c r="AO1290" s="57">
        <f t="shared" si="1676"/>
        <v>0</v>
      </c>
      <c r="AP1290" s="57">
        <f t="shared" si="1676"/>
        <v>0</v>
      </c>
      <c r="AQ1290" s="92">
        <f t="shared" si="1671"/>
        <v>0</v>
      </c>
      <c r="AR1290" s="56">
        <f t="shared" ref="AR1290:BC1290" si="1677">AR1287-AR1292</f>
        <v>0</v>
      </c>
      <c r="AS1290" s="57">
        <f t="shared" si="1677"/>
        <v>0</v>
      </c>
      <c r="AT1290" s="57">
        <f t="shared" si="1677"/>
        <v>0</v>
      </c>
      <c r="AU1290" s="57">
        <f t="shared" si="1677"/>
        <v>0</v>
      </c>
      <c r="AV1290" s="57">
        <f t="shared" si="1677"/>
        <v>0</v>
      </c>
      <c r="AW1290" s="57">
        <f t="shared" si="1677"/>
        <v>0</v>
      </c>
      <c r="AX1290" s="57">
        <f t="shared" si="1677"/>
        <v>0</v>
      </c>
      <c r="AY1290" s="57">
        <f t="shared" si="1677"/>
        <v>0</v>
      </c>
      <c r="AZ1290" s="57">
        <f t="shared" si="1677"/>
        <v>0</v>
      </c>
      <c r="BA1290" s="57">
        <f t="shared" si="1677"/>
        <v>0</v>
      </c>
      <c r="BB1290" s="57">
        <f t="shared" si="1677"/>
        <v>0</v>
      </c>
      <c r="BC1290" s="57">
        <f t="shared" si="1677"/>
        <v>0</v>
      </c>
      <c r="BD1290" s="92">
        <f t="shared" si="1673"/>
        <v>0</v>
      </c>
      <c r="BE1290" s="92">
        <f t="shared" si="1650"/>
        <v>0</v>
      </c>
      <c r="BF1290" s="122"/>
      <c r="BG1290" s="42"/>
    </row>
    <row r="1291" spans="1:61" hidden="1" outlineLevel="2" x14ac:dyDescent="0.2">
      <c r="A1291" s="373">
        <v>2</v>
      </c>
      <c r="B1291" s="371" t="s">
        <v>307</v>
      </c>
      <c r="C1291" s="44" t="s">
        <v>159</v>
      </c>
      <c r="D1291" s="101"/>
      <c r="E1291" s="82"/>
      <c r="F1291" s="83"/>
      <c r="G1291" s="83"/>
      <c r="H1291" s="83"/>
      <c r="I1291" s="83"/>
      <c r="J1291" s="83"/>
      <c r="K1291" s="83"/>
      <c r="L1291" s="83"/>
      <c r="M1291" s="83"/>
      <c r="N1291" s="83"/>
      <c r="O1291" s="83"/>
      <c r="P1291" s="84"/>
      <c r="Q1291" s="101">
        <f t="shared" si="1667"/>
        <v>0</v>
      </c>
      <c r="R1291" s="82"/>
      <c r="S1291" s="83"/>
      <c r="T1291" s="83"/>
      <c r="U1291" s="83"/>
      <c r="V1291" s="83"/>
      <c r="W1291" s="83"/>
      <c r="X1291" s="83"/>
      <c r="Y1291" s="83"/>
      <c r="Z1291" s="83"/>
      <c r="AA1291" s="83"/>
      <c r="AB1291" s="83"/>
      <c r="AC1291" s="84"/>
      <c r="AD1291" s="101">
        <f t="shared" si="1669"/>
        <v>0</v>
      </c>
      <c r="AE1291" s="82"/>
      <c r="AF1291" s="83"/>
      <c r="AG1291" s="83"/>
      <c r="AH1291" s="83"/>
      <c r="AI1291" s="83"/>
      <c r="AJ1291" s="83"/>
      <c r="AK1291" s="83"/>
      <c r="AL1291" s="83"/>
      <c r="AM1291" s="83"/>
      <c r="AN1291" s="83"/>
      <c r="AO1291" s="83"/>
      <c r="AP1291" s="84"/>
      <c r="AQ1291" s="101">
        <f t="shared" si="1671"/>
        <v>0</v>
      </c>
      <c r="AR1291" s="82"/>
      <c r="AS1291" s="83"/>
      <c r="AT1291" s="83"/>
      <c r="AU1291" s="83"/>
      <c r="AV1291" s="83"/>
      <c r="AW1291" s="83"/>
      <c r="AX1291" s="83"/>
      <c r="AY1291" s="83"/>
      <c r="AZ1291" s="83"/>
      <c r="BA1291" s="83"/>
      <c r="BB1291" s="83"/>
      <c r="BC1291" s="84"/>
      <c r="BD1291" s="101">
        <f t="shared" si="1673"/>
        <v>0</v>
      </c>
      <c r="BE1291" s="101">
        <f t="shared" si="1650"/>
        <v>0</v>
      </c>
      <c r="BG1291" s="42"/>
    </row>
    <row r="1292" spans="1:61" ht="13.5" hidden="1" outlineLevel="2" thickBot="1" x14ac:dyDescent="0.25">
      <c r="A1292" s="377"/>
      <c r="B1292" s="378"/>
      <c r="C1292" s="128" t="s">
        <v>164</v>
      </c>
      <c r="D1292" s="131"/>
      <c r="E1292" s="129"/>
      <c r="F1292" s="130"/>
      <c r="G1292" s="130"/>
      <c r="H1292" s="130"/>
      <c r="I1292" s="130"/>
      <c r="J1292" s="130"/>
      <c r="K1292" s="130"/>
      <c r="L1292" s="130"/>
      <c r="M1292" s="130"/>
      <c r="N1292" s="130"/>
      <c r="O1292" s="130"/>
      <c r="P1292" s="130"/>
      <c r="Q1292" s="131">
        <f t="shared" si="1667"/>
        <v>0</v>
      </c>
      <c r="R1292" s="129"/>
      <c r="S1292" s="130"/>
      <c r="T1292" s="130"/>
      <c r="U1292" s="130"/>
      <c r="V1292" s="130"/>
      <c r="W1292" s="130"/>
      <c r="X1292" s="130"/>
      <c r="Y1292" s="130"/>
      <c r="Z1292" s="130"/>
      <c r="AA1292" s="130"/>
      <c r="AB1292" s="130"/>
      <c r="AC1292" s="130"/>
      <c r="AD1292" s="131">
        <f t="shared" si="1669"/>
        <v>0</v>
      </c>
      <c r="AE1292" s="129"/>
      <c r="AF1292" s="130"/>
      <c r="AG1292" s="130"/>
      <c r="AH1292" s="130"/>
      <c r="AI1292" s="130"/>
      <c r="AJ1292" s="130"/>
      <c r="AK1292" s="130"/>
      <c r="AL1292" s="130"/>
      <c r="AM1292" s="130"/>
      <c r="AN1292" s="130"/>
      <c r="AO1292" s="130"/>
      <c r="AP1292" s="130"/>
      <c r="AQ1292" s="131">
        <f t="shared" si="1671"/>
        <v>0</v>
      </c>
      <c r="AR1292" s="129"/>
      <c r="AS1292" s="130"/>
      <c r="AT1292" s="130"/>
      <c r="AU1292" s="130"/>
      <c r="AV1292" s="130"/>
      <c r="AW1292" s="130"/>
      <c r="AX1292" s="130"/>
      <c r="AY1292" s="130"/>
      <c r="AZ1292" s="130"/>
      <c r="BA1292" s="130"/>
      <c r="BB1292" s="130"/>
      <c r="BC1292" s="130"/>
      <c r="BD1292" s="131">
        <f t="shared" si="1673"/>
        <v>0</v>
      </c>
      <c r="BE1292" s="131">
        <f t="shared" si="1650"/>
        <v>0</v>
      </c>
      <c r="BG1292" s="42"/>
    </row>
    <row r="1293" spans="1:61" hidden="1" outlineLevel="2" x14ac:dyDescent="0.2">
      <c r="A1293" s="369"/>
      <c r="B1293" s="362" t="s">
        <v>198</v>
      </c>
      <c r="C1293" s="50" t="s">
        <v>159</v>
      </c>
      <c r="D1293" s="127">
        <f>SUM(D1289,D1291)</f>
        <v>0</v>
      </c>
      <c r="E1293" s="124">
        <f>SUM(E1289,E1291)</f>
        <v>0</v>
      </c>
      <c r="F1293" s="125">
        <f t="shared" ref="F1293:P1293" si="1678">SUM(F1289,F1291)</f>
        <v>0</v>
      </c>
      <c r="G1293" s="125">
        <f t="shared" si="1678"/>
        <v>0</v>
      </c>
      <c r="H1293" s="125">
        <f t="shared" si="1678"/>
        <v>0</v>
      </c>
      <c r="I1293" s="125">
        <f t="shared" si="1678"/>
        <v>0</v>
      </c>
      <c r="J1293" s="125">
        <f t="shared" si="1678"/>
        <v>0</v>
      </c>
      <c r="K1293" s="125">
        <f t="shared" si="1678"/>
        <v>0</v>
      </c>
      <c r="L1293" s="125">
        <f t="shared" si="1678"/>
        <v>0</v>
      </c>
      <c r="M1293" s="125">
        <f t="shared" si="1678"/>
        <v>0</v>
      </c>
      <c r="N1293" s="125">
        <f t="shared" si="1678"/>
        <v>0</v>
      </c>
      <c r="O1293" s="125">
        <f t="shared" si="1678"/>
        <v>0</v>
      </c>
      <c r="P1293" s="125">
        <f t="shared" si="1678"/>
        <v>60</v>
      </c>
      <c r="Q1293" s="126">
        <f t="shared" si="1667"/>
        <v>60</v>
      </c>
      <c r="R1293" s="124">
        <f>SUM(R1289,R1291)</f>
        <v>0</v>
      </c>
      <c r="S1293" s="125">
        <f t="shared" ref="S1293:AC1293" si="1679">SUM(S1289,S1291)</f>
        <v>0</v>
      </c>
      <c r="T1293" s="125">
        <f t="shared" si="1679"/>
        <v>0</v>
      </c>
      <c r="U1293" s="125">
        <f t="shared" si="1679"/>
        <v>250</v>
      </c>
      <c r="V1293" s="125">
        <f t="shared" si="1679"/>
        <v>0</v>
      </c>
      <c r="W1293" s="125">
        <f t="shared" si="1679"/>
        <v>105</v>
      </c>
      <c r="X1293" s="125">
        <f t="shared" si="1679"/>
        <v>210</v>
      </c>
      <c r="Y1293" s="125">
        <f t="shared" si="1679"/>
        <v>420</v>
      </c>
      <c r="Z1293" s="125">
        <f t="shared" si="1679"/>
        <v>420</v>
      </c>
      <c r="AA1293" s="125">
        <f t="shared" si="1679"/>
        <v>315</v>
      </c>
      <c r="AB1293" s="125">
        <f t="shared" si="1679"/>
        <v>210</v>
      </c>
      <c r="AC1293" s="125">
        <f t="shared" si="1679"/>
        <v>105</v>
      </c>
      <c r="AD1293" s="126">
        <f t="shared" si="1669"/>
        <v>2035</v>
      </c>
      <c r="AE1293" s="124">
        <f>SUM(AE1289,AE1291)</f>
        <v>105</v>
      </c>
      <c r="AF1293" s="125">
        <f t="shared" ref="AF1293:AP1293" si="1680">SUM(AF1289,AF1291)</f>
        <v>210</v>
      </c>
      <c r="AG1293" s="125">
        <f t="shared" si="1680"/>
        <v>315</v>
      </c>
      <c r="AH1293" s="125">
        <f t="shared" si="1680"/>
        <v>420</v>
      </c>
      <c r="AI1293" s="125">
        <f t="shared" si="1680"/>
        <v>473</v>
      </c>
      <c r="AJ1293" s="125">
        <f t="shared" si="1680"/>
        <v>578</v>
      </c>
      <c r="AK1293" s="125">
        <f t="shared" si="1680"/>
        <v>473</v>
      </c>
      <c r="AL1293" s="125">
        <f t="shared" si="1680"/>
        <v>210</v>
      </c>
      <c r="AM1293" s="125">
        <f t="shared" si="1680"/>
        <v>105</v>
      </c>
      <c r="AN1293" s="125">
        <f t="shared" si="1680"/>
        <v>53</v>
      </c>
      <c r="AO1293" s="125">
        <f t="shared" si="1680"/>
        <v>0</v>
      </c>
      <c r="AP1293" s="125">
        <f t="shared" si="1680"/>
        <v>0</v>
      </c>
      <c r="AQ1293" s="126">
        <f t="shared" si="1671"/>
        <v>2942</v>
      </c>
      <c r="AR1293" s="124">
        <f>SUM(AR1289,AR1291)</f>
        <v>0</v>
      </c>
      <c r="AS1293" s="125">
        <f t="shared" ref="AS1293:BC1293" si="1681">SUM(AS1289,AS1291)</f>
        <v>0</v>
      </c>
      <c r="AT1293" s="125">
        <f t="shared" si="1681"/>
        <v>0</v>
      </c>
      <c r="AU1293" s="125">
        <f t="shared" si="1681"/>
        <v>0</v>
      </c>
      <c r="AV1293" s="125">
        <f t="shared" si="1681"/>
        <v>0</v>
      </c>
      <c r="AW1293" s="125">
        <f t="shared" si="1681"/>
        <v>0</v>
      </c>
      <c r="AX1293" s="125">
        <f t="shared" si="1681"/>
        <v>0</v>
      </c>
      <c r="AY1293" s="125">
        <f t="shared" si="1681"/>
        <v>0</v>
      </c>
      <c r="AZ1293" s="125">
        <f t="shared" si="1681"/>
        <v>0</v>
      </c>
      <c r="BA1293" s="125">
        <f t="shared" si="1681"/>
        <v>0</v>
      </c>
      <c r="BB1293" s="125">
        <f t="shared" si="1681"/>
        <v>0</v>
      </c>
      <c r="BC1293" s="125">
        <f t="shared" si="1681"/>
        <v>0</v>
      </c>
      <c r="BD1293" s="126">
        <f t="shared" si="1673"/>
        <v>0</v>
      </c>
      <c r="BE1293" s="127">
        <f t="shared" si="1650"/>
        <v>5037</v>
      </c>
      <c r="BG1293" s="42"/>
    </row>
    <row r="1294" spans="1:61" hidden="1" outlineLevel="2" x14ac:dyDescent="0.2">
      <c r="A1294" s="370"/>
      <c r="B1294" s="363"/>
      <c r="C1294" s="51" t="s">
        <v>164</v>
      </c>
      <c r="D1294" s="100">
        <f t="shared" ref="D1294:P1294" si="1682">SUM(D1290,D1292)</f>
        <v>0</v>
      </c>
      <c r="E1294" s="80">
        <f t="shared" si="1682"/>
        <v>0</v>
      </c>
      <c r="F1294" s="81">
        <f t="shared" si="1682"/>
        <v>0</v>
      </c>
      <c r="G1294" s="81">
        <f t="shared" si="1682"/>
        <v>0</v>
      </c>
      <c r="H1294" s="81">
        <f t="shared" si="1682"/>
        <v>0</v>
      </c>
      <c r="I1294" s="81">
        <f t="shared" si="1682"/>
        <v>0</v>
      </c>
      <c r="J1294" s="81">
        <f t="shared" si="1682"/>
        <v>0</v>
      </c>
      <c r="K1294" s="81">
        <f t="shared" si="1682"/>
        <v>0</v>
      </c>
      <c r="L1294" s="81">
        <f t="shared" si="1682"/>
        <v>0</v>
      </c>
      <c r="M1294" s="81">
        <f t="shared" si="1682"/>
        <v>0</v>
      </c>
      <c r="N1294" s="81">
        <f t="shared" si="1682"/>
        <v>0</v>
      </c>
      <c r="O1294" s="81">
        <f t="shared" si="1682"/>
        <v>0</v>
      </c>
      <c r="P1294" s="81">
        <f t="shared" si="1682"/>
        <v>0</v>
      </c>
      <c r="Q1294" s="99">
        <f t="shared" si="1667"/>
        <v>0</v>
      </c>
      <c r="R1294" s="80">
        <f t="shared" ref="R1294:AC1294" si="1683">SUM(R1290,R1292)</f>
        <v>0</v>
      </c>
      <c r="S1294" s="81">
        <f t="shared" si="1683"/>
        <v>0</v>
      </c>
      <c r="T1294" s="81">
        <f t="shared" si="1683"/>
        <v>0</v>
      </c>
      <c r="U1294" s="81">
        <f t="shared" si="1683"/>
        <v>0</v>
      </c>
      <c r="V1294" s="81">
        <f t="shared" si="1683"/>
        <v>0</v>
      </c>
      <c r="W1294" s="81">
        <f t="shared" si="1683"/>
        <v>0</v>
      </c>
      <c r="X1294" s="81">
        <f t="shared" si="1683"/>
        <v>0</v>
      </c>
      <c r="Y1294" s="81">
        <f t="shared" si="1683"/>
        <v>0</v>
      </c>
      <c r="Z1294" s="81">
        <f t="shared" si="1683"/>
        <v>0</v>
      </c>
      <c r="AA1294" s="81">
        <f t="shared" si="1683"/>
        <v>0</v>
      </c>
      <c r="AB1294" s="81">
        <f t="shared" si="1683"/>
        <v>0</v>
      </c>
      <c r="AC1294" s="81">
        <f t="shared" si="1683"/>
        <v>0</v>
      </c>
      <c r="AD1294" s="99">
        <f t="shared" si="1669"/>
        <v>0</v>
      </c>
      <c r="AE1294" s="80">
        <f t="shared" ref="AE1294:AP1294" si="1684">SUM(AE1290,AE1292)</f>
        <v>0</v>
      </c>
      <c r="AF1294" s="81">
        <f t="shared" si="1684"/>
        <v>0</v>
      </c>
      <c r="AG1294" s="81">
        <f t="shared" si="1684"/>
        <v>0</v>
      </c>
      <c r="AH1294" s="81">
        <f t="shared" si="1684"/>
        <v>0</v>
      </c>
      <c r="AI1294" s="81">
        <f t="shared" si="1684"/>
        <v>0</v>
      </c>
      <c r="AJ1294" s="81">
        <f t="shared" si="1684"/>
        <v>0</v>
      </c>
      <c r="AK1294" s="81">
        <f t="shared" si="1684"/>
        <v>0</v>
      </c>
      <c r="AL1294" s="81">
        <f t="shared" si="1684"/>
        <v>0</v>
      </c>
      <c r="AM1294" s="81">
        <f t="shared" si="1684"/>
        <v>0</v>
      </c>
      <c r="AN1294" s="81">
        <f t="shared" si="1684"/>
        <v>0</v>
      </c>
      <c r="AO1294" s="81">
        <f t="shared" si="1684"/>
        <v>0</v>
      </c>
      <c r="AP1294" s="81">
        <f t="shared" si="1684"/>
        <v>0</v>
      </c>
      <c r="AQ1294" s="99">
        <f t="shared" si="1671"/>
        <v>0</v>
      </c>
      <c r="AR1294" s="80">
        <f t="shared" ref="AR1294:BC1294" si="1685">SUM(AR1290,AR1292)</f>
        <v>0</v>
      </c>
      <c r="AS1294" s="81">
        <f t="shared" si="1685"/>
        <v>0</v>
      </c>
      <c r="AT1294" s="81">
        <f t="shared" si="1685"/>
        <v>0</v>
      </c>
      <c r="AU1294" s="81">
        <f t="shared" si="1685"/>
        <v>0</v>
      </c>
      <c r="AV1294" s="81">
        <f t="shared" si="1685"/>
        <v>0</v>
      </c>
      <c r="AW1294" s="81">
        <f t="shared" si="1685"/>
        <v>0</v>
      </c>
      <c r="AX1294" s="81">
        <f t="shared" si="1685"/>
        <v>0</v>
      </c>
      <c r="AY1294" s="81">
        <f t="shared" si="1685"/>
        <v>0</v>
      </c>
      <c r="AZ1294" s="81">
        <f t="shared" si="1685"/>
        <v>0</v>
      </c>
      <c r="BA1294" s="81">
        <f t="shared" si="1685"/>
        <v>0</v>
      </c>
      <c r="BB1294" s="81">
        <f t="shared" si="1685"/>
        <v>0</v>
      </c>
      <c r="BC1294" s="81">
        <f t="shared" si="1685"/>
        <v>0</v>
      </c>
      <c r="BD1294" s="99">
        <f t="shared" si="1673"/>
        <v>0</v>
      </c>
      <c r="BE1294" s="100">
        <f t="shared" si="1650"/>
        <v>0</v>
      </c>
      <c r="BG1294" s="42"/>
    </row>
    <row r="1295" spans="1:61" outlineLevel="1" collapsed="1" x14ac:dyDescent="0.2">
      <c r="A1295" s="119"/>
      <c r="B1295" s="103" t="s">
        <v>328</v>
      </c>
      <c r="C1295" s="104"/>
      <c r="D1295" s="106"/>
      <c r="E1295" s="105"/>
      <c r="F1295" s="105"/>
      <c r="G1295" s="105"/>
      <c r="H1295" s="105"/>
      <c r="I1295" s="105"/>
      <c r="J1295" s="105"/>
      <c r="K1295" s="105"/>
      <c r="L1295" s="105"/>
      <c r="M1295" s="105"/>
      <c r="N1295" s="105"/>
      <c r="O1295" s="105"/>
      <c r="P1295" s="105"/>
      <c r="Q1295" s="106"/>
      <c r="R1295" s="105"/>
      <c r="S1295" s="105"/>
      <c r="T1295" s="105"/>
      <c r="U1295" s="105"/>
      <c r="V1295" s="105"/>
      <c r="W1295" s="105"/>
      <c r="X1295" s="105"/>
      <c r="Y1295" s="105"/>
      <c r="Z1295" s="105"/>
      <c r="AA1295" s="105"/>
      <c r="AB1295" s="105"/>
      <c r="AC1295" s="105"/>
      <c r="AD1295" s="107"/>
      <c r="AE1295" s="108"/>
      <c r="AF1295" s="105"/>
      <c r="AG1295" s="105"/>
      <c r="AH1295" s="105"/>
      <c r="AI1295" s="105"/>
      <c r="AJ1295" s="105"/>
      <c r="AK1295" s="105"/>
      <c r="AL1295" s="105"/>
      <c r="AM1295" s="105"/>
      <c r="AN1295" s="105"/>
      <c r="AO1295" s="105"/>
      <c r="AP1295" s="109"/>
      <c r="AQ1295" s="110"/>
      <c r="AR1295" s="105"/>
      <c r="AS1295" s="105"/>
      <c r="AT1295" s="105"/>
      <c r="AU1295" s="105"/>
      <c r="AV1295" s="105"/>
      <c r="AW1295" s="105"/>
      <c r="AX1295" s="105"/>
      <c r="AY1295" s="105"/>
      <c r="AZ1295" s="105"/>
      <c r="BA1295" s="105"/>
      <c r="BB1295" s="105"/>
      <c r="BC1295" s="105"/>
      <c r="BD1295" s="106"/>
      <c r="BE1295" s="197">
        <f t="shared" ref="BE1295:BE1337" si="1686">SUM(D1295,BD1295,AQ1295,AD1295,Q1295)</f>
        <v>0</v>
      </c>
      <c r="BF1295" s="122"/>
      <c r="BG1295" s="42"/>
    </row>
    <row r="1296" spans="1:61" hidden="1" outlineLevel="2" x14ac:dyDescent="0.2">
      <c r="A1296" s="120"/>
      <c r="B1296" s="111" t="s">
        <v>202</v>
      </c>
      <c r="C1296" s="112"/>
      <c r="D1296" s="114"/>
      <c r="E1296" s="113"/>
      <c r="F1296" s="113"/>
      <c r="G1296" s="113"/>
      <c r="H1296" s="113"/>
      <c r="I1296" s="113"/>
      <c r="J1296" s="113"/>
      <c r="K1296" s="113"/>
      <c r="L1296" s="113"/>
      <c r="M1296" s="113"/>
      <c r="N1296" s="113"/>
      <c r="O1296" s="113"/>
      <c r="P1296" s="113"/>
      <c r="Q1296" s="114"/>
      <c r="R1296" s="113"/>
      <c r="S1296" s="113"/>
      <c r="T1296" s="113"/>
      <c r="U1296" s="113"/>
      <c r="V1296" s="113"/>
      <c r="W1296" s="113"/>
      <c r="X1296" s="113"/>
      <c r="Y1296" s="113"/>
      <c r="Z1296" s="113"/>
      <c r="AA1296" s="113"/>
      <c r="AB1296" s="113"/>
      <c r="AC1296" s="113"/>
      <c r="AD1296" s="115"/>
      <c r="AE1296" s="116"/>
      <c r="AF1296" s="113"/>
      <c r="AG1296" s="113"/>
      <c r="AH1296" s="113"/>
      <c r="AI1296" s="113"/>
      <c r="AJ1296" s="113"/>
      <c r="AK1296" s="113"/>
      <c r="AL1296" s="113"/>
      <c r="AM1296" s="113"/>
      <c r="AN1296" s="113"/>
      <c r="AO1296" s="113"/>
      <c r="AP1296" s="117"/>
      <c r="AQ1296" s="118"/>
      <c r="AR1296" s="113"/>
      <c r="AS1296" s="113"/>
      <c r="AT1296" s="113"/>
      <c r="AU1296" s="113"/>
      <c r="AV1296" s="113"/>
      <c r="AW1296" s="113"/>
      <c r="AX1296" s="113"/>
      <c r="AY1296" s="113"/>
      <c r="AZ1296" s="113"/>
      <c r="BA1296" s="113"/>
      <c r="BB1296" s="113"/>
      <c r="BC1296" s="113"/>
      <c r="BD1296" s="114"/>
      <c r="BE1296" s="198">
        <f t="shared" si="1686"/>
        <v>0</v>
      </c>
      <c r="BG1296" s="42"/>
    </row>
    <row r="1297" spans="1:61" ht="13.15" hidden="1" customHeight="1" outlineLevel="2" x14ac:dyDescent="0.2">
      <c r="A1297" s="373">
        <v>1</v>
      </c>
      <c r="B1297" s="371" t="s">
        <v>334</v>
      </c>
      <c r="C1297" s="44" t="s">
        <v>159</v>
      </c>
      <c r="D1297" s="101"/>
      <c r="E1297" s="82"/>
      <c r="F1297" s="83"/>
      <c r="G1297" s="83"/>
      <c r="H1297" s="83"/>
      <c r="I1297" s="83"/>
      <c r="J1297" s="83"/>
      <c r="K1297" s="83"/>
      <c r="L1297" s="83"/>
      <c r="M1297" s="83"/>
      <c r="N1297" s="83"/>
      <c r="O1297" s="83"/>
      <c r="P1297" s="83"/>
      <c r="Q1297" s="101">
        <f>SUM(E1297:P1297)</f>
        <v>0</v>
      </c>
      <c r="R1297" s="82"/>
      <c r="S1297" s="83"/>
      <c r="T1297" s="83"/>
      <c r="U1297" s="83"/>
      <c r="V1297" s="83"/>
      <c r="W1297" s="83"/>
      <c r="X1297" s="83"/>
      <c r="Y1297" s="83"/>
      <c r="Z1297" s="83"/>
      <c r="AA1297" s="83"/>
      <c r="AB1297" s="83"/>
      <c r="AC1297" s="83"/>
      <c r="AD1297" s="101">
        <f>SUM(R1297:AC1297)</f>
        <v>0</v>
      </c>
      <c r="AE1297" s="82"/>
      <c r="AF1297" s="83"/>
      <c r="AG1297" s="83"/>
      <c r="AH1297" s="83"/>
      <c r="AI1297" s="83"/>
      <c r="AJ1297" s="83"/>
      <c r="AK1297" s="83"/>
      <c r="AL1297" s="83"/>
      <c r="AM1297" s="83"/>
      <c r="AN1297" s="83"/>
      <c r="AO1297" s="83"/>
      <c r="AP1297" s="83"/>
      <c r="AQ1297" s="101">
        <f>SUM(AE1297:AP1297)</f>
        <v>0</v>
      </c>
      <c r="AR1297" s="82"/>
      <c r="AS1297" s="83"/>
      <c r="AT1297" s="83"/>
      <c r="AU1297" s="83"/>
      <c r="AV1297" s="83"/>
      <c r="AW1297" s="83"/>
      <c r="AX1297" s="83"/>
      <c r="AY1297" s="83"/>
      <c r="AZ1297" s="83"/>
      <c r="BA1297" s="83"/>
      <c r="BB1297" s="83"/>
      <c r="BC1297" s="83"/>
      <c r="BD1297" s="101">
        <f>SUM(AR1297:BC1297)</f>
        <v>0</v>
      </c>
      <c r="BE1297" s="101">
        <f t="shared" si="1686"/>
        <v>0</v>
      </c>
      <c r="BG1297" s="138"/>
      <c r="BH1297" s="140"/>
      <c r="BI1297" s="140"/>
    </row>
    <row r="1298" spans="1:61" ht="13.15" hidden="1" customHeight="1" outlineLevel="2" x14ac:dyDescent="0.2">
      <c r="A1298" s="374"/>
      <c r="B1298" s="372"/>
      <c r="C1298" s="46" t="s">
        <v>164</v>
      </c>
      <c r="D1298" s="92"/>
      <c r="E1298" s="56"/>
      <c r="F1298" s="57"/>
      <c r="G1298" s="57"/>
      <c r="H1298" s="57"/>
      <c r="I1298" s="57"/>
      <c r="J1298" s="57"/>
      <c r="K1298" s="57"/>
      <c r="L1298" s="57"/>
      <c r="M1298" s="57"/>
      <c r="N1298" s="57"/>
      <c r="O1298" s="57"/>
      <c r="P1298" s="57"/>
      <c r="Q1298" s="92">
        <f>SUM(E1298:P1298)</f>
        <v>0</v>
      </c>
      <c r="R1298" s="56"/>
      <c r="S1298" s="57"/>
      <c r="T1298" s="57"/>
      <c r="U1298" s="57"/>
      <c r="V1298" s="57"/>
      <c r="W1298" s="57"/>
      <c r="X1298" s="57"/>
      <c r="Y1298" s="57"/>
      <c r="Z1298" s="57"/>
      <c r="AA1298" s="57"/>
      <c r="AB1298" s="57"/>
      <c r="AC1298" s="57"/>
      <c r="AD1298" s="92">
        <f>SUM(R1298:AC1298)</f>
        <v>0</v>
      </c>
      <c r="AE1298" s="56"/>
      <c r="AF1298" s="57"/>
      <c r="AG1298" s="57"/>
      <c r="AH1298" s="57"/>
      <c r="AI1298" s="57"/>
      <c r="AJ1298" s="57"/>
      <c r="AK1298" s="57"/>
      <c r="AL1298" s="57"/>
      <c r="AM1298" s="57"/>
      <c r="AN1298" s="57"/>
      <c r="AO1298" s="57"/>
      <c r="AP1298" s="57"/>
      <c r="AQ1298" s="92">
        <f>SUM(AE1298:AP1298)</f>
        <v>0</v>
      </c>
      <c r="AR1298" s="56"/>
      <c r="AS1298" s="57"/>
      <c r="AT1298" s="57"/>
      <c r="AU1298" s="57"/>
      <c r="AV1298" s="57"/>
      <c r="AW1298" s="57"/>
      <c r="AX1298" s="57"/>
      <c r="AY1298" s="57"/>
      <c r="AZ1298" s="57"/>
      <c r="BA1298" s="57"/>
      <c r="BB1298" s="57"/>
      <c r="BC1298" s="57"/>
      <c r="BD1298" s="92">
        <f>SUM(AR1298:BC1298)</f>
        <v>0</v>
      </c>
      <c r="BE1298" s="92">
        <f t="shared" si="1686"/>
        <v>0</v>
      </c>
      <c r="BG1298" s="136"/>
      <c r="BH1298" s="4"/>
      <c r="BI1298" s="4"/>
    </row>
    <row r="1299" spans="1:61" ht="13.15" hidden="1" customHeight="1" outlineLevel="2" x14ac:dyDescent="0.2">
      <c r="A1299" s="373">
        <v>2</v>
      </c>
      <c r="B1299" s="371" t="s">
        <v>217</v>
      </c>
      <c r="C1299" s="44" t="s">
        <v>159</v>
      </c>
      <c r="D1299" s="101">
        <v>100</v>
      </c>
      <c r="E1299" s="82"/>
      <c r="F1299" s="83"/>
      <c r="G1299" s="83"/>
      <c r="H1299" s="83"/>
      <c r="I1299" s="83"/>
      <c r="J1299" s="83"/>
      <c r="K1299" s="83"/>
      <c r="L1299" s="83"/>
      <c r="M1299" s="83"/>
      <c r="N1299" s="83"/>
      <c r="O1299" s="83"/>
      <c r="P1299" s="83"/>
      <c r="Q1299" s="101">
        <f t="shared" ref="Q1299:Q1310" si="1687">SUM(E1299:P1299)</f>
        <v>0</v>
      </c>
      <c r="R1299" s="82"/>
      <c r="S1299" s="83"/>
      <c r="T1299" s="83"/>
      <c r="U1299" s="83"/>
      <c r="V1299" s="83"/>
      <c r="W1299" s="83"/>
      <c r="X1299" s="83"/>
      <c r="Y1299" s="83"/>
      <c r="Z1299" s="83"/>
      <c r="AA1299" s="83"/>
      <c r="AB1299" s="83"/>
      <c r="AC1299" s="83"/>
      <c r="AD1299" s="101">
        <f t="shared" ref="AD1299:AD1314" si="1688">SUM(R1299:AC1299)</f>
        <v>0</v>
      </c>
      <c r="AE1299" s="82"/>
      <c r="AF1299" s="83"/>
      <c r="AG1299" s="83"/>
      <c r="AH1299" s="83"/>
      <c r="AI1299" s="83"/>
      <c r="AJ1299" s="83"/>
      <c r="AK1299" s="83"/>
      <c r="AL1299" s="83"/>
      <c r="AM1299" s="83"/>
      <c r="AN1299" s="83"/>
      <c r="AO1299" s="83"/>
      <c r="AP1299" s="83"/>
      <c r="AQ1299" s="101">
        <f t="shared" ref="AQ1299:AQ1314" si="1689">SUM(AE1299:AP1299)</f>
        <v>0</v>
      </c>
      <c r="AR1299" s="82"/>
      <c r="AS1299" s="83"/>
      <c r="AT1299" s="83"/>
      <c r="AU1299" s="83"/>
      <c r="AV1299" s="83"/>
      <c r="AW1299" s="83"/>
      <c r="AX1299" s="83"/>
      <c r="AY1299" s="83"/>
      <c r="AZ1299" s="83"/>
      <c r="BA1299" s="83"/>
      <c r="BB1299" s="83"/>
      <c r="BC1299" s="83"/>
      <c r="BD1299" s="101">
        <f t="shared" ref="BD1299:BD1314" si="1690">SUM(AR1299:BC1299)</f>
        <v>0</v>
      </c>
      <c r="BE1299" s="101">
        <f t="shared" si="1686"/>
        <v>100</v>
      </c>
      <c r="BG1299" s="138" t="s">
        <v>211</v>
      </c>
      <c r="BH1299" s="140" t="s">
        <v>212</v>
      </c>
      <c r="BI1299" s="140" t="s">
        <v>213</v>
      </c>
    </row>
    <row r="1300" spans="1:61" ht="13.15" hidden="1" customHeight="1" outlineLevel="2" x14ac:dyDescent="0.2">
      <c r="A1300" s="374"/>
      <c r="B1300" s="372"/>
      <c r="C1300" s="46" t="s">
        <v>164</v>
      </c>
      <c r="D1300" s="92">
        <v>100</v>
      </c>
      <c r="E1300" s="56"/>
      <c r="F1300" s="57"/>
      <c r="G1300" s="57"/>
      <c r="H1300" s="57"/>
      <c r="I1300" s="57"/>
      <c r="J1300" s="57"/>
      <c r="K1300" s="57"/>
      <c r="L1300" s="57"/>
      <c r="M1300" s="57"/>
      <c r="N1300" s="57"/>
      <c r="O1300" s="57"/>
      <c r="P1300" s="57"/>
      <c r="Q1300" s="92">
        <f t="shared" si="1687"/>
        <v>0</v>
      </c>
      <c r="R1300" s="56"/>
      <c r="S1300" s="57"/>
      <c r="T1300" s="57"/>
      <c r="U1300" s="57"/>
      <c r="V1300" s="57"/>
      <c r="W1300" s="57"/>
      <c r="X1300" s="57"/>
      <c r="Y1300" s="57"/>
      <c r="Z1300" s="57"/>
      <c r="AA1300" s="57"/>
      <c r="AB1300" s="57"/>
      <c r="AC1300" s="57"/>
      <c r="AD1300" s="92">
        <f t="shared" si="1688"/>
        <v>0</v>
      </c>
      <c r="AE1300" s="56"/>
      <c r="AF1300" s="57"/>
      <c r="AG1300" s="57"/>
      <c r="AH1300" s="57"/>
      <c r="AI1300" s="57"/>
      <c r="AJ1300" s="57"/>
      <c r="AK1300" s="57"/>
      <c r="AL1300" s="57"/>
      <c r="AM1300" s="57"/>
      <c r="AN1300" s="57"/>
      <c r="AO1300" s="57"/>
      <c r="AP1300" s="57"/>
      <c r="AQ1300" s="92">
        <f t="shared" si="1689"/>
        <v>0</v>
      </c>
      <c r="AR1300" s="56"/>
      <c r="AS1300" s="57"/>
      <c r="AT1300" s="57"/>
      <c r="AU1300" s="57"/>
      <c r="AV1300" s="57"/>
      <c r="AW1300" s="57"/>
      <c r="AX1300" s="57"/>
      <c r="AY1300" s="57"/>
      <c r="AZ1300" s="57"/>
      <c r="BA1300" s="57"/>
      <c r="BB1300" s="57"/>
      <c r="BC1300" s="57"/>
      <c r="BD1300" s="92">
        <f t="shared" si="1690"/>
        <v>0</v>
      </c>
      <c r="BE1300" s="92">
        <f t="shared" si="1686"/>
        <v>100</v>
      </c>
      <c r="BG1300" s="136" t="s">
        <v>199</v>
      </c>
      <c r="BH1300" s="4"/>
      <c r="BI1300" s="4"/>
    </row>
    <row r="1301" spans="1:61" ht="13.15" hidden="1" customHeight="1" outlineLevel="2" x14ac:dyDescent="0.2">
      <c r="A1301" s="366">
        <v>3</v>
      </c>
      <c r="B1301" s="376" t="s">
        <v>345</v>
      </c>
      <c r="C1301" s="47" t="s">
        <v>159</v>
      </c>
      <c r="D1301" s="91"/>
      <c r="E1301" s="52"/>
      <c r="F1301" s="53"/>
      <c r="G1301" s="53"/>
      <c r="H1301" s="53"/>
      <c r="I1301" s="53"/>
      <c r="J1301" s="53"/>
      <c r="K1301" s="53"/>
      <c r="L1301" s="53"/>
      <c r="M1301" s="53"/>
      <c r="N1301" s="53"/>
      <c r="O1301" s="53"/>
      <c r="P1301" s="53"/>
      <c r="Q1301" s="91">
        <f t="shared" si="1687"/>
        <v>0</v>
      </c>
      <c r="R1301" s="52"/>
      <c r="S1301" s="192"/>
      <c r="T1301" s="192"/>
      <c r="U1301" s="53">
        <v>20</v>
      </c>
      <c r="V1301" s="53"/>
      <c r="W1301" s="53"/>
      <c r="X1301" s="53"/>
      <c r="Y1301" s="53"/>
      <c r="Z1301" s="53"/>
      <c r="AA1301" s="53"/>
      <c r="AB1301" s="53"/>
      <c r="AC1301" s="53"/>
      <c r="AD1301" s="91">
        <f t="shared" si="1688"/>
        <v>20</v>
      </c>
      <c r="AE1301" s="52"/>
      <c r="AF1301" s="53"/>
      <c r="AG1301" s="53"/>
      <c r="AH1301" s="53"/>
      <c r="AI1301" s="53"/>
      <c r="AJ1301" s="53"/>
      <c r="AK1301" s="53"/>
      <c r="AL1301" s="53"/>
      <c r="AM1301" s="53"/>
      <c r="AN1301" s="53"/>
      <c r="AO1301" s="53"/>
      <c r="AP1301" s="53"/>
      <c r="AQ1301" s="91">
        <f t="shared" si="1689"/>
        <v>0</v>
      </c>
      <c r="AR1301" s="52"/>
      <c r="AS1301" s="53"/>
      <c r="AT1301" s="53"/>
      <c r="AU1301" s="53"/>
      <c r="AV1301" s="53"/>
      <c r="AW1301" s="53"/>
      <c r="AX1301" s="53"/>
      <c r="AY1301" s="53"/>
      <c r="AZ1301" s="53"/>
      <c r="BA1301" s="53"/>
      <c r="BB1301" s="53"/>
      <c r="BC1301" s="53"/>
      <c r="BD1301" s="91">
        <f t="shared" si="1690"/>
        <v>0</v>
      </c>
      <c r="BE1301" s="91">
        <f t="shared" si="1686"/>
        <v>20</v>
      </c>
      <c r="BG1301" s="136" t="s">
        <v>218</v>
      </c>
      <c r="BH1301" s="4"/>
      <c r="BI1301" s="4"/>
    </row>
    <row r="1302" spans="1:61" ht="13.15" hidden="1" customHeight="1" outlineLevel="2" x14ac:dyDescent="0.2">
      <c r="A1302" s="367"/>
      <c r="B1302" s="381"/>
      <c r="C1302" s="48" t="s">
        <v>164</v>
      </c>
      <c r="D1302" s="93"/>
      <c r="E1302" s="62"/>
      <c r="F1302" s="63"/>
      <c r="G1302" s="63"/>
      <c r="H1302" s="63"/>
      <c r="I1302" s="63"/>
      <c r="J1302" s="63"/>
      <c r="K1302" s="63"/>
      <c r="L1302" s="63"/>
      <c r="M1302" s="63"/>
      <c r="N1302" s="63"/>
      <c r="O1302" s="63"/>
      <c r="P1302" s="63"/>
      <c r="Q1302" s="93">
        <f t="shared" si="1687"/>
        <v>0</v>
      </c>
      <c r="R1302" s="62"/>
      <c r="S1302" s="63"/>
      <c r="T1302" s="63"/>
      <c r="U1302" s="63"/>
      <c r="V1302" s="63"/>
      <c r="W1302" s="63"/>
      <c r="X1302" s="63"/>
      <c r="Y1302" s="63"/>
      <c r="Z1302" s="63"/>
      <c r="AA1302" s="63"/>
      <c r="AB1302" s="63"/>
      <c r="AC1302" s="63"/>
      <c r="AD1302" s="93">
        <f t="shared" si="1688"/>
        <v>0</v>
      </c>
      <c r="AE1302" s="62"/>
      <c r="AF1302" s="63"/>
      <c r="AG1302" s="63"/>
      <c r="AH1302" s="63"/>
      <c r="AI1302" s="63"/>
      <c r="AJ1302" s="63"/>
      <c r="AK1302" s="63"/>
      <c r="AL1302" s="63"/>
      <c r="AM1302" s="63"/>
      <c r="AN1302" s="63"/>
      <c r="AO1302" s="63"/>
      <c r="AP1302" s="63"/>
      <c r="AQ1302" s="93">
        <f t="shared" si="1689"/>
        <v>0</v>
      </c>
      <c r="AR1302" s="62"/>
      <c r="AS1302" s="63"/>
      <c r="AT1302" s="63"/>
      <c r="AU1302" s="63"/>
      <c r="AV1302" s="63"/>
      <c r="AW1302" s="63"/>
      <c r="AX1302" s="63"/>
      <c r="AY1302" s="63"/>
      <c r="AZ1302" s="63"/>
      <c r="BA1302" s="63"/>
      <c r="BB1302" s="63"/>
      <c r="BC1302" s="63"/>
      <c r="BD1302" s="93">
        <f t="shared" si="1690"/>
        <v>0</v>
      </c>
      <c r="BE1302" s="93">
        <f t="shared" si="1686"/>
        <v>0</v>
      </c>
      <c r="BG1302" s="136" t="s">
        <v>222</v>
      </c>
      <c r="BH1302" s="4"/>
      <c r="BI1302" s="4"/>
    </row>
    <row r="1303" spans="1:61" ht="13.15" hidden="1" customHeight="1" outlineLevel="2" x14ac:dyDescent="0.2">
      <c r="A1303" s="380">
        <v>4</v>
      </c>
      <c r="B1303" s="382" t="s">
        <v>204</v>
      </c>
      <c r="C1303" s="49" t="s">
        <v>159</v>
      </c>
      <c r="D1303" s="95"/>
      <c r="E1303" s="68"/>
      <c r="F1303" s="69"/>
      <c r="G1303" s="69"/>
      <c r="H1303" s="69"/>
      <c r="I1303" s="69"/>
      <c r="J1303" s="69"/>
      <c r="K1303" s="69"/>
      <c r="L1303" s="69"/>
      <c r="M1303" s="69"/>
      <c r="N1303" s="69"/>
      <c r="O1303" s="69"/>
      <c r="P1303" s="69"/>
      <c r="Q1303" s="94">
        <f t="shared" si="1687"/>
        <v>0</v>
      </c>
      <c r="R1303" s="68"/>
      <c r="S1303" s="53"/>
      <c r="T1303" s="53"/>
      <c r="U1303" s="192"/>
      <c r="V1303" s="192"/>
      <c r="W1303" s="192"/>
      <c r="X1303" s="69"/>
      <c r="Y1303" s="69"/>
      <c r="Z1303" s="69"/>
      <c r="AA1303" s="69"/>
      <c r="AB1303" s="69"/>
      <c r="AC1303" s="69"/>
      <c r="AD1303" s="94">
        <f t="shared" si="1688"/>
        <v>0</v>
      </c>
      <c r="AE1303" s="68"/>
      <c r="AF1303" s="69"/>
      <c r="AG1303" s="69"/>
      <c r="AH1303" s="69"/>
      <c r="AI1303" s="69"/>
      <c r="AJ1303" s="69"/>
      <c r="AK1303" s="69"/>
      <c r="AL1303" s="69"/>
      <c r="AM1303" s="69"/>
      <c r="AN1303" s="69"/>
      <c r="AO1303" s="69"/>
      <c r="AP1303" s="69"/>
      <c r="AQ1303" s="94">
        <f t="shared" si="1689"/>
        <v>0</v>
      </c>
      <c r="AR1303" s="68"/>
      <c r="AS1303" s="69"/>
      <c r="AT1303" s="69"/>
      <c r="AU1303" s="69"/>
      <c r="AV1303" s="69"/>
      <c r="AW1303" s="69"/>
      <c r="AX1303" s="69"/>
      <c r="AY1303" s="69"/>
      <c r="AZ1303" s="69"/>
      <c r="BA1303" s="69"/>
      <c r="BB1303" s="69"/>
      <c r="BC1303" s="69"/>
      <c r="BD1303" s="94">
        <f t="shared" si="1690"/>
        <v>0</v>
      </c>
      <c r="BE1303" s="95">
        <f t="shared" si="1686"/>
        <v>0</v>
      </c>
      <c r="BG1303" s="136" t="s">
        <v>214</v>
      </c>
      <c r="BH1303" s="4"/>
      <c r="BI1303" s="4"/>
    </row>
    <row r="1304" spans="1:61" ht="13.15" hidden="1" customHeight="1" outlineLevel="2" x14ac:dyDescent="0.2">
      <c r="A1304" s="384"/>
      <c r="B1304" s="383"/>
      <c r="C1304" s="45" t="s">
        <v>164</v>
      </c>
      <c r="D1304" s="97"/>
      <c r="E1304" s="74"/>
      <c r="F1304" s="75"/>
      <c r="G1304" s="75"/>
      <c r="H1304" s="75"/>
      <c r="I1304" s="75"/>
      <c r="J1304" s="75"/>
      <c r="K1304" s="75"/>
      <c r="L1304" s="75"/>
      <c r="M1304" s="75"/>
      <c r="N1304" s="75"/>
      <c r="O1304" s="75"/>
      <c r="P1304" s="75"/>
      <c r="Q1304" s="96">
        <f t="shared" si="1687"/>
        <v>0</v>
      </c>
      <c r="R1304" s="74"/>
      <c r="S1304" s="75"/>
      <c r="T1304" s="75"/>
      <c r="U1304" s="75"/>
      <c r="V1304" s="75"/>
      <c r="W1304" s="75"/>
      <c r="X1304" s="75"/>
      <c r="Y1304" s="75"/>
      <c r="Z1304" s="75"/>
      <c r="AA1304" s="75"/>
      <c r="AB1304" s="75"/>
      <c r="AC1304" s="75"/>
      <c r="AD1304" s="96">
        <f t="shared" si="1688"/>
        <v>0</v>
      </c>
      <c r="AE1304" s="74"/>
      <c r="AF1304" s="75"/>
      <c r="AG1304" s="75"/>
      <c r="AH1304" s="75"/>
      <c r="AI1304" s="75"/>
      <c r="AJ1304" s="75"/>
      <c r="AK1304" s="75"/>
      <c r="AL1304" s="75"/>
      <c r="AM1304" s="75"/>
      <c r="AN1304" s="75"/>
      <c r="AO1304" s="75"/>
      <c r="AP1304" s="75"/>
      <c r="AQ1304" s="96">
        <f t="shared" si="1689"/>
        <v>0</v>
      </c>
      <c r="AR1304" s="74"/>
      <c r="AS1304" s="75"/>
      <c r="AT1304" s="75"/>
      <c r="AU1304" s="75"/>
      <c r="AV1304" s="75"/>
      <c r="AW1304" s="75"/>
      <c r="AX1304" s="75"/>
      <c r="AY1304" s="75"/>
      <c r="AZ1304" s="75"/>
      <c r="BA1304" s="75"/>
      <c r="BB1304" s="75"/>
      <c r="BC1304" s="75"/>
      <c r="BD1304" s="96">
        <f t="shared" si="1690"/>
        <v>0</v>
      </c>
      <c r="BE1304" s="97">
        <f t="shared" si="1686"/>
        <v>0</v>
      </c>
      <c r="BG1304" s="136" t="s">
        <v>223</v>
      </c>
      <c r="BH1304" s="4"/>
      <c r="BI1304" s="4"/>
    </row>
    <row r="1305" spans="1:61" ht="13.15" hidden="1" customHeight="1" outlineLevel="2" x14ac:dyDescent="0.2">
      <c r="A1305" s="380">
        <v>5</v>
      </c>
      <c r="B1305" s="382" t="s">
        <v>221</v>
      </c>
      <c r="C1305" s="49" t="s">
        <v>159</v>
      </c>
      <c r="D1305" s="95"/>
      <c r="E1305" s="68"/>
      <c r="F1305" s="69"/>
      <c r="G1305" s="69"/>
      <c r="H1305" s="69"/>
      <c r="I1305" s="69"/>
      <c r="J1305" s="69"/>
      <c r="K1305" s="69"/>
      <c r="L1305" s="69"/>
      <c r="M1305" s="69"/>
      <c r="N1305" s="69"/>
      <c r="O1305" s="69"/>
      <c r="P1305" s="69"/>
      <c r="Q1305" s="94">
        <f t="shared" si="1687"/>
        <v>0</v>
      </c>
      <c r="R1305" s="68"/>
      <c r="S1305" s="69"/>
      <c r="T1305" s="69"/>
      <c r="U1305" s="69"/>
      <c r="V1305" s="69"/>
      <c r="W1305" s="69"/>
      <c r="X1305" s="192">
        <v>50</v>
      </c>
      <c r="Y1305" s="192">
        <v>100</v>
      </c>
      <c r="Z1305" s="192">
        <v>100</v>
      </c>
      <c r="AA1305" s="192">
        <v>100</v>
      </c>
      <c r="AB1305" s="192">
        <v>50</v>
      </c>
      <c r="AC1305" s="69"/>
      <c r="AD1305" s="94">
        <f t="shared" si="1688"/>
        <v>400</v>
      </c>
      <c r="AE1305" s="68"/>
      <c r="AF1305" s="69"/>
      <c r="AG1305" s="69"/>
      <c r="AH1305" s="69"/>
      <c r="AI1305" s="69"/>
      <c r="AJ1305" s="69"/>
      <c r="AK1305" s="69"/>
      <c r="AL1305" s="69"/>
      <c r="AM1305" s="69"/>
      <c r="AN1305" s="69"/>
      <c r="AO1305" s="69"/>
      <c r="AP1305" s="69"/>
      <c r="AQ1305" s="94">
        <f t="shared" si="1689"/>
        <v>0</v>
      </c>
      <c r="AR1305" s="68"/>
      <c r="AS1305" s="69"/>
      <c r="AT1305" s="69"/>
      <c r="AU1305" s="69"/>
      <c r="AV1305" s="69"/>
      <c r="AW1305" s="69"/>
      <c r="AX1305" s="69"/>
      <c r="AY1305" s="69"/>
      <c r="AZ1305" s="69"/>
      <c r="BA1305" s="69"/>
      <c r="BB1305" s="69"/>
      <c r="BC1305" s="69"/>
      <c r="BD1305" s="94">
        <f t="shared" si="1690"/>
        <v>0</v>
      </c>
      <c r="BE1305" s="95">
        <f t="shared" si="1686"/>
        <v>400</v>
      </c>
      <c r="BG1305" t="s">
        <v>224</v>
      </c>
      <c r="BH1305" s="4"/>
      <c r="BI1305" s="4"/>
    </row>
    <row r="1306" spans="1:61" ht="13.15" hidden="1" customHeight="1" outlineLevel="2" x14ac:dyDescent="0.2">
      <c r="A1306" s="384"/>
      <c r="B1306" s="383"/>
      <c r="C1306" s="45" t="s">
        <v>164</v>
      </c>
      <c r="D1306" s="97"/>
      <c r="E1306" s="74"/>
      <c r="F1306" s="75"/>
      <c r="G1306" s="75"/>
      <c r="H1306" s="75"/>
      <c r="I1306" s="75"/>
      <c r="J1306" s="75"/>
      <c r="K1306" s="75"/>
      <c r="L1306" s="75"/>
      <c r="M1306" s="75"/>
      <c r="N1306" s="75"/>
      <c r="O1306" s="75"/>
      <c r="P1306" s="75"/>
      <c r="Q1306" s="96">
        <f t="shared" si="1687"/>
        <v>0</v>
      </c>
      <c r="R1306" s="74"/>
      <c r="S1306" s="75"/>
      <c r="T1306" s="75"/>
      <c r="U1306" s="75"/>
      <c r="V1306" s="75"/>
      <c r="W1306" s="75"/>
      <c r="X1306" s="75"/>
      <c r="Y1306" s="75"/>
      <c r="Z1306" s="75"/>
      <c r="AA1306" s="75"/>
      <c r="AB1306" s="75"/>
      <c r="AC1306" s="75"/>
      <c r="AD1306" s="96">
        <f t="shared" si="1688"/>
        <v>0</v>
      </c>
      <c r="AE1306" s="74"/>
      <c r="AF1306" s="75"/>
      <c r="AG1306" s="75"/>
      <c r="AH1306" s="75"/>
      <c r="AI1306" s="75"/>
      <c r="AJ1306" s="75"/>
      <c r="AK1306" s="75"/>
      <c r="AL1306" s="75"/>
      <c r="AM1306" s="75"/>
      <c r="AN1306" s="75"/>
      <c r="AO1306" s="75"/>
      <c r="AP1306" s="75"/>
      <c r="AQ1306" s="96">
        <f t="shared" si="1689"/>
        <v>0</v>
      </c>
      <c r="AR1306" s="74"/>
      <c r="AS1306" s="75"/>
      <c r="AT1306" s="75"/>
      <c r="AU1306" s="75"/>
      <c r="AV1306" s="75"/>
      <c r="AW1306" s="75"/>
      <c r="AX1306" s="75"/>
      <c r="AY1306" s="75"/>
      <c r="AZ1306" s="75"/>
      <c r="BA1306" s="75"/>
      <c r="BB1306" s="75"/>
      <c r="BC1306" s="75"/>
      <c r="BD1306" s="96">
        <f t="shared" si="1690"/>
        <v>0</v>
      </c>
      <c r="BE1306" s="97">
        <f t="shared" si="1686"/>
        <v>0</v>
      </c>
      <c r="BG1306" t="s">
        <v>210</v>
      </c>
      <c r="BH1306" s="4"/>
      <c r="BI1306" s="4"/>
    </row>
    <row r="1307" spans="1:61" ht="13.15" hidden="1" customHeight="1" outlineLevel="2" x14ac:dyDescent="0.2">
      <c r="A1307" s="373">
        <v>6</v>
      </c>
      <c r="B1307" s="364" t="s">
        <v>209</v>
      </c>
      <c r="C1307" s="49" t="s">
        <v>159</v>
      </c>
      <c r="D1307" s="95"/>
      <c r="E1307" s="68"/>
      <c r="F1307" s="69"/>
      <c r="G1307" s="69"/>
      <c r="H1307" s="69"/>
      <c r="I1307" s="69"/>
      <c r="J1307" s="69"/>
      <c r="K1307" s="69"/>
      <c r="L1307" s="69"/>
      <c r="M1307" s="69"/>
      <c r="N1307" s="69"/>
      <c r="O1307" s="69"/>
      <c r="P1307" s="69"/>
      <c r="Q1307" s="94">
        <f t="shared" si="1687"/>
        <v>0</v>
      </c>
      <c r="R1307" s="68"/>
      <c r="S1307" s="69"/>
      <c r="T1307" s="69"/>
      <c r="U1307" s="69"/>
      <c r="V1307" s="69"/>
      <c r="W1307" s="69"/>
      <c r="X1307" s="192">
        <f>X1305*4%</f>
        <v>2</v>
      </c>
      <c r="Y1307" s="192">
        <f>Y1305*4%</f>
        <v>4</v>
      </c>
      <c r="Z1307" s="192">
        <f>Z1305*4%</f>
        <v>4</v>
      </c>
      <c r="AA1307" s="192">
        <f>AA1305*4%</f>
        <v>4</v>
      </c>
      <c r="AB1307" s="192">
        <f>AB1305*4%</f>
        <v>2</v>
      </c>
      <c r="AC1307" s="69"/>
      <c r="AD1307" s="94">
        <f t="shared" si="1688"/>
        <v>16</v>
      </c>
      <c r="AE1307" s="68"/>
      <c r="AF1307" s="69"/>
      <c r="AG1307" s="69"/>
      <c r="AH1307" s="69"/>
      <c r="AI1307" s="69"/>
      <c r="AJ1307" s="69"/>
      <c r="AK1307" s="69"/>
      <c r="AL1307" s="69"/>
      <c r="AM1307" s="69"/>
      <c r="AN1307" s="69"/>
      <c r="AO1307" s="69"/>
      <c r="AP1307" s="69"/>
      <c r="AQ1307" s="94">
        <f t="shared" si="1689"/>
        <v>0</v>
      </c>
      <c r="AR1307" s="68"/>
      <c r="AS1307" s="69"/>
      <c r="AT1307" s="69"/>
      <c r="AU1307" s="69"/>
      <c r="AV1307" s="69"/>
      <c r="AW1307" s="69"/>
      <c r="AX1307" s="69"/>
      <c r="AY1307" s="69"/>
      <c r="AZ1307" s="69"/>
      <c r="BA1307" s="69"/>
      <c r="BB1307" s="69"/>
      <c r="BC1307" s="69"/>
      <c r="BD1307" s="94">
        <f t="shared" si="1690"/>
        <v>0</v>
      </c>
      <c r="BE1307" s="95">
        <f t="shared" si="1686"/>
        <v>16</v>
      </c>
      <c r="BG1307" s="136" t="s">
        <v>215</v>
      </c>
      <c r="BH1307" s="4"/>
      <c r="BI1307" s="4"/>
    </row>
    <row r="1308" spans="1:61" ht="13.15" hidden="1" customHeight="1" outlineLevel="2" x14ac:dyDescent="0.2">
      <c r="A1308" s="374"/>
      <c r="B1308" s="365"/>
      <c r="C1308" s="48" t="s">
        <v>164</v>
      </c>
      <c r="D1308" s="98"/>
      <c r="E1308" s="62"/>
      <c r="F1308" s="63"/>
      <c r="G1308" s="63"/>
      <c r="H1308" s="63"/>
      <c r="I1308" s="63"/>
      <c r="J1308" s="63"/>
      <c r="K1308" s="63"/>
      <c r="L1308" s="63"/>
      <c r="M1308" s="63"/>
      <c r="N1308" s="63"/>
      <c r="O1308" s="63"/>
      <c r="P1308" s="63"/>
      <c r="Q1308" s="93">
        <f t="shared" si="1687"/>
        <v>0</v>
      </c>
      <c r="R1308" s="62"/>
      <c r="S1308" s="63"/>
      <c r="T1308" s="63"/>
      <c r="U1308" s="63"/>
      <c r="V1308" s="63"/>
      <c r="W1308" s="63"/>
      <c r="X1308" s="63"/>
      <c r="Y1308" s="63"/>
      <c r="Z1308" s="63"/>
      <c r="AA1308" s="63"/>
      <c r="AB1308" s="63"/>
      <c r="AC1308" s="63"/>
      <c r="AD1308" s="93">
        <f t="shared" si="1688"/>
        <v>0</v>
      </c>
      <c r="AE1308" s="62"/>
      <c r="AF1308" s="63"/>
      <c r="AG1308" s="63"/>
      <c r="AH1308" s="63"/>
      <c r="AI1308" s="63"/>
      <c r="AJ1308" s="63"/>
      <c r="AK1308" s="63"/>
      <c r="AL1308" s="63"/>
      <c r="AM1308" s="63"/>
      <c r="AN1308" s="63"/>
      <c r="AO1308" s="63"/>
      <c r="AP1308" s="63"/>
      <c r="AQ1308" s="93">
        <f t="shared" si="1689"/>
        <v>0</v>
      </c>
      <c r="AR1308" s="62"/>
      <c r="AS1308" s="63"/>
      <c r="AT1308" s="63"/>
      <c r="AU1308" s="63"/>
      <c r="AV1308" s="63"/>
      <c r="AW1308" s="63"/>
      <c r="AX1308" s="63"/>
      <c r="AY1308" s="63"/>
      <c r="AZ1308" s="63"/>
      <c r="BA1308" s="63"/>
      <c r="BB1308" s="63"/>
      <c r="BC1308" s="63"/>
      <c r="BD1308" s="93">
        <f t="shared" si="1690"/>
        <v>0</v>
      </c>
      <c r="BE1308" s="98">
        <f t="shared" si="1686"/>
        <v>0</v>
      </c>
      <c r="BF1308" s="122"/>
      <c r="BG1308" s="138" t="s">
        <v>216</v>
      </c>
      <c r="BH1308" s="139">
        <f>SUM(BH1300:BH1307)</f>
        <v>0</v>
      </c>
      <c r="BI1308" s="139">
        <f>SUM(BI1300:BI1307)</f>
        <v>0</v>
      </c>
    </row>
    <row r="1309" spans="1:61" ht="13.15" hidden="1" customHeight="1" outlineLevel="2" x14ac:dyDescent="0.2">
      <c r="A1309" s="366">
        <v>7</v>
      </c>
      <c r="B1309" s="364" t="s">
        <v>6</v>
      </c>
      <c r="C1309" s="49" t="s">
        <v>159</v>
      </c>
      <c r="D1309" s="95"/>
      <c r="E1309" s="68"/>
      <c r="F1309" s="69"/>
      <c r="G1309" s="69"/>
      <c r="H1309" s="69"/>
      <c r="I1309" s="69"/>
      <c r="J1309" s="69"/>
      <c r="K1309" s="69"/>
      <c r="L1309" s="69"/>
      <c r="M1309" s="69"/>
      <c r="N1309" s="69"/>
      <c r="O1309" s="69"/>
      <c r="P1309" s="69"/>
      <c r="Q1309" s="94">
        <f t="shared" si="1687"/>
        <v>0</v>
      </c>
      <c r="R1309" s="68"/>
      <c r="S1309" s="69"/>
      <c r="T1309" s="69"/>
      <c r="U1309" s="69"/>
      <c r="V1309" s="69"/>
      <c r="W1309" s="69"/>
      <c r="X1309" s="192">
        <v>3</v>
      </c>
      <c r="Y1309" s="192">
        <v>3</v>
      </c>
      <c r="Z1309" s="192">
        <v>3</v>
      </c>
      <c r="AA1309" s="192">
        <v>3</v>
      </c>
      <c r="AB1309" s="192">
        <v>3</v>
      </c>
      <c r="AC1309" s="69"/>
      <c r="AD1309" s="94">
        <f t="shared" si="1688"/>
        <v>15</v>
      </c>
      <c r="AE1309" s="68"/>
      <c r="AF1309" s="69"/>
      <c r="AG1309" s="69"/>
      <c r="AH1309" s="69"/>
      <c r="AI1309" s="69"/>
      <c r="AJ1309" s="69"/>
      <c r="AK1309" s="69"/>
      <c r="AL1309" s="69"/>
      <c r="AM1309" s="69"/>
      <c r="AN1309" s="69"/>
      <c r="AO1309" s="69"/>
      <c r="AP1309" s="69"/>
      <c r="AQ1309" s="94">
        <f t="shared" si="1689"/>
        <v>0</v>
      </c>
      <c r="AR1309" s="68"/>
      <c r="AS1309" s="69"/>
      <c r="AT1309" s="69"/>
      <c r="AU1309" s="69"/>
      <c r="AV1309" s="69"/>
      <c r="AW1309" s="69"/>
      <c r="AX1309" s="69"/>
      <c r="AY1309" s="69"/>
      <c r="AZ1309" s="69"/>
      <c r="BA1309" s="69"/>
      <c r="BB1309" s="69"/>
      <c r="BC1309" s="69"/>
      <c r="BD1309" s="94">
        <f t="shared" si="1690"/>
        <v>0</v>
      </c>
      <c r="BE1309" s="95">
        <f t="shared" si="1686"/>
        <v>15</v>
      </c>
      <c r="BH1309" s="4"/>
      <c r="BI1309" s="4"/>
    </row>
    <row r="1310" spans="1:61" ht="13.15" hidden="1" customHeight="1" outlineLevel="2" x14ac:dyDescent="0.2">
      <c r="A1310" s="367"/>
      <c r="B1310" s="368"/>
      <c r="C1310" s="48" t="s">
        <v>164</v>
      </c>
      <c r="D1310" s="98"/>
      <c r="E1310" s="66"/>
      <c r="F1310" s="63"/>
      <c r="G1310" s="63"/>
      <c r="H1310" s="63"/>
      <c r="I1310" s="63"/>
      <c r="J1310" s="63"/>
      <c r="K1310" s="63"/>
      <c r="L1310" s="63"/>
      <c r="M1310" s="63"/>
      <c r="N1310" s="63"/>
      <c r="O1310" s="63"/>
      <c r="P1310" s="63"/>
      <c r="Q1310" s="93">
        <f t="shared" si="1687"/>
        <v>0</v>
      </c>
      <c r="R1310" s="66"/>
      <c r="S1310" s="63"/>
      <c r="T1310" s="63"/>
      <c r="U1310" s="63"/>
      <c r="V1310" s="63"/>
      <c r="W1310" s="63"/>
      <c r="X1310" s="63"/>
      <c r="Y1310" s="63"/>
      <c r="Z1310" s="63"/>
      <c r="AA1310" s="63"/>
      <c r="AB1310" s="63"/>
      <c r="AC1310" s="63"/>
      <c r="AD1310" s="93">
        <f t="shared" si="1688"/>
        <v>0</v>
      </c>
      <c r="AE1310" s="66"/>
      <c r="AF1310" s="63"/>
      <c r="AG1310" s="63"/>
      <c r="AH1310" s="63"/>
      <c r="AI1310" s="63"/>
      <c r="AJ1310" s="63"/>
      <c r="AK1310" s="63"/>
      <c r="AL1310" s="63"/>
      <c r="AM1310" s="63"/>
      <c r="AN1310" s="63"/>
      <c r="AO1310" s="63"/>
      <c r="AP1310" s="63"/>
      <c r="AQ1310" s="93">
        <f t="shared" si="1689"/>
        <v>0</v>
      </c>
      <c r="AR1310" s="66"/>
      <c r="AS1310" s="63"/>
      <c r="AT1310" s="63"/>
      <c r="AU1310" s="63"/>
      <c r="AV1310" s="63"/>
      <c r="AW1310" s="63"/>
      <c r="AX1310" s="63"/>
      <c r="AY1310" s="63"/>
      <c r="AZ1310" s="63"/>
      <c r="BA1310" s="63"/>
      <c r="BB1310" s="63"/>
      <c r="BC1310" s="63"/>
      <c r="BD1310" s="93">
        <f t="shared" si="1690"/>
        <v>0</v>
      </c>
      <c r="BE1310" s="98">
        <f t="shared" si="1686"/>
        <v>0</v>
      </c>
      <c r="BG1310" s="138"/>
      <c r="BH1310" s="139"/>
      <c r="BI1310" s="139"/>
    </row>
    <row r="1311" spans="1:61" ht="13.15" hidden="1" customHeight="1" outlineLevel="2" x14ac:dyDescent="0.2">
      <c r="A1311" s="380">
        <v>8</v>
      </c>
      <c r="B1311" s="364" t="s">
        <v>335</v>
      </c>
      <c r="C1311" s="49" t="s">
        <v>159</v>
      </c>
      <c r="D1311" s="95"/>
      <c r="E1311" s="68"/>
      <c r="F1311" s="69"/>
      <c r="G1311" s="69"/>
      <c r="H1311" s="69"/>
      <c r="I1311" s="69"/>
      <c r="J1311" s="69"/>
      <c r="K1311" s="69"/>
      <c r="L1311" s="69"/>
      <c r="M1311" s="69"/>
      <c r="N1311" s="69"/>
      <c r="O1311" s="69"/>
      <c r="P1311" s="69"/>
      <c r="Q1311" s="94">
        <f>SUM(E1311:P1311)</f>
        <v>0</v>
      </c>
      <c r="R1311" s="68"/>
      <c r="S1311" s="69"/>
      <c r="T1311" s="69"/>
      <c r="U1311" s="69"/>
      <c r="V1311" s="69"/>
      <c r="W1311" s="69"/>
      <c r="X1311" s="69"/>
      <c r="Y1311" s="69"/>
      <c r="Z1311" s="69"/>
      <c r="AA1311" s="69"/>
      <c r="AB1311" s="69"/>
      <c r="AC1311" s="69"/>
      <c r="AD1311" s="94">
        <f t="shared" si="1688"/>
        <v>0</v>
      </c>
      <c r="AE1311" s="68"/>
      <c r="AF1311" s="69"/>
      <c r="AG1311" s="69"/>
      <c r="AH1311" s="69"/>
      <c r="AI1311" s="69"/>
      <c r="AJ1311" s="69"/>
      <c r="AK1311" s="69"/>
      <c r="AL1311" s="69"/>
      <c r="AM1311" s="69"/>
      <c r="AN1311" s="69"/>
      <c r="AO1311" s="69"/>
      <c r="AP1311" s="69"/>
      <c r="AQ1311" s="94">
        <f t="shared" si="1689"/>
        <v>0</v>
      </c>
      <c r="AR1311" s="68"/>
      <c r="AS1311" s="69"/>
      <c r="AT1311" s="69"/>
      <c r="AU1311" s="69"/>
      <c r="AV1311" s="69"/>
      <c r="AW1311" s="69"/>
      <c r="AX1311" s="69"/>
      <c r="AY1311" s="69"/>
      <c r="AZ1311" s="69"/>
      <c r="BA1311" s="69"/>
      <c r="BB1311" s="69"/>
      <c r="BC1311" s="69"/>
      <c r="BD1311" s="94">
        <f t="shared" si="1690"/>
        <v>0</v>
      </c>
      <c r="BE1311" s="95">
        <f t="shared" si="1686"/>
        <v>0</v>
      </c>
      <c r="BH1311" s="4"/>
      <c r="BI1311" s="4"/>
    </row>
    <row r="1312" spans="1:61" ht="13.15" hidden="1" customHeight="1" outlineLevel="2" thickBot="1" x14ac:dyDescent="0.25">
      <c r="A1312" s="377"/>
      <c r="B1312" s="379"/>
      <c r="C1312" s="128" t="s">
        <v>164</v>
      </c>
      <c r="D1312" s="133"/>
      <c r="E1312" s="132"/>
      <c r="F1312" s="130"/>
      <c r="G1312" s="130"/>
      <c r="H1312" s="130"/>
      <c r="I1312" s="130"/>
      <c r="J1312" s="130"/>
      <c r="K1312" s="130"/>
      <c r="L1312" s="130"/>
      <c r="M1312" s="130"/>
      <c r="N1312" s="130"/>
      <c r="O1312" s="130"/>
      <c r="P1312" s="130"/>
      <c r="Q1312" s="131">
        <f>SUM(E1312:P1312)</f>
        <v>0</v>
      </c>
      <c r="R1312" s="132"/>
      <c r="S1312" s="130"/>
      <c r="T1312" s="130"/>
      <c r="U1312" s="130"/>
      <c r="V1312" s="130"/>
      <c r="W1312" s="130"/>
      <c r="X1312" s="130"/>
      <c r="Y1312" s="130"/>
      <c r="Z1312" s="130"/>
      <c r="AA1312" s="130"/>
      <c r="AB1312" s="130"/>
      <c r="AC1312" s="130"/>
      <c r="AD1312" s="131">
        <f t="shared" si="1688"/>
        <v>0</v>
      </c>
      <c r="AE1312" s="132"/>
      <c r="AF1312" s="130"/>
      <c r="AG1312" s="130"/>
      <c r="AH1312" s="130"/>
      <c r="AI1312" s="130"/>
      <c r="AJ1312" s="130"/>
      <c r="AK1312" s="130"/>
      <c r="AL1312" s="130"/>
      <c r="AM1312" s="130"/>
      <c r="AN1312" s="130"/>
      <c r="AO1312" s="130"/>
      <c r="AP1312" s="130"/>
      <c r="AQ1312" s="131">
        <f t="shared" si="1689"/>
        <v>0</v>
      </c>
      <c r="AR1312" s="132"/>
      <c r="AS1312" s="130"/>
      <c r="AT1312" s="130"/>
      <c r="AU1312" s="130"/>
      <c r="AV1312" s="130"/>
      <c r="AW1312" s="130"/>
      <c r="AX1312" s="130"/>
      <c r="AY1312" s="130"/>
      <c r="AZ1312" s="130"/>
      <c r="BA1312" s="130"/>
      <c r="BB1312" s="130"/>
      <c r="BC1312" s="130"/>
      <c r="BD1312" s="131">
        <f t="shared" si="1690"/>
        <v>0</v>
      </c>
      <c r="BE1312" s="133">
        <f t="shared" si="1686"/>
        <v>0</v>
      </c>
      <c r="BG1312" s="138"/>
      <c r="BH1312" s="139"/>
      <c r="BI1312" s="139"/>
    </row>
    <row r="1313" spans="1:61" outlineLevel="1" collapsed="1" x14ac:dyDescent="0.2">
      <c r="A1313" s="369"/>
      <c r="B1313" s="362" t="s">
        <v>198</v>
      </c>
      <c r="C1313" s="50" t="s">
        <v>159</v>
      </c>
      <c r="D1313" s="127">
        <f>SUM(D1297,D1299,D1301,D1303,D1305,D1307,D1309,D1311)</f>
        <v>100</v>
      </c>
      <c r="E1313" s="124">
        <f t="shared" ref="E1313:P1313" si="1691">SUM(E1297,E1299,E1301,E1303,E1305,E1307,E1309,E1311)</f>
        <v>0</v>
      </c>
      <c r="F1313" s="125">
        <f t="shared" si="1691"/>
        <v>0</v>
      </c>
      <c r="G1313" s="125">
        <f t="shared" si="1691"/>
        <v>0</v>
      </c>
      <c r="H1313" s="125">
        <f t="shared" si="1691"/>
        <v>0</v>
      </c>
      <c r="I1313" s="125">
        <f t="shared" si="1691"/>
        <v>0</v>
      </c>
      <c r="J1313" s="125">
        <f t="shared" si="1691"/>
        <v>0</v>
      </c>
      <c r="K1313" s="125">
        <f t="shared" si="1691"/>
        <v>0</v>
      </c>
      <c r="L1313" s="125">
        <f t="shared" si="1691"/>
        <v>0</v>
      </c>
      <c r="M1313" s="125">
        <f t="shared" si="1691"/>
        <v>0</v>
      </c>
      <c r="N1313" s="125">
        <f t="shared" si="1691"/>
        <v>0</v>
      </c>
      <c r="O1313" s="125">
        <f t="shared" si="1691"/>
        <v>0</v>
      </c>
      <c r="P1313" s="125">
        <f t="shared" si="1691"/>
        <v>0</v>
      </c>
      <c r="Q1313" s="126">
        <f>SUM(E1313:P1313)</f>
        <v>0</v>
      </c>
      <c r="R1313" s="124">
        <f t="shared" ref="R1313:AC1313" si="1692">SUM(R1297,R1299,R1301,R1303,R1305,R1307,R1309,R1311)</f>
        <v>0</v>
      </c>
      <c r="S1313" s="125">
        <f t="shared" si="1692"/>
        <v>0</v>
      </c>
      <c r="T1313" s="125">
        <f t="shared" si="1692"/>
        <v>0</v>
      </c>
      <c r="U1313" s="125">
        <f t="shared" si="1692"/>
        <v>20</v>
      </c>
      <c r="V1313" s="125">
        <f t="shared" si="1692"/>
        <v>0</v>
      </c>
      <c r="W1313" s="125">
        <f t="shared" si="1692"/>
        <v>0</v>
      </c>
      <c r="X1313" s="125">
        <f t="shared" si="1692"/>
        <v>55</v>
      </c>
      <c r="Y1313" s="125">
        <f t="shared" si="1692"/>
        <v>107</v>
      </c>
      <c r="Z1313" s="125">
        <f t="shared" si="1692"/>
        <v>107</v>
      </c>
      <c r="AA1313" s="125">
        <f t="shared" si="1692"/>
        <v>107</v>
      </c>
      <c r="AB1313" s="125">
        <f t="shared" si="1692"/>
        <v>55</v>
      </c>
      <c r="AC1313" s="125">
        <f t="shared" si="1692"/>
        <v>0</v>
      </c>
      <c r="AD1313" s="126">
        <f t="shared" si="1688"/>
        <v>451</v>
      </c>
      <c r="AE1313" s="124">
        <f t="shared" ref="AE1313:AP1313" si="1693">SUM(AE1297,AE1299,AE1301,AE1303,AE1305,AE1307,AE1309,AE1311)</f>
        <v>0</v>
      </c>
      <c r="AF1313" s="125">
        <f t="shared" si="1693"/>
        <v>0</v>
      </c>
      <c r="AG1313" s="125">
        <f t="shared" si="1693"/>
        <v>0</v>
      </c>
      <c r="AH1313" s="125">
        <f t="shared" si="1693"/>
        <v>0</v>
      </c>
      <c r="AI1313" s="125">
        <f t="shared" si="1693"/>
        <v>0</v>
      </c>
      <c r="AJ1313" s="125">
        <f t="shared" si="1693"/>
        <v>0</v>
      </c>
      <c r="AK1313" s="125">
        <f t="shared" si="1693"/>
        <v>0</v>
      </c>
      <c r="AL1313" s="125">
        <f t="shared" si="1693"/>
        <v>0</v>
      </c>
      <c r="AM1313" s="125">
        <f t="shared" si="1693"/>
        <v>0</v>
      </c>
      <c r="AN1313" s="125">
        <f t="shared" si="1693"/>
        <v>0</v>
      </c>
      <c r="AO1313" s="125">
        <f t="shared" si="1693"/>
        <v>0</v>
      </c>
      <c r="AP1313" s="125">
        <f t="shared" si="1693"/>
        <v>0</v>
      </c>
      <c r="AQ1313" s="126">
        <f t="shared" si="1689"/>
        <v>0</v>
      </c>
      <c r="AR1313" s="124">
        <f t="shared" ref="AR1313:BC1313" si="1694">SUM(AR1297,AR1299,AR1301,AR1303,AR1305,AR1307,AR1309,AR1311)</f>
        <v>0</v>
      </c>
      <c r="AS1313" s="125">
        <f t="shared" si="1694"/>
        <v>0</v>
      </c>
      <c r="AT1313" s="125">
        <f t="shared" si="1694"/>
        <v>0</v>
      </c>
      <c r="AU1313" s="125">
        <f t="shared" si="1694"/>
        <v>0</v>
      </c>
      <c r="AV1313" s="125">
        <f t="shared" si="1694"/>
        <v>0</v>
      </c>
      <c r="AW1313" s="125">
        <f t="shared" si="1694"/>
        <v>0</v>
      </c>
      <c r="AX1313" s="125">
        <f t="shared" si="1694"/>
        <v>0</v>
      </c>
      <c r="AY1313" s="125">
        <f t="shared" si="1694"/>
        <v>0</v>
      </c>
      <c r="AZ1313" s="125">
        <f t="shared" si="1694"/>
        <v>0</v>
      </c>
      <c r="BA1313" s="125">
        <f t="shared" si="1694"/>
        <v>0</v>
      </c>
      <c r="BB1313" s="125">
        <f t="shared" si="1694"/>
        <v>0</v>
      </c>
      <c r="BC1313" s="125">
        <f t="shared" si="1694"/>
        <v>0</v>
      </c>
      <c r="BD1313" s="126">
        <f t="shared" si="1690"/>
        <v>0</v>
      </c>
      <c r="BE1313" s="127">
        <f t="shared" si="1686"/>
        <v>551</v>
      </c>
    </row>
    <row r="1314" spans="1:61" outlineLevel="1" x14ac:dyDescent="0.2">
      <c r="A1314" s="370"/>
      <c r="B1314" s="363"/>
      <c r="C1314" s="51" t="s">
        <v>164</v>
      </c>
      <c r="D1314" s="100">
        <f t="shared" ref="D1314:P1314" si="1695">SUM(D1298,D1300,D1302,D1304,D1306,D1308,D1310,D1312)</f>
        <v>100</v>
      </c>
      <c r="E1314" s="80">
        <f t="shared" si="1695"/>
        <v>0</v>
      </c>
      <c r="F1314" s="81">
        <f t="shared" si="1695"/>
        <v>0</v>
      </c>
      <c r="G1314" s="81">
        <f t="shared" si="1695"/>
        <v>0</v>
      </c>
      <c r="H1314" s="81">
        <f t="shared" si="1695"/>
        <v>0</v>
      </c>
      <c r="I1314" s="81">
        <f t="shared" si="1695"/>
        <v>0</v>
      </c>
      <c r="J1314" s="81">
        <f t="shared" si="1695"/>
        <v>0</v>
      </c>
      <c r="K1314" s="81">
        <f t="shared" si="1695"/>
        <v>0</v>
      </c>
      <c r="L1314" s="81">
        <f t="shared" si="1695"/>
        <v>0</v>
      </c>
      <c r="M1314" s="81">
        <f t="shared" si="1695"/>
        <v>0</v>
      </c>
      <c r="N1314" s="81">
        <f t="shared" si="1695"/>
        <v>0</v>
      </c>
      <c r="O1314" s="81">
        <f t="shared" si="1695"/>
        <v>0</v>
      </c>
      <c r="P1314" s="81">
        <f t="shared" si="1695"/>
        <v>0</v>
      </c>
      <c r="Q1314" s="99">
        <f>SUM(E1314:P1314)</f>
        <v>0</v>
      </c>
      <c r="R1314" s="80">
        <f t="shared" ref="R1314:AC1314" si="1696">SUM(R1298,R1300,R1302,R1304,R1306,R1308,R1310,R1312)</f>
        <v>0</v>
      </c>
      <c r="S1314" s="81">
        <f t="shared" si="1696"/>
        <v>0</v>
      </c>
      <c r="T1314" s="81">
        <f t="shared" si="1696"/>
        <v>0</v>
      </c>
      <c r="U1314" s="81">
        <f t="shared" si="1696"/>
        <v>0</v>
      </c>
      <c r="V1314" s="81">
        <f t="shared" si="1696"/>
        <v>0</v>
      </c>
      <c r="W1314" s="81">
        <f t="shared" si="1696"/>
        <v>0</v>
      </c>
      <c r="X1314" s="81">
        <f t="shared" si="1696"/>
        <v>0</v>
      </c>
      <c r="Y1314" s="81">
        <f t="shared" si="1696"/>
        <v>0</v>
      </c>
      <c r="Z1314" s="81">
        <f t="shared" si="1696"/>
        <v>0</v>
      </c>
      <c r="AA1314" s="81">
        <f t="shared" si="1696"/>
        <v>0</v>
      </c>
      <c r="AB1314" s="81">
        <f t="shared" si="1696"/>
        <v>0</v>
      </c>
      <c r="AC1314" s="81">
        <f t="shared" si="1696"/>
        <v>0</v>
      </c>
      <c r="AD1314" s="99">
        <f t="shared" si="1688"/>
        <v>0</v>
      </c>
      <c r="AE1314" s="80">
        <f t="shared" ref="AE1314:AP1314" si="1697">SUM(AE1298,AE1300,AE1302,AE1304,AE1306,AE1308,AE1310,AE1312)</f>
        <v>0</v>
      </c>
      <c r="AF1314" s="81">
        <f t="shared" si="1697"/>
        <v>0</v>
      </c>
      <c r="AG1314" s="81">
        <f t="shared" si="1697"/>
        <v>0</v>
      </c>
      <c r="AH1314" s="81">
        <f t="shared" si="1697"/>
        <v>0</v>
      </c>
      <c r="AI1314" s="81">
        <f t="shared" si="1697"/>
        <v>0</v>
      </c>
      <c r="AJ1314" s="81">
        <f t="shared" si="1697"/>
        <v>0</v>
      </c>
      <c r="AK1314" s="81">
        <f t="shared" si="1697"/>
        <v>0</v>
      </c>
      <c r="AL1314" s="81">
        <f t="shared" si="1697"/>
        <v>0</v>
      </c>
      <c r="AM1314" s="81">
        <f t="shared" si="1697"/>
        <v>0</v>
      </c>
      <c r="AN1314" s="81">
        <f t="shared" si="1697"/>
        <v>0</v>
      </c>
      <c r="AO1314" s="81">
        <f t="shared" si="1697"/>
        <v>0</v>
      </c>
      <c r="AP1314" s="81">
        <f t="shared" si="1697"/>
        <v>0</v>
      </c>
      <c r="AQ1314" s="99">
        <f t="shared" si="1689"/>
        <v>0</v>
      </c>
      <c r="AR1314" s="80">
        <f t="shared" ref="AR1314:BC1314" si="1698">SUM(AR1298,AR1300,AR1302,AR1304,AR1306,AR1308,AR1310,AR1312)</f>
        <v>0</v>
      </c>
      <c r="AS1314" s="81">
        <f t="shared" si="1698"/>
        <v>0</v>
      </c>
      <c r="AT1314" s="81">
        <f t="shared" si="1698"/>
        <v>0</v>
      </c>
      <c r="AU1314" s="81">
        <f t="shared" si="1698"/>
        <v>0</v>
      </c>
      <c r="AV1314" s="81">
        <f t="shared" si="1698"/>
        <v>0</v>
      </c>
      <c r="AW1314" s="81">
        <f t="shared" si="1698"/>
        <v>0</v>
      </c>
      <c r="AX1314" s="81">
        <f t="shared" si="1698"/>
        <v>0</v>
      </c>
      <c r="AY1314" s="81">
        <f t="shared" si="1698"/>
        <v>0</v>
      </c>
      <c r="AZ1314" s="81">
        <f t="shared" si="1698"/>
        <v>0</v>
      </c>
      <c r="BA1314" s="81">
        <f t="shared" si="1698"/>
        <v>0</v>
      </c>
      <c r="BB1314" s="81">
        <f t="shared" si="1698"/>
        <v>0</v>
      </c>
      <c r="BC1314" s="81">
        <f t="shared" si="1698"/>
        <v>0</v>
      </c>
      <c r="BD1314" s="99">
        <f t="shared" si="1690"/>
        <v>0</v>
      </c>
      <c r="BE1314" s="100">
        <f t="shared" si="1686"/>
        <v>100</v>
      </c>
    </row>
    <row r="1315" spans="1:61" hidden="1" outlineLevel="2" x14ac:dyDescent="0.2">
      <c r="A1315" s="120"/>
      <c r="B1315" s="111" t="s">
        <v>203</v>
      </c>
      <c r="C1315" s="112"/>
      <c r="D1315" s="114"/>
      <c r="E1315" s="113"/>
      <c r="F1315" s="113"/>
      <c r="G1315" s="113"/>
      <c r="H1315" s="113"/>
      <c r="I1315" s="113"/>
      <c r="J1315" s="113"/>
      <c r="K1315" s="113"/>
      <c r="L1315" s="113"/>
      <c r="M1315" s="113"/>
      <c r="N1315" s="113"/>
      <c r="O1315" s="113"/>
      <c r="P1315" s="113"/>
      <c r="Q1315" s="114"/>
      <c r="R1315" s="113"/>
      <c r="S1315" s="113"/>
      <c r="T1315" s="113"/>
      <c r="U1315" s="113"/>
      <c r="V1315" s="113"/>
      <c r="W1315" s="113"/>
      <c r="X1315" s="113"/>
      <c r="Y1315" s="113"/>
      <c r="Z1315" s="113"/>
      <c r="AA1315" s="113"/>
      <c r="AB1315" s="113"/>
      <c r="AC1315" s="113"/>
      <c r="AD1315" s="114"/>
      <c r="AE1315" s="113"/>
      <c r="AF1315" s="113"/>
      <c r="AG1315" s="113"/>
      <c r="AH1315" s="113"/>
      <c r="AI1315" s="113"/>
      <c r="AJ1315" s="113"/>
      <c r="AK1315" s="113"/>
      <c r="AL1315" s="113"/>
      <c r="AM1315" s="113"/>
      <c r="AN1315" s="113"/>
      <c r="AO1315" s="113"/>
      <c r="AP1315" s="113"/>
      <c r="AQ1315" s="114"/>
      <c r="AR1315" s="113"/>
      <c r="AS1315" s="113"/>
      <c r="AT1315" s="113"/>
      <c r="AU1315" s="113"/>
      <c r="AV1315" s="113"/>
      <c r="AW1315" s="113"/>
      <c r="AX1315" s="113"/>
      <c r="AY1315" s="113"/>
      <c r="AZ1315" s="113"/>
      <c r="BA1315" s="113"/>
      <c r="BB1315" s="113"/>
      <c r="BC1315" s="113"/>
      <c r="BD1315" s="114"/>
      <c r="BE1315" s="198">
        <f t="shared" si="1686"/>
        <v>0</v>
      </c>
      <c r="BG1315" s="42"/>
    </row>
    <row r="1316" spans="1:61" hidden="1" outlineLevel="2" x14ac:dyDescent="0.2">
      <c r="A1316" s="375">
        <v>1</v>
      </c>
      <c r="B1316" s="376" t="s">
        <v>208</v>
      </c>
      <c r="C1316" s="47" t="s">
        <v>159</v>
      </c>
      <c r="D1316" s="91">
        <f>D1313-D1318</f>
        <v>100</v>
      </c>
      <c r="E1316" s="52">
        <f>E1313-E1318</f>
        <v>0</v>
      </c>
      <c r="F1316" s="53">
        <f t="shared" ref="F1316:P1316" si="1699">F1313-F1318</f>
        <v>0</v>
      </c>
      <c r="G1316" s="53">
        <f t="shared" si="1699"/>
        <v>0</v>
      </c>
      <c r="H1316" s="53">
        <f t="shared" si="1699"/>
        <v>0</v>
      </c>
      <c r="I1316" s="53">
        <f t="shared" si="1699"/>
        <v>0</v>
      </c>
      <c r="J1316" s="53">
        <f t="shared" si="1699"/>
        <v>0</v>
      </c>
      <c r="K1316" s="53">
        <f t="shared" si="1699"/>
        <v>0</v>
      </c>
      <c r="L1316" s="53">
        <f t="shared" si="1699"/>
        <v>0</v>
      </c>
      <c r="M1316" s="53">
        <f t="shared" si="1699"/>
        <v>0</v>
      </c>
      <c r="N1316" s="53">
        <f t="shared" si="1699"/>
        <v>0</v>
      </c>
      <c r="O1316" s="53">
        <f t="shared" si="1699"/>
        <v>0</v>
      </c>
      <c r="P1316" s="53">
        <f t="shared" si="1699"/>
        <v>0</v>
      </c>
      <c r="Q1316" s="91">
        <f t="shared" ref="Q1316:Q1321" si="1700">SUM(E1316:P1316)</f>
        <v>0</v>
      </c>
      <c r="R1316" s="52">
        <f>R1313-R1318</f>
        <v>0</v>
      </c>
      <c r="S1316" s="53">
        <f t="shared" ref="S1316:AC1316" si="1701">S1313-S1318</f>
        <v>0</v>
      </c>
      <c r="T1316" s="53">
        <f t="shared" si="1701"/>
        <v>0</v>
      </c>
      <c r="U1316" s="53">
        <f t="shared" si="1701"/>
        <v>20</v>
      </c>
      <c r="V1316" s="53">
        <f t="shared" si="1701"/>
        <v>0</v>
      </c>
      <c r="W1316" s="53">
        <f t="shared" si="1701"/>
        <v>0</v>
      </c>
      <c r="X1316" s="53">
        <f t="shared" si="1701"/>
        <v>55</v>
      </c>
      <c r="Y1316" s="53">
        <f t="shared" si="1701"/>
        <v>107</v>
      </c>
      <c r="Z1316" s="53">
        <f t="shared" si="1701"/>
        <v>107</v>
      </c>
      <c r="AA1316" s="53">
        <f t="shared" si="1701"/>
        <v>107</v>
      </c>
      <c r="AB1316" s="53">
        <f t="shared" si="1701"/>
        <v>55</v>
      </c>
      <c r="AC1316" s="53">
        <f t="shared" si="1701"/>
        <v>0</v>
      </c>
      <c r="AD1316" s="91">
        <f t="shared" ref="AD1316:AD1321" si="1702">SUM(R1316:AC1316)</f>
        <v>451</v>
      </c>
      <c r="AE1316" s="52">
        <f>AE1313-AE1318</f>
        <v>0</v>
      </c>
      <c r="AF1316" s="53">
        <f t="shared" ref="AF1316:AP1316" si="1703">AF1313-AF1318</f>
        <v>0</v>
      </c>
      <c r="AG1316" s="53">
        <f t="shared" si="1703"/>
        <v>0</v>
      </c>
      <c r="AH1316" s="53">
        <f t="shared" si="1703"/>
        <v>0</v>
      </c>
      <c r="AI1316" s="53">
        <f t="shared" si="1703"/>
        <v>0</v>
      </c>
      <c r="AJ1316" s="53">
        <f t="shared" si="1703"/>
        <v>0</v>
      </c>
      <c r="AK1316" s="53">
        <f t="shared" si="1703"/>
        <v>0</v>
      </c>
      <c r="AL1316" s="53">
        <f t="shared" si="1703"/>
        <v>0</v>
      </c>
      <c r="AM1316" s="53">
        <f t="shared" si="1703"/>
        <v>0</v>
      </c>
      <c r="AN1316" s="53">
        <f t="shared" si="1703"/>
        <v>0</v>
      </c>
      <c r="AO1316" s="53">
        <f t="shared" si="1703"/>
        <v>0</v>
      </c>
      <c r="AP1316" s="53">
        <f t="shared" si="1703"/>
        <v>0</v>
      </c>
      <c r="AQ1316" s="91">
        <f t="shared" ref="AQ1316:AQ1321" si="1704">SUM(AE1316:AP1316)</f>
        <v>0</v>
      </c>
      <c r="AR1316" s="52">
        <f>AR1313-AR1318</f>
        <v>0</v>
      </c>
      <c r="AS1316" s="53">
        <f t="shared" ref="AS1316:BC1316" si="1705">AS1313-AS1318</f>
        <v>0</v>
      </c>
      <c r="AT1316" s="53">
        <f t="shared" si="1705"/>
        <v>0</v>
      </c>
      <c r="AU1316" s="53">
        <f t="shared" si="1705"/>
        <v>0</v>
      </c>
      <c r="AV1316" s="53">
        <f t="shared" si="1705"/>
        <v>0</v>
      </c>
      <c r="AW1316" s="53">
        <f t="shared" si="1705"/>
        <v>0</v>
      </c>
      <c r="AX1316" s="53">
        <f t="shared" si="1705"/>
        <v>0</v>
      </c>
      <c r="AY1316" s="53">
        <f t="shared" si="1705"/>
        <v>0</v>
      </c>
      <c r="AZ1316" s="53">
        <f t="shared" si="1705"/>
        <v>0</v>
      </c>
      <c r="BA1316" s="53">
        <f t="shared" si="1705"/>
        <v>0</v>
      </c>
      <c r="BB1316" s="53">
        <f t="shared" si="1705"/>
        <v>0</v>
      </c>
      <c r="BC1316" s="53">
        <f t="shared" si="1705"/>
        <v>0</v>
      </c>
      <c r="BD1316" s="91">
        <f t="shared" ref="BD1316:BD1321" si="1706">SUM(AR1316:BC1316)</f>
        <v>0</v>
      </c>
      <c r="BE1316" s="91">
        <f t="shared" si="1686"/>
        <v>551</v>
      </c>
      <c r="BG1316" s="42"/>
    </row>
    <row r="1317" spans="1:61" hidden="1" outlineLevel="2" x14ac:dyDescent="0.2">
      <c r="A1317" s="374"/>
      <c r="B1317" s="372"/>
      <c r="C1317" s="46" t="s">
        <v>164</v>
      </c>
      <c r="D1317" s="92">
        <f t="shared" ref="D1317:P1317" si="1707">D1314-D1319</f>
        <v>100</v>
      </c>
      <c r="E1317" s="56">
        <f t="shared" si="1707"/>
        <v>0</v>
      </c>
      <c r="F1317" s="57">
        <f t="shared" si="1707"/>
        <v>0</v>
      </c>
      <c r="G1317" s="57">
        <f t="shared" si="1707"/>
        <v>0</v>
      </c>
      <c r="H1317" s="57">
        <f t="shared" si="1707"/>
        <v>0</v>
      </c>
      <c r="I1317" s="57">
        <f t="shared" si="1707"/>
        <v>0</v>
      </c>
      <c r="J1317" s="57">
        <f t="shared" si="1707"/>
        <v>0</v>
      </c>
      <c r="K1317" s="57">
        <f t="shared" si="1707"/>
        <v>0</v>
      </c>
      <c r="L1317" s="57">
        <f t="shared" si="1707"/>
        <v>0</v>
      </c>
      <c r="M1317" s="57">
        <f t="shared" si="1707"/>
        <v>0</v>
      </c>
      <c r="N1317" s="57">
        <f t="shared" si="1707"/>
        <v>0</v>
      </c>
      <c r="O1317" s="57">
        <f t="shared" si="1707"/>
        <v>0</v>
      </c>
      <c r="P1317" s="57">
        <f t="shared" si="1707"/>
        <v>0</v>
      </c>
      <c r="Q1317" s="92">
        <f t="shared" si="1700"/>
        <v>0</v>
      </c>
      <c r="R1317" s="56">
        <f t="shared" ref="R1317:AC1317" si="1708">R1314-R1319</f>
        <v>0</v>
      </c>
      <c r="S1317" s="57">
        <f t="shared" si="1708"/>
        <v>0</v>
      </c>
      <c r="T1317" s="57">
        <f t="shared" si="1708"/>
        <v>0</v>
      </c>
      <c r="U1317" s="57">
        <f t="shared" si="1708"/>
        <v>0</v>
      </c>
      <c r="V1317" s="57">
        <f t="shared" si="1708"/>
        <v>0</v>
      </c>
      <c r="W1317" s="57">
        <f t="shared" si="1708"/>
        <v>0</v>
      </c>
      <c r="X1317" s="57">
        <f t="shared" si="1708"/>
        <v>0</v>
      </c>
      <c r="Y1317" s="57">
        <f t="shared" si="1708"/>
        <v>0</v>
      </c>
      <c r="Z1317" s="57">
        <f t="shared" si="1708"/>
        <v>0</v>
      </c>
      <c r="AA1317" s="57">
        <f t="shared" si="1708"/>
        <v>0</v>
      </c>
      <c r="AB1317" s="57">
        <f t="shared" si="1708"/>
        <v>0</v>
      </c>
      <c r="AC1317" s="57">
        <f t="shared" si="1708"/>
        <v>0</v>
      </c>
      <c r="AD1317" s="92">
        <f t="shared" si="1702"/>
        <v>0</v>
      </c>
      <c r="AE1317" s="56">
        <f t="shared" ref="AE1317:AP1317" si="1709">AE1314-AE1319</f>
        <v>0</v>
      </c>
      <c r="AF1317" s="57">
        <f t="shared" si="1709"/>
        <v>0</v>
      </c>
      <c r="AG1317" s="57">
        <f t="shared" si="1709"/>
        <v>0</v>
      </c>
      <c r="AH1317" s="57">
        <f t="shared" si="1709"/>
        <v>0</v>
      </c>
      <c r="AI1317" s="57">
        <f t="shared" si="1709"/>
        <v>0</v>
      </c>
      <c r="AJ1317" s="57">
        <f t="shared" si="1709"/>
        <v>0</v>
      </c>
      <c r="AK1317" s="57">
        <f t="shared" si="1709"/>
        <v>0</v>
      </c>
      <c r="AL1317" s="57">
        <f t="shared" si="1709"/>
        <v>0</v>
      </c>
      <c r="AM1317" s="57">
        <f t="shared" si="1709"/>
        <v>0</v>
      </c>
      <c r="AN1317" s="57">
        <f t="shared" si="1709"/>
        <v>0</v>
      </c>
      <c r="AO1317" s="57">
        <f t="shared" si="1709"/>
        <v>0</v>
      </c>
      <c r="AP1317" s="57">
        <f t="shared" si="1709"/>
        <v>0</v>
      </c>
      <c r="AQ1317" s="92">
        <f t="shared" si="1704"/>
        <v>0</v>
      </c>
      <c r="AR1317" s="56">
        <f t="shared" ref="AR1317:BC1317" si="1710">AR1314-AR1319</f>
        <v>0</v>
      </c>
      <c r="AS1317" s="57">
        <f t="shared" si="1710"/>
        <v>0</v>
      </c>
      <c r="AT1317" s="57">
        <f t="shared" si="1710"/>
        <v>0</v>
      </c>
      <c r="AU1317" s="57">
        <f t="shared" si="1710"/>
        <v>0</v>
      </c>
      <c r="AV1317" s="57">
        <f t="shared" si="1710"/>
        <v>0</v>
      </c>
      <c r="AW1317" s="57">
        <f t="shared" si="1710"/>
        <v>0</v>
      </c>
      <c r="AX1317" s="57">
        <f t="shared" si="1710"/>
        <v>0</v>
      </c>
      <c r="AY1317" s="57">
        <f t="shared" si="1710"/>
        <v>0</v>
      </c>
      <c r="AZ1317" s="57">
        <f t="shared" si="1710"/>
        <v>0</v>
      </c>
      <c r="BA1317" s="57">
        <f t="shared" si="1710"/>
        <v>0</v>
      </c>
      <c r="BB1317" s="57">
        <f t="shared" si="1710"/>
        <v>0</v>
      </c>
      <c r="BC1317" s="57">
        <f t="shared" si="1710"/>
        <v>0</v>
      </c>
      <c r="BD1317" s="92">
        <f t="shared" si="1706"/>
        <v>0</v>
      </c>
      <c r="BE1317" s="92">
        <f t="shared" si="1686"/>
        <v>100</v>
      </c>
      <c r="BF1317" s="122"/>
      <c r="BG1317" s="42"/>
    </row>
    <row r="1318" spans="1:61" hidden="1" outlineLevel="2" x14ac:dyDescent="0.2">
      <c r="A1318" s="373">
        <v>2</v>
      </c>
      <c r="B1318" s="371" t="s">
        <v>307</v>
      </c>
      <c r="C1318" s="44" t="s">
        <v>159</v>
      </c>
      <c r="D1318" s="101"/>
      <c r="E1318" s="82"/>
      <c r="F1318" s="83"/>
      <c r="G1318" s="83"/>
      <c r="H1318" s="83"/>
      <c r="I1318" s="83"/>
      <c r="J1318" s="83"/>
      <c r="K1318" s="83"/>
      <c r="L1318" s="83"/>
      <c r="M1318" s="83"/>
      <c r="N1318" s="83"/>
      <c r="O1318" s="83"/>
      <c r="P1318" s="84"/>
      <c r="Q1318" s="101">
        <f t="shared" si="1700"/>
        <v>0</v>
      </c>
      <c r="R1318" s="82"/>
      <c r="S1318" s="83"/>
      <c r="T1318" s="83"/>
      <c r="U1318" s="83"/>
      <c r="V1318" s="83"/>
      <c r="W1318" s="83"/>
      <c r="X1318" s="83"/>
      <c r="Y1318" s="83"/>
      <c r="Z1318" s="83"/>
      <c r="AA1318" s="83"/>
      <c r="AB1318" s="83"/>
      <c r="AC1318" s="84"/>
      <c r="AD1318" s="101">
        <f t="shared" si="1702"/>
        <v>0</v>
      </c>
      <c r="AE1318" s="82"/>
      <c r="AF1318" s="83"/>
      <c r="AG1318" s="83"/>
      <c r="AH1318" s="83"/>
      <c r="AI1318" s="83"/>
      <c r="AJ1318" s="83"/>
      <c r="AK1318" s="83"/>
      <c r="AL1318" s="83"/>
      <c r="AM1318" s="83"/>
      <c r="AN1318" s="83"/>
      <c r="AO1318" s="83"/>
      <c r="AP1318" s="84"/>
      <c r="AQ1318" s="101">
        <f t="shared" si="1704"/>
        <v>0</v>
      </c>
      <c r="AR1318" s="82"/>
      <c r="AS1318" s="83"/>
      <c r="AT1318" s="83"/>
      <c r="AU1318" s="83"/>
      <c r="AV1318" s="83"/>
      <c r="AW1318" s="83"/>
      <c r="AX1318" s="83"/>
      <c r="AY1318" s="83"/>
      <c r="AZ1318" s="83"/>
      <c r="BA1318" s="83"/>
      <c r="BB1318" s="83"/>
      <c r="BC1318" s="84"/>
      <c r="BD1318" s="101">
        <f t="shared" si="1706"/>
        <v>0</v>
      </c>
      <c r="BE1318" s="101">
        <f t="shared" si="1686"/>
        <v>0</v>
      </c>
      <c r="BG1318" s="42"/>
    </row>
    <row r="1319" spans="1:61" ht="13.5" hidden="1" outlineLevel="2" thickBot="1" x14ac:dyDescent="0.25">
      <c r="A1319" s="377"/>
      <c r="B1319" s="378"/>
      <c r="C1319" s="128" t="s">
        <v>164</v>
      </c>
      <c r="D1319" s="131"/>
      <c r="E1319" s="129"/>
      <c r="F1319" s="130"/>
      <c r="G1319" s="130"/>
      <c r="H1319" s="130"/>
      <c r="I1319" s="130"/>
      <c r="J1319" s="130"/>
      <c r="K1319" s="130"/>
      <c r="L1319" s="130"/>
      <c r="M1319" s="130"/>
      <c r="N1319" s="130"/>
      <c r="O1319" s="130"/>
      <c r="P1319" s="130"/>
      <c r="Q1319" s="131">
        <f t="shared" si="1700"/>
        <v>0</v>
      </c>
      <c r="R1319" s="129"/>
      <c r="S1319" s="130"/>
      <c r="T1319" s="130"/>
      <c r="U1319" s="130"/>
      <c r="V1319" s="130"/>
      <c r="W1319" s="130"/>
      <c r="X1319" s="130"/>
      <c r="Y1319" s="130"/>
      <c r="Z1319" s="130"/>
      <c r="AA1319" s="130"/>
      <c r="AB1319" s="130"/>
      <c r="AC1319" s="130"/>
      <c r="AD1319" s="131">
        <f t="shared" si="1702"/>
        <v>0</v>
      </c>
      <c r="AE1319" s="129"/>
      <c r="AF1319" s="130"/>
      <c r="AG1319" s="130"/>
      <c r="AH1319" s="130"/>
      <c r="AI1319" s="130"/>
      <c r="AJ1319" s="130"/>
      <c r="AK1319" s="130"/>
      <c r="AL1319" s="130"/>
      <c r="AM1319" s="130"/>
      <c r="AN1319" s="130"/>
      <c r="AO1319" s="130"/>
      <c r="AP1319" s="130"/>
      <c r="AQ1319" s="131">
        <f t="shared" si="1704"/>
        <v>0</v>
      </c>
      <c r="AR1319" s="129"/>
      <c r="AS1319" s="130"/>
      <c r="AT1319" s="130"/>
      <c r="AU1319" s="130"/>
      <c r="AV1319" s="130"/>
      <c r="AW1319" s="130"/>
      <c r="AX1319" s="130"/>
      <c r="AY1319" s="130"/>
      <c r="AZ1319" s="130"/>
      <c r="BA1319" s="130"/>
      <c r="BB1319" s="130"/>
      <c r="BC1319" s="130"/>
      <c r="BD1319" s="131">
        <f t="shared" si="1706"/>
        <v>0</v>
      </c>
      <c r="BE1319" s="131">
        <f t="shared" si="1686"/>
        <v>0</v>
      </c>
      <c r="BG1319" s="42"/>
    </row>
    <row r="1320" spans="1:61" hidden="1" outlineLevel="2" x14ac:dyDescent="0.2">
      <c r="A1320" s="369"/>
      <c r="B1320" s="362" t="s">
        <v>198</v>
      </c>
      <c r="C1320" s="50" t="s">
        <v>159</v>
      </c>
      <c r="D1320" s="127">
        <f>SUM(D1316,D1318)</f>
        <v>100</v>
      </c>
      <c r="E1320" s="124">
        <f>SUM(E1316,E1318)</f>
        <v>0</v>
      </c>
      <c r="F1320" s="125">
        <f t="shared" ref="F1320:P1320" si="1711">SUM(F1316,F1318)</f>
        <v>0</v>
      </c>
      <c r="G1320" s="125">
        <f t="shared" si="1711"/>
        <v>0</v>
      </c>
      <c r="H1320" s="125">
        <f t="shared" si="1711"/>
        <v>0</v>
      </c>
      <c r="I1320" s="125">
        <f t="shared" si="1711"/>
        <v>0</v>
      </c>
      <c r="J1320" s="125">
        <f t="shared" si="1711"/>
        <v>0</v>
      </c>
      <c r="K1320" s="125">
        <f t="shared" si="1711"/>
        <v>0</v>
      </c>
      <c r="L1320" s="125">
        <f t="shared" si="1711"/>
        <v>0</v>
      </c>
      <c r="M1320" s="125">
        <f t="shared" si="1711"/>
        <v>0</v>
      </c>
      <c r="N1320" s="125">
        <f t="shared" si="1711"/>
        <v>0</v>
      </c>
      <c r="O1320" s="125">
        <f t="shared" si="1711"/>
        <v>0</v>
      </c>
      <c r="P1320" s="125">
        <f t="shared" si="1711"/>
        <v>0</v>
      </c>
      <c r="Q1320" s="126">
        <f t="shared" si="1700"/>
        <v>0</v>
      </c>
      <c r="R1320" s="124">
        <f>SUM(R1316,R1318)</f>
        <v>0</v>
      </c>
      <c r="S1320" s="125">
        <f t="shared" ref="S1320:AC1320" si="1712">SUM(S1316,S1318)</f>
        <v>0</v>
      </c>
      <c r="T1320" s="125">
        <f t="shared" si="1712"/>
        <v>0</v>
      </c>
      <c r="U1320" s="125">
        <f t="shared" si="1712"/>
        <v>20</v>
      </c>
      <c r="V1320" s="125">
        <f t="shared" si="1712"/>
        <v>0</v>
      </c>
      <c r="W1320" s="125">
        <f t="shared" si="1712"/>
        <v>0</v>
      </c>
      <c r="X1320" s="125">
        <f t="shared" si="1712"/>
        <v>55</v>
      </c>
      <c r="Y1320" s="125">
        <f t="shared" si="1712"/>
        <v>107</v>
      </c>
      <c r="Z1320" s="125">
        <f t="shared" si="1712"/>
        <v>107</v>
      </c>
      <c r="AA1320" s="125">
        <f t="shared" si="1712"/>
        <v>107</v>
      </c>
      <c r="AB1320" s="125">
        <f t="shared" si="1712"/>
        <v>55</v>
      </c>
      <c r="AC1320" s="125">
        <f t="shared" si="1712"/>
        <v>0</v>
      </c>
      <c r="AD1320" s="126">
        <f t="shared" si="1702"/>
        <v>451</v>
      </c>
      <c r="AE1320" s="124">
        <f>SUM(AE1316,AE1318)</f>
        <v>0</v>
      </c>
      <c r="AF1320" s="125">
        <f t="shared" ref="AF1320:AP1320" si="1713">SUM(AF1316,AF1318)</f>
        <v>0</v>
      </c>
      <c r="AG1320" s="125">
        <f t="shared" si="1713"/>
        <v>0</v>
      </c>
      <c r="AH1320" s="125">
        <f t="shared" si="1713"/>
        <v>0</v>
      </c>
      <c r="AI1320" s="125">
        <f t="shared" si="1713"/>
        <v>0</v>
      </c>
      <c r="AJ1320" s="125">
        <f t="shared" si="1713"/>
        <v>0</v>
      </c>
      <c r="AK1320" s="125">
        <f t="shared" si="1713"/>
        <v>0</v>
      </c>
      <c r="AL1320" s="125">
        <f t="shared" si="1713"/>
        <v>0</v>
      </c>
      <c r="AM1320" s="125">
        <f t="shared" si="1713"/>
        <v>0</v>
      </c>
      <c r="AN1320" s="125">
        <f t="shared" si="1713"/>
        <v>0</v>
      </c>
      <c r="AO1320" s="125">
        <f t="shared" si="1713"/>
        <v>0</v>
      </c>
      <c r="AP1320" s="125">
        <f t="shared" si="1713"/>
        <v>0</v>
      </c>
      <c r="AQ1320" s="126">
        <f t="shared" si="1704"/>
        <v>0</v>
      </c>
      <c r="AR1320" s="124">
        <f>SUM(AR1316,AR1318)</f>
        <v>0</v>
      </c>
      <c r="AS1320" s="125">
        <f t="shared" ref="AS1320:BC1320" si="1714">SUM(AS1316,AS1318)</f>
        <v>0</v>
      </c>
      <c r="AT1320" s="125">
        <f t="shared" si="1714"/>
        <v>0</v>
      </c>
      <c r="AU1320" s="125">
        <f t="shared" si="1714"/>
        <v>0</v>
      </c>
      <c r="AV1320" s="125">
        <f t="shared" si="1714"/>
        <v>0</v>
      </c>
      <c r="AW1320" s="125">
        <f t="shared" si="1714"/>
        <v>0</v>
      </c>
      <c r="AX1320" s="125">
        <f t="shared" si="1714"/>
        <v>0</v>
      </c>
      <c r="AY1320" s="125">
        <f t="shared" si="1714"/>
        <v>0</v>
      </c>
      <c r="AZ1320" s="125">
        <f t="shared" si="1714"/>
        <v>0</v>
      </c>
      <c r="BA1320" s="125">
        <f t="shared" si="1714"/>
        <v>0</v>
      </c>
      <c r="BB1320" s="125">
        <f t="shared" si="1714"/>
        <v>0</v>
      </c>
      <c r="BC1320" s="125">
        <f t="shared" si="1714"/>
        <v>0</v>
      </c>
      <c r="BD1320" s="126">
        <f t="shared" si="1706"/>
        <v>0</v>
      </c>
      <c r="BE1320" s="127">
        <f t="shared" si="1686"/>
        <v>551</v>
      </c>
      <c r="BG1320" s="42"/>
    </row>
    <row r="1321" spans="1:61" hidden="1" outlineLevel="2" x14ac:dyDescent="0.2">
      <c r="A1321" s="370"/>
      <c r="B1321" s="363"/>
      <c r="C1321" s="51" t="s">
        <v>164</v>
      </c>
      <c r="D1321" s="100">
        <f t="shared" ref="D1321:P1321" si="1715">SUM(D1317,D1319)</f>
        <v>100</v>
      </c>
      <c r="E1321" s="80">
        <f t="shared" si="1715"/>
        <v>0</v>
      </c>
      <c r="F1321" s="81">
        <f t="shared" si="1715"/>
        <v>0</v>
      </c>
      <c r="G1321" s="81">
        <f t="shared" si="1715"/>
        <v>0</v>
      </c>
      <c r="H1321" s="81">
        <f t="shared" si="1715"/>
        <v>0</v>
      </c>
      <c r="I1321" s="81">
        <f t="shared" si="1715"/>
        <v>0</v>
      </c>
      <c r="J1321" s="81">
        <f t="shared" si="1715"/>
        <v>0</v>
      </c>
      <c r="K1321" s="81">
        <f t="shared" si="1715"/>
        <v>0</v>
      </c>
      <c r="L1321" s="81">
        <f t="shared" si="1715"/>
        <v>0</v>
      </c>
      <c r="M1321" s="81">
        <f t="shared" si="1715"/>
        <v>0</v>
      </c>
      <c r="N1321" s="81">
        <f t="shared" si="1715"/>
        <v>0</v>
      </c>
      <c r="O1321" s="81">
        <f t="shared" si="1715"/>
        <v>0</v>
      </c>
      <c r="P1321" s="81">
        <f t="shared" si="1715"/>
        <v>0</v>
      </c>
      <c r="Q1321" s="99">
        <f t="shared" si="1700"/>
        <v>0</v>
      </c>
      <c r="R1321" s="80">
        <f t="shared" ref="R1321:AC1321" si="1716">SUM(R1317,R1319)</f>
        <v>0</v>
      </c>
      <c r="S1321" s="81">
        <f t="shared" si="1716"/>
        <v>0</v>
      </c>
      <c r="T1321" s="81">
        <f t="shared" si="1716"/>
        <v>0</v>
      </c>
      <c r="U1321" s="81">
        <f t="shared" si="1716"/>
        <v>0</v>
      </c>
      <c r="V1321" s="81">
        <f t="shared" si="1716"/>
        <v>0</v>
      </c>
      <c r="W1321" s="81">
        <f t="shared" si="1716"/>
        <v>0</v>
      </c>
      <c r="X1321" s="81">
        <f t="shared" si="1716"/>
        <v>0</v>
      </c>
      <c r="Y1321" s="81">
        <f t="shared" si="1716"/>
        <v>0</v>
      </c>
      <c r="Z1321" s="81">
        <f t="shared" si="1716"/>
        <v>0</v>
      </c>
      <c r="AA1321" s="81">
        <f t="shared" si="1716"/>
        <v>0</v>
      </c>
      <c r="AB1321" s="81">
        <f t="shared" si="1716"/>
        <v>0</v>
      </c>
      <c r="AC1321" s="81">
        <f t="shared" si="1716"/>
        <v>0</v>
      </c>
      <c r="AD1321" s="99">
        <f t="shared" si="1702"/>
        <v>0</v>
      </c>
      <c r="AE1321" s="80">
        <f t="shared" ref="AE1321:AP1321" si="1717">SUM(AE1317,AE1319)</f>
        <v>0</v>
      </c>
      <c r="AF1321" s="81">
        <f t="shared" si="1717"/>
        <v>0</v>
      </c>
      <c r="AG1321" s="81">
        <f t="shared" si="1717"/>
        <v>0</v>
      </c>
      <c r="AH1321" s="81">
        <f t="shared" si="1717"/>
        <v>0</v>
      </c>
      <c r="AI1321" s="81">
        <f t="shared" si="1717"/>
        <v>0</v>
      </c>
      <c r="AJ1321" s="81">
        <f t="shared" si="1717"/>
        <v>0</v>
      </c>
      <c r="AK1321" s="81">
        <f t="shared" si="1717"/>
        <v>0</v>
      </c>
      <c r="AL1321" s="81">
        <f t="shared" si="1717"/>
        <v>0</v>
      </c>
      <c r="AM1321" s="81">
        <f t="shared" si="1717"/>
        <v>0</v>
      </c>
      <c r="AN1321" s="81">
        <f t="shared" si="1717"/>
        <v>0</v>
      </c>
      <c r="AO1321" s="81">
        <f t="shared" si="1717"/>
        <v>0</v>
      </c>
      <c r="AP1321" s="81">
        <f t="shared" si="1717"/>
        <v>0</v>
      </c>
      <c r="AQ1321" s="99">
        <f t="shared" si="1704"/>
        <v>0</v>
      </c>
      <c r="AR1321" s="80">
        <f t="shared" ref="AR1321:BC1321" si="1718">SUM(AR1317,AR1319)</f>
        <v>0</v>
      </c>
      <c r="AS1321" s="81">
        <f t="shared" si="1718"/>
        <v>0</v>
      </c>
      <c r="AT1321" s="81">
        <f t="shared" si="1718"/>
        <v>0</v>
      </c>
      <c r="AU1321" s="81">
        <f t="shared" si="1718"/>
        <v>0</v>
      </c>
      <c r="AV1321" s="81">
        <f t="shared" si="1718"/>
        <v>0</v>
      </c>
      <c r="AW1321" s="81">
        <f t="shared" si="1718"/>
        <v>0</v>
      </c>
      <c r="AX1321" s="81">
        <f t="shared" si="1718"/>
        <v>0</v>
      </c>
      <c r="AY1321" s="81">
        <f t="shared" si="1718"/>
        <v>0</v>
      </c>
      <c r="AZ1321" s="81">
        <f t="shared" si="1718"/>
        <v>0</v>
      </c>
      <c r="BA1321" s="81">
        <f t="shared" si="1718"/>
        <v>0</v>
      </c>
      <c r="BB1321" s="81">
        <f t="shared" si="1718"/>
        <v>0</v>
      </c>
      <c r="BC1321" s="81">
        <f t="shared" si="1718"/>
        <v>0</v>
      </c>
      <c r="BD1321" s="99">
        <f t="shared" si="1706"/>
        <v>0</v>
      </c>
      <c r="BE1321" s="100">
        <f t="shared" si="1686"/>
        <v>100</v>
      </c>
      <c r="BG1321" s="42"/>
    </row>
    <row r="1322" spans="1:61" outlineLevel="1" collapsed="1" x14ac:dyDescent="0.2">
      <c r="A1322" s="119"/>
      <c r="B1322" s="103" t="s">
        <v>327</v>
      </c>
      <c r="C1322" s="104"/>
      <c r="D1322" s="106"/>
      <c r="E1322" s="105"/>
      <c r="F1322" s="105"/>
      <c r="G1322" s="105"/>
      <c r="H1322" s="105"/>
      <c r="I1322" s="105"/>
      <c r="J1322" s="105"/>
      <c r="K1322" s="105"/>
      <c r="L1322" s="105"/>
      <c r="M1322" s="105"/>
      <c r="N1322" s="105"/>
      <c r="O1322" s="105"/>
      <c r="P1322" s="105"/>
      <c r="Q1322" s="106"/>
      <c r="R1322" s="105"/>
      <c r="S1322" s="105"/>
      <c r="T1322" s="105"/>
      <c r="U1322" s="105"/>
      <c r="V1322" s="105"/>
      <c r="W1322" s="105"/>
      <c r="X1322" s="105"/>
      <c r="Y1322" s="105"/>
      <c r="Z1322" s="105"/>
      <c r="AA1322" s="105"/>
      <c r="AB1322" s="105"/>
      <c r="AC1322" s="105"/>
      <c r="AD1322" s="107"/>
      <c r="AE1322" s="108"/>
      <c r="AF1322" s="105"/>
      <c r="AG1322" s="105"/>
      <c r="AH1322" s="105"/>
      <c r="AI1322" s="105"/>
      <c r="AJ1322" s="105"/>
      <c r="AK1322" s="105"/>
      <c r="AL1322" s="105"/>
      <c r="AM1322" s="105"/>
      <c r="AN1322" s="105"/>
      <c r="AO1322" s="105"/>
      <c r="AP1322" s="109"/>
      <c r="AQ1322" s="110"/>
      <c r="AR1322" s="105"/>
      <c r="AS1322" s="105"/>
      <c r="AT1322" s="105"/>
      <c r="AU1322" s="105"/>
      <c r="AV1322" s="105"/>
      <c r="AW1322" s="105"/>
      <c r="AX1322" s="105"/>
      <c r="AY1322" s="105"/>
      <c r="AZ1322" s="105"/>
      <c r="BA1322" s="105"/>
      <c r="BB1322" s="105"/>
      <c r="BC1322" s="105"/>
      <c r="BD1322" s="106"/>
      <c r="BE1322" s="197">
        <f t="shared" si="1686"/>
        <v>0</v>
      </c>
      <c r="BF1322" s="122"/>
      <c r="BG1322" s="42"/>
    </row>
    <row r="1323" spans="1:61" hidden="1" outlineLevel="2" x14ac:dyDescent="0.2">
      <c r="A1323" s="120"/>
      <c r="B1323" s="111" t="s">
        <v>202</v>
      </c>
      <c r="C1323" s="112"/>
      <c r="D1323" s="114"/>
      <c r="E1323" s="113"/>
      <c r="F1323" s="113"/>
      <c r="G1323" s="113"/>
      <c r="H1323" s="113"/>
      <c r="I1323" s="113"/>
      <c r="J1323" s="113"/>
      <c r="K1323" s="113"/>
      <c r="L1323" s="113"/>
      <c r="M1323" s="113"/>
      <c r="N1323" s="113"/>
      <c r="O1323" s="113"/>
      <c r="P1323" s="113"/>
      <c r="Q1323" s="114"/>
      <c r="R1323" s="113"/>
      <c r="S1323" s="113"/>
      <c r="T1323" s="113"/>
      <c r="U1323" s="113"/>
      <c r="V1323" s="113"/>
      <c r="W1323" s="113"/>
      <c r="X1323" s="113"/>
      <c r="Y1323" s="113"/>
      <c r="Z1323" s="113"/>
      <c r="AA1323" s="113"/>
      <c r="AB1323" s="113"/>
      <c r="AC1323" s="113"/>
      <c r="AD1323" s="115"/>
      <c r="AE1323" s="116"/>
      <c r="AF1323" s="113"/>
      <c r="AG1323" s="113"/>
      <c r="AH1323" s="113"/>
      <c r="AI1323" s="113"/>
      <c r="AJ1323" s="113"/>
      <c r="AK1323" s="113"/>
      <c r="AL1323" s="113"/>
      <c r="AM1323" s="113"/>
      <c r="AN1323" s="113"/>
      <c r="AO1323" s="113"/>
      <c r="AP1323" s="117"/>
      <c r="AQ1323" s="118"/>
      <c r="AR1323" s="113"/>
      <c r="AS1323" s="113"/>
      <c r="AT1323" s="113"/>
      <c r="AU1323" s="113"/>
      <c r="AV1323" s="113"/>
      <c r="AW1323" s="113"/>
      <c r="AX1323" s="113"/>
      <c r="AY1323" s="113"/>
      <c r="AZ1323" s="113"/>
      <c r="BA1323" s="113"/>
      <c r="BB1323" s="113"/>
      <c r="BC1323" s="113"/>
      <c r="BD1323" s="114"/>
      <c r="BE1323" s="198">
        <f t="shared" si="1686"/>
        <v>0</v>
      </c>
      <c r="BG1323" s="42"/>
    </row>
    <row r="1324" spans="1:61" ht="13.15" hidden="1" customHeight="1" outlineLevel="2" x14ac:dyDescent="0.2">
      <c r="A1324" s="373">
        <v>1</v>
      </c>
      <c r="B1324" s="371" t="s">
        <v>334</v>
      </c>
      <c r="C1324" s="44" t="s">
        <v>159</v>
      </c>
      <c r="D1324" s="101"/>
      <c r="E1324" s="82"/>
      <c r="F1324" s="83"/>
      <c r="G1324" s="83"/>
      <c r="H1324" s="83"/>
      <c r="I1324" s="83"/>
      <c r="J1324" s="83"/>
      <c r="K1324" s="83"/>
      <c r="L1324" s="83"/>
      <c r="M1324" s="83"/>
      <c r="N1324" s="83"/>
      <c r="O1324" s="83"/>
      <c r="P1324" s="83"/>
      <c r="Q1324" s="101">
        <f>SUM(E1324:P1324)</f>
        <v>0</v>
      </c>
      <c r="R1324" s="82"/>
      <c r="S1324" s="192"/>
      <c r="T1324" s="192"/>
      <c r="U1324" s="192">
        <v>100</v>
      </c>
      <c r="V1324" s="192"/>
      <c r="W1324" s="192">
        <v>100</v>
      </c>
      <c r="X1324" s="192"/>
      <c r="Y1324" s="192">
        <v>100</v>
      </c>
      <c r="Z1324" s="192"/>
      <c r="AA1324" s="83">
        <v>100</v>
      </c>
      <c r="AB1324" s="83"/>
      <c r="AC1324" s="83"/>
      <c r="AD1324" s="101">
        <f>SUM(R1324:AC1324)</f>
        <v>400</v>
      </c>
      <c r="AE1324" s="82"/>
      <c r="AF1324" s="83"/>
      <c r="AG1324" s="83"/>
      <c r="AH1324" s="83"/>
      <c r="AI1324" s="83"/>
      <c r="AJ1324" s="83"/>
      <c r="AK1324" s="83"/>
      <c r="AL1324" s="83"/>
      <c r="AM1324" s="83"/>
      <c r="AN1324" s="83"/>
      <c r="AO1324" s="83"/>
      <c r="AP1324" s="83"/>
      <c r="AQ1324" s="101">
        <f>SUM(AE1324:AP1324)</f>
        <v>0</v>
      </c>
      <c r="AR1324" s="82"/>
      <c r="AS1324" s="83"/>
      <c r="AT1324" s="83"/>
      <c r="AU1324" s="83"/>
      <c r="AV1324" s="83"/>
      <c r="AW1324" s="83"/>
      <c r="AX1324" s="83"/>
      <c r="AY1324" s="83"/>
      <c r="AZ1324" s="83"/>
      <c r="BA1324" s="83"/>
      <c r="BB1324" s="83"/>
      <c r="BC1324" s="83"/>
      <c r="BD1324" s="101">
        <f>SUM(AR1324:BC1324)</f>
        <v>0</v>
      </c>
      <c r="BE1324" s="101">
        <f>SUM(D1324,BD1324,AQ1324,AD1324,Q1324)</f>
        <v>400</v>
      </c>
      <c r="BG1324" s="138"/>
      <c r="BH1324" s="140"/>
      <c r="BI1324" s="140"/>
    </row>
    <row r="1325" spans="1:61" ht="13.15" hidden="1" customHeight="1" outlineLevel="2" x14ac:dyDescent="0.2">
      <c r="A1325" s="374"/>
      <c r="B1325" s="372"/>
      <c r="C1325" s="46" t="s">
        <v>164</v>
      </c>
      <c r="D1325" s="92"/>
      <c r="E1325" s="56"/>
      <c r="F1325" s="57"/>
      <c r="G1325" s="57"/>
      <c r="H1325" s="57"/>
      <c r="I1325" s="57"/>
      <c r="J1325" s="57"/>
      <c r="K1325" s="57"/>
      <c r="L1325" s="57"/>
      <c r="M1325" s="57"/>
      <c r="N1325" s="57"/>
      <c r="O1325" s="57"/>
      <c r="P1325" s="57"/>
      <c r="Q1325" s="92">
        <f>SUM(E1325:P1325)</f>
        <v>0</v>
      </c>
      <c r="R1325" s="56"/>
      <c r="S1325" s="57"/>
      <c r="T1325" s="57"/>
      <c r="U1325" s="57"/>
      <c r="V1325" s="57"/>
      <c r="W1325" s="57"/>
      <c r="X1325" s="57"/>
      <c r="Y1325" s="57"/>
      <c r="Z1325" s="57"/>
      <c r="AA1325" s="57"/>
      <c r="AB1325" s="57"/>
      <c r="AC1325" s="57"/>
      <c r="AD1325" s="92">
        <f>SUM(R1325:AC1325)</f>
        <v>0</v>
      </c>
      <c r="AE1325" s="56"/>
      <c r="AF1325" s="57"/>
      <c r="AG1325" s="57"/>
      <c r="AH1325" s="57"/>
      <c r="AI1325" s="57"/>
      <c r="AJ1325" s="57"/>
      <c r="AK1325" s="57"/>
      <c r="AL1325" s="57"/>
      <c r="AM1325" s="57"/>
      <c r="AN1325" s="57"/>
      <c r="AO1325" s="57"/>
      <c r="AP1325" s="57"/>
      <c r="AQ1325" s="92">
        <f>SUM(AE1325:AP1325)</f>
        <v>0</v>
      </c>
      <c r="AR1325" s="56"/>
      <c r="AS1325" s="57"/>
      <c r="AT1325" s="57"/>
      <c r="AU1325" s="57"/>
      <c r="AV1325" s="57"/>
      <c r="AW1325" s="57"/>
      <c r="AX1325" s="57"/>
      <c r="AY1325" s="57"/>
      <c r="AZ1325" s="57"/>
      <c r="BA1325" s="57"/>
      <c r="BB1325" s="57"/>
      <c r="BC1325" s="57"/>
      <c r="BD1325" s="92">
        <f>SUM(AR1325:BC1325)</f>
        <v>0</v>
      </c>
      <c r="BE1325" s="92">
        <f>SUM(D1325,BD1325,AQ1325,AD1325,Q1325)</f>
        <v>0</v>
      </c>
      <c r="BG1325" s="136"/>
      <c r="BH1325" s="4"/>
      <c r="BI1325" s="4"/>
    </row>
    <row r="1326" spans="1:61" ht="13.15" hidden="1" customHeight="1" outlineLevel="2" x14ac:dyDescent="0.2">
      <c r="A1326" s="373">
        <v>2</v>
      </c>
      <c r="B1326" s="371" t="s">
        <v>217</v>
      </c>
      <c r="C1326" s="44" t="s">
        <v>159</v>
      </c>
      <c r="D1326" s="101"/>
      <c r="E1326" s="82"/>
      <c r="F1326" s="83"/>
      <c r="G1326" s="83"/>
      <c r="H1326" s="83"/>
      <c r="I1326" s="83"/>
      <c r="J1326" s="83"/>
      <c r="K1326" s="83"/>
      <c r="L1326" s="83"/>
      <c r="M1326" s="83"/>
      <c r="N1326" s="83"/>
      <c r="O1326" s="83"/>
      <c r="P1326" s="83"/>
      <c r="Q1326" s="101">
        <f t="shared" ref="Q1326:Q1337" si="1719">SUM(E1326:P1326)</f>
        <v>0</v>
      </c>
      <c r="R1326" s="82"/>
      <c r="S1326" s="83"/>
      <c r="T1326" s="83"/>
      <c r="U1326" s="83"/>
      <c r="V1326" s="83"/>
      <c r="W1326" s="83"/>
      <c r="X1326" s="83"/>
      <c r="Y1326" s="83"/>
      <c r="Z1326" s="83"/>
      <c r="AA1326" s="83"/>
      <c r="AB1326" s="83"/>
      <c r="AC1326" s="83"/>
      <c r="AD1326" s="101">
        <f t="shared" ref="AD1326:AD1341" si="1720">SUM(R1326:AC1326)</f>
        <v>0</v>
      </c>
      <c r="AE1326" s="82"/>
      <c r="AF1326" s="83"/>
      <c r="AG1326" s="83"/>
      <c r="AH1326" s="83"/>
      <c r="AI1326" s="83"/>
      <c r="AJ1326" s="83"/>
      <c r="AK1326" s="83"/>
      <c r="AL1326" s="83"/>
      <c r="AM1326" s="83"/>
      <c r="AN1326" s="83"/>
      <c r="AO1326" s="83"/>
      <c r="AP1326" s="83"/>
      <c r="AQ1326" s="101">
        <f t="shared" ref="AQ1326:AQ1341" si="1721">SUM(AE1326:AP1326)</f>
        <v>0</v>
      </c>
      <c r="AR1326" s="82"/>
      <c r="AS1326" s="83"/>
      <c r="AT1326" s="83"/>
      <c r="AU1326" s="83"/>
      <c r="AV1326" s="83"/>
      <c r="AW1326" s="83"/>
      <c r="AX1326" s="83"/>
      <c r="AY1326" s="83"/>
      <c r="AZ1326" s="83"/>
      <c r="BA1326" s="83"/>
      <c r="BB1326" s="83"/>
      <c r="BC1326" s="83"/>
      <c r="BD1326" s="101">
        <f t="shared" ref="BD1326:BD1341" si="1722">SUM(AR1326:BC1326)</f>
        <v>0</v>
      </c>
      <c r="BE1326" s="101">
        <f t="shared" si="1686"/>
        <v>0</v>
      </c>
      <c r="BG1326" s="138" t="s">
        <v>211</v>
      </c>
      <c r="BH1326" s="140" t="s">
        <v>212</v>
      </c>
      <c r="BI1326" s="140" t="s">
        <v>213</v>
      </c>
    </row>
    <row r="1327" spans="1:61" ht="13.15" hidden="1" customHeight="1" outlineLevel="2" x14ac:dyDescent="0.2">
      <c r="A1327" s="374"/>
      <c r="B1327" s="372"/>
      <c r="C1327" s="46" t="s">
        <v>164</v>
      </c>
      <c r="D1327" s="92"/>
      <c r="E1327" s="56"/>
      <c r="F1327" s="57"/>
      <c r="G1327" s="57"/>
      <c r="H1327" s="57"/>
      <c r="I1327" s="57"/>
      <c r="J1327" s="57"/>
      <c r="K1327" s="57"/>
      <c r="L1327" s="57"/>
      <c r="M1327" s="57"/>
      <c r="N1327" s="57"/>
      <c r="O1327" s="57"/>
      <c r="P1327" s="57"/>
      <c r="Q1327" s="92">
        <f t="shared" si="1719"/>
        <v>0</v>
      </c>
      <c r="R1327" s="56"/>
      <c r="S1327" s="57"/>
      <c r="T1327" s="57"/>
      <c r="U1327" s="57"/>
      <c r="V1327" s="57"/>
      <c r="W1327" s="57"/>
      <c r="X1327" s="57"/>
      <c r="Y1327" s="57"/>
      <c r="Z1327" s="57"/>
      <c r="AA1327" s="57"/>
      <c r="AB1327" s="57"/>
      <c r="AC1327" s="57"/>
      <c r="AD1327" s="92">
        <f t="shared" si="1720"/>
        <v>0</v>
      </c>
      <c r="AE1327" s="56"/>
      <c r="AF1327" s="57"/>
      <c r="AG1327" s="57"/>
      <c r="AH1327" s="57"/>
      <c r="AI1327" s="57"/>
      <c r="AJ1327" s="57"/>
      <c r="AK1327" s="57"/>
      <c r="AL1327" s="57"/>
      <c r="AM1327" s="57"/>
      <c r="AN1327" s="57"/>
      <c r="AO1327" s="57"/>
      <c r="AP1327" s="57"/>
      <c r="AQ1327" s="92">
        <f t="shared" si="1721"/>
        <v>0</v>
      </c>
      <c r="AR1327" s="56"/>
      <c r="AS1327" s="57"/>
      <c r="AT1327" s="57"/>
      <c r="AU1327" s="57"/>
      <c r="AV1327" s="57"/>
      <c r="AW1327" s="57"/>
      <c r="AX1327" s="57"/>
      <c r="AY1327" s="57"/>
      <c r="AZ1327" s="57"/>
      <c r="BA1327" s="57"/>
      <c r="BB1327" s="57"/>
      <c r="BC1327" s="57"/>
      <c r="BD1327" s="92">
        <f t="shared" si="1722"/>
        <v>0</v>
      </c>
      <c r="BE1327" s="92">
        <f t="shared" si="1686"/>
        <v>0</v>
      </c>
      <c r="BG1327" s="136" t="s">
        <v>199</v>
      </c>
      <c r="BH1327" s="4"/>
      <c r="BI1327" s="4"/>
    </row>
    <row r="1328" spans="1:61" ht="13.15" hidden="1" customHeight="1" outlineLevel="2" x14ac:dyDescent="0.2">
      <c r="A1328" s="366">
        <v>3</v>
      </c>
      <c r="B1328" s="376" t="s">
        <v>345</v>
      </c>
      <c r="C1328" s="47" t="s">
        <v>159</v>
      </c>
      <c r="D1328" s="91"/>
      <c r="E1328" s="52"/>
      <c r="F1328" s="53"/>
      <c r="G1328" s="53"/>
      <c r="H1328" s="53"/>
      <c r="I1328" s="53"/>
      <c r="J1328" s="53"/>
      <c r="K1328" s="53"/>
      <c r="L1328" s="53"/>
      <c r="M1328" s="53"/>
      <c r="N1328" s="53"/>
      <c r="O1328" s="53"/>
      <c r="P1328" s="53"/>
      <c r="Q1328" s="91">
        <f t="shared" si="1719"/>
        <v>0</v>
      </c>
      <c r="R1328" s="52"/>
      <c r="S1328" s="53"/>
      <c r="T1328" s="53"/>
      <c r="U1328" s="53"/>
      <c r="V1328" s="53"/>
      <c r="W1328" s="53"/>
      <c r="X1328" s="53"/>
      <c r="Y1328" s="53"/>
      <c r="Z1328" s="53"/>
      <c r="AA1328" s="53"/>
      <c r="AB1328" s="53"/>
      <c r="AC1328" s="53"/>
      <c r="AD1328" s="91">
        <f t="shared" si="1720"/>
        <v>0</v>
      </c>
      <c r="AE1328" s="52"/>
      <c r="AF1328" s="192"/>
      <c r="AG1328" s="192"/>
      <c r="AH1328" s="192"/>
      <c r="AI1328" s="53"/>
      <c r="AJ1328" s="53"/>
      <c r="AK1328" s="53"/>
      <c r="AL1328" s="53"/>
      <c r="AM1328" s="53"/>
      <c r="AN1328" s="53"/>
      <c r="AO1328" s="53"/>
      <c r="AP1328" s="53"/>
      <c r="AQ1328" s="91">
        <f t="shared" si="1721"/>
        <v>0</v>
      </c>
      <c r="AR1328" s="52"/>
      <c r="AS1328" s="53"/>
      <c r="AT1328" s="53"/>
      <c r="AU1328" s="53"/>
      <c r="AV1328" s="53"/>
      <c r="AW1328" s="53"/>
      <c r="AX1328" s="53"/>
      <c r="AY1328" s="53"/>
      <c r="AZ1328" s="53"/>
      <c r="BA1328" s="53"/>
      <c r="BB1328" s="53"/>
      <c r="BC1328" s="53"/>
      <c r="BD1328" s="91">
        <f t="shared" si="1722"/>
        <v>0</v>
      </c>
      <c r="BE1328" s="91">
        <f t="shared" si="1686"/>
        <v>0</v>
      </c>
      <c r="BG1328" s="136" t="s">
        <v>218</v>
      </c>
      <c r="BH1328" s="4"/>
      <c r="BI1328" s="4"/>
    </row>
    <row r="1329" spans="1:61" ht="13.15" hidden="1" customHeight="1" outlineLevel="2" x14ac:dyDescent="0.2">
      <c r="A1329" s="367"/>
      <c r="B1329" s="381"/>
      <c r="C1329" s="48" t="s">
        <v>164</v>
      </c>
      <c r="D1329" s="93"/>
      <c r="E1329" s="62"/>
      <c r="F1329" s="63"/>
      <c r="G1329" s="63"/>
      <c r="H1329" s="63"/>
      <c r="I1329" s="63"/>
      <c r="J1329" s="63"/>
      <c r="K1329" s="63"/>
      <c r="L1329" s="63"/>
      <c r="M1329" s="63"/>
      <c r="N1329" s="63"/>
      <c r="O1329" s="63"/>
      <c r="P1329" s="63"/>
      <c r="Q1329" s="93">
        <f t="shared" si="1719"/>
        <v>0</v>
      </c>
      <c r="R1329" s="62"/>
      <c r="S1329" s="63"/>
      <c r="T1329" s="63"/>
      <c r="U1329" s="63"/>
      <c r="V1329" s="63"/>
      <c r="W1329" s="63"/>
      <c r="X1329" s="63"/>
      <c r="Y1329" s="63"/>
      <c r="Z1329" s="63"/>
      <c r="AA1329" s="63"/>
      <c r="AB1329" s="63"/>
      <c r="AC1329" s="63"/>
      <c r="AD1329" s="93">
        <f t="shared" si="1720"/>
        <v>0</v>
      </c>
      <c r="AE1329" s="62"/>
      <c r="AF1329" s="63"/>
      <c r="AG1329" s="63"/>
      <c r="AH1329" s="63"/>
      <c r="AI1329" s="63"/>
      <c r="AJ1329" s="63"/>
      <c r="AK1329" s="63"/>
      <c r="AL1329" s="63"/>
      <c r="AM1329" s="63"/>
      <c r="AN1329" s="63"/>
      <c r="AO1329" s="63"/>
      <c r="AP1329" s="63"/>
      <c r="AQ1329" s="93">
        <f t="shared" si="1721"/>
        <v>0</v>
      </c>
      <c r="AR1329" s="62"/>
      <c r="AS1329" s="63"/>
      <c r="AT1329" s="63"/>
      <c r="AU1329" s="63"/>
      <c r="AV1329" s="63"/>
      <c r="AW1329" s="63"/>
      <c r="AX1329" s="63"/>
      <c r="AY1329" s="63"/>
      <c r="AZ1329" s="63"/>
      <c r="BA1329" s="63"/>
      <c r="BB1329" s="63"/>
      <c r="BC1329" s="63"/>
      <c r="BD1329" s="93">
        <f t="shared" si="1722"/>
        <v>0</v>
      </c>
      <c r="BE1329" s="93">
        <f t="shared" si="1686"/>
        <v>0</v>
      </c>
      <c r="BG1329" s="136" t="s">
        <v>222</v>
      </c>
      <c r="BH1329" s="4"/>
      <c r="BI1329" s="4"/>
    </row>
    <row r="1330" spans="1:61" ht="13.15" hidden="1" customHeight="1" outlineLevel="2" x14ac:dyDescent="0.2">
      <c r="A1330" s="380">
        <v>4</v>
      </c>
      <c r="B1330" s="382" t="s">
        <v>204</v>
      </c>
      <c r="C1330" s="49" t="s">
        <v>159</v>
      </c>
      <c r="D1330" s="95"/>
      <c r="E1330" s="68"/>
      <c r="F1330" s="69"/>
      <c r="G1330" s="69"/>
      <c r="H1330" s="69"/>
      <c r="I1330" s="69"/>
      <c r="J1330" s="69"/>
      <c r="K1330" s="69"/>
      <c r="L1330" s="69"/>
      <c r="M1330" s="69"/>
      <c r="N1330" s="69"/>
      <c r="O1330" s="69"/>
      <c r="P1330" s="69"/>
      <c r="Q1330" s="94">
        <f t="shared" si="1719"/>
        <v>0</v>
      </c>
      <c r="R1330" s="68"/>
      <c r="S1330" s="69"/>
      <c r="T1330" s="69"/>
      <c r="U1330" s="69"/>
      <c r="V1330" s="69"/>
      <c r="W1330" s="69"/>
      <c r="X1330" s="69"/>
      <c r="Y1330" s="69"/>
      <c r="Z1330" s="69"/>
      <c r="AA1330" s="69"/>
      <c r="AB1330" s="69"/>
      <c r="AC1330" s="69"/>
      <c r="AD1330" s="94">
        <f t="shared" si="1720"/>
        <v>0</v>
      </c>
      <c r="AE1330" s="68"/>
      <c r="AF1330" s="69"/>
      <c r="AG1330" s="69"/>
      <c r="AH1330" s="69"/>
      <c r="AI1330" s="192">
        <v>100</v>
      </c>
      <c r="AJ1330" s="192">
        <v>200</v>
      </c>
      <c r="AK1330" s="192">
        <v>300</v>
      </c>
      <c r="AL1330" s="192">
        <v>450</v>
      </c>
      <c r="AM1330" s="192">
        <v>450</v>
      </c>
      <c r="AN1330" s="192">
        <v>300</v>
      </c>
      <c r="AO1330" s="192">
        <v>200</v>
      </c>
      <c r="AP1330" s="192">
        <v>100</v>
      </c>
      <c r="AQ1330" s="94">
        <f t="shared" si="1721"/>
        <v>2100</v>
      </c>
      <c r="AR1330" s="192">
        <v>100</v>
      </c>
      <c r="AS1330" s="192">
        <v>200</v>
      </c>
      <c r="AT1330" s="192">
        <v>300</v>
      </c>
      <c r="AU1330" s="192">
        <v>300</v>
      </c>
      <c r="AV1330" s="192">
        <v>200</v>
      </c>
      <c r="AW1330" s="192">
        <v>100</v>
      </c>
      <c r="AX1330" s="69"/>
      <c r="AY1330" s="69"/>
      <c r="AZ1330" s="69"/>
      <c r="BA1330" s="69"/>
      <c r="BB1330" s="69"/>
      <c r="BC1330" s="69"/>
      <c r="BD1330" s="94">
        <f t="shared" si="1722"/>
        <v>1200</v>
      </c>
      <c r="BE1330" s="95">
        <f t="shared" si="1686"/>
        <v>3300</v>
      </c>
      <c r="BG1330" s="136" t="s">
        <v>214</v>
      </c>
      <c r="BH1330" s="4"/>
      <c r="BI1330" s="4"/>
    </row>
    <row r="1331" spans="1:61" ht="13.15" hidden="1" customHeight="1" outlineLevel="2" x14ac:dyDescent="0.2">
      <c r="A1331" s="384"/>
      <c r="B1331" s="383"/>
      <c r="C1331" s="45" t="s">
        <v>164</v>
      </c>
      <c r="D1331" s="97"/>
      <c r="E1331" s="74"/>
      <c r="F1331" s="75"/>
      <c r="G1331" s="75"/>
      <c r="H1331" s="75"/>
      <c r="I1331" s="75"/>
      <c r="J1331" s="75"/>
      <c r="K1331" s="75"/>
      <c r="L1331" s="75"/>
      <c r="M1331" s="75"/>
      <c r="N1331" s="75"/>
      <c r="O1331" s="75"/>
      <c r="P1331" s="75"/>
      <c r="Q1331" s="96">
        <f t="shared" si="1719"/>
        <v>0</v>
      </c>
      <c r="R1331" s="74"/>
      <c r="S1331" s="75"/>
      <c r="T1331" s="75"/>
      <c r="U1331" s="75"/>
      <c r="V1331" s="75"/>
      <c r="W1331" s="75"/>
      <c r="X1331" s="75"/>
      <c r="Y1331" s="75"/>
      <c r="Z1331" s="75"/>
      <c r="AA1331" s="75"/>
      <c r="AB1331" s="75"/>
      <c r="AC1331" s="75"/>
      <c r="AD1331" s="96">
        <f t="shared" si="1720"/>
        <v>0</v>
      </c>
      <c r="AE1331" s="74"/>
      <c r="AF1331" s="75"/>
      <c r="AG1331" s="75"/>
      <c r="AH1331" s="75"/>
      <c r="AI1331" s="75"/>
      <c r="AJ1331" s="75"/>
      <c r="AK1331" s="75"/>
      <c r="AL1331" s="75"/>
      <c r="AM1331" s="75"/>
      <c r="AN1331" s="75"/>
      <c r="AO1331" s="75"/>
      <c r="AP1331" s="75"/>
      <c r="AQ1331" s="96">
        <f t="shared" si="1721"/>
        <v>0</v>
      </c>
      <c r="AR1331" s="74"/>
      <c r="AS1331" s="75"/>
      <c r="AT1331" s="75"/>
      <c r="AU1331" s="75"/>
      <c r="AV1331" s="75"/>
      <c r="AW1331" s="75"/>
      <c r="AX1331" s="75"/>
      <c r="AY1331" s="75"/>
      <c r="AZ1331" s="75"/>
      <c r="BA1331" s="75"/>
      <c r="BB1331" s="75"/>
      <c r="BC1331" s="75"/>
      <c r="BD1331" s="96">
        <f t="shared" si="1722"/>
        <v>0</v>
      </c>
      <c r="BE1331" s="97">
        <f t="shared" si="1686"/>
        <v>0</v>
      </c>
      <c r="BG1331" s="136" t="s">
        <v>223</v>
      </c>
      <c r="BH1331" s="4"/>
      <c r="BI1331" s="4"/>
    </row>
    <row r="1332" spans="1:61" ht="13.15" hidden="1" customHeight="1" outlineLevel="2" x14ac:dyDescent="0.2">
      <c r="A1332" s="380">
        <v>5</v>
      </c>
      <c r="B1332" s="382" t="s">
        <v>221</v>
      </c>
      <c r="C1332" s="49" t="s">
        <v>159</v>
      </c>
      <c r="D1332" s="95"/>
      <c r="E1332" s="68"/>
      <c r="F1332" s="69"/>
      <c r="G1332" s="69"/>
      <c r="H1332" s="69"/>
      <c r="I1332" s="69"/>
      <c r="J1332" s="69"/>
      <c r="K1332" s="69"/>
      <c r="L1332" s="69"/>
      <c r="M1332" s="69"/>
      <c r="N1332" s="69"/>
      <c r="O1332" s="69"/>
      <c r="P1332" s="69"/>
      <c r="Q1332" s="94">
        <f t="shared" si="1719"/>
        <v>0</v>
      </c>
      <c r="R1332" s="68"/>
      <c r="S1332" s="69"/>
      <c r="T1332" s="69"/>
      <c r="U1332" s="69"/>
      <c r="V1332" s="69"/>
      <c r="W1332" s="69"/>
      <c r="X1332" s="69"/>
      <c r="Y1332" s="69"/>
      <c r="Z1332" s="69"/>
      <c r="AA1332" s="69"/>
      <c r="AB1332" s="69"/>
      <c r="AC1332" s="69"/>
      <c r="AD1332" s="94">
        <f t="shared" si="1720"/>
        <v>0</v>
      </c>
      <c r="AE1332" s="68"/>
      <c r="AF1332" s="69"/>
      <c r="AG1332" s="69"/>
      <c r="AH1332" s="69"/>
      <c r="AI1332" s="69"/>
      <c r="AJ1332" s="69"/>
      <c r="AK1332" s="69"/>
      <c r="AL1332" s="69"/>
      <c r="AM1332" s="69"/>
      <c r="AN1332" s="69"/>
      <c r="AO1332" s="69"/>
      <c r="AP1332" s="69"/>
      <c r="AQ1332" s="94">
        <f t="shared" si="1721"/>
        <v>0</v>
      </c>
      <c r="AR1332" s="68"/>
      <c r="AS1332" s="69"/>
      <c r="AT1332" s="69"/>
      <c r="AU1332" s="69"/>
      <c r="AV1332" s="69"/>
      <c r="AW1332" s="69"/>
      <c r="AX1332" s="69"/>
      <c r="AY1332" s="69"/>
      <c r="AZ1332" s="69"/>
      <c r="BA1332" s="69"/>
      <c r="BB1332" s="69"/>
      <c r="BC1332" s="69"/>
      <c r="BD1332" s="94">
        <f t="shared" si="1722"/>
        <v>0</v>
      </c>
      <c r="BE1332" s="95">
        <f t="shared" si="1686"/>
        <v>0</v>
      </c>
      <c r="BG1332" t="s">
        <v>224</v>
      </c>
      <c r="BH1332" s="4"/>
      <c r="BI1332" s="4"/>
    </row>
    <row r="1333" spans="1:61" ht="13.15" hidden="1" customHeight="1" outlineLevel="2" x14ac:dyDescent="0.2">
      <c r="A1333" s="384"/>
      <c r="B1333" s="383"/>
      <c r="C1333" s="45" t="s">
        <v>164</v>
      </c>
      <c r="D1333" s="97"/>
      <c r="E1333" s="74"/>
      <c r="F1333" s="75"/>
      <c r="G1333" s="75"/>
      <c r="H1333" s="75"/>
      <c r="I1333" s="75"/>
      <c r="J1333" s="75"/>
      <c r="K1333" s="75"/>
      <c r="L1333" s="75"/>
      <c r="M1333" s="75"/>
      <c r="N1333" s="75"/>
      <c r="O1333" s="75"/>
      <c r="P1333" s="75"/>
      <c r="Q1333" s="96">
        <f t="shared" si="1719"/>
        <v>0</v>
      </c>
      <c r="R1333" s="74"/>
      <c r="S1333" s="75"/>
      <c r="T1333" s="75"/>
      <c r="U1333" s="75"/>
      <c r="V1333" s="75"/>
      <c r="W1333" s="75"/>
      <c r="X1333" s="75"/>
      <c r="Y1333" s="75"/>
      <c r="Z1333" s="75"/>
      <c r="AA1333" s="75"/>
      <c r="AB1333" s="75"/>
      <c r="AC1333" s="75"/>
      <c r="AD1333" s="96">
        <f t="shared" si="1720"/>
        <v>0</v>
      </c>
      <c r="AE1333" s="74"/>
      <c r="AF1333" s="75"/>
      <c r="AG1333" s="75"/>
      <c r="AH1333" s="75"/>
      <c r="AI1333" s="75"/>
      <c r="AJ1333" s="75"/>
      <c r="AK1333" s="75"/>
      <c r="AL1333" s="75"/>
      <c r="AM1333" s="75"/>
      <c r="AN1333" s="75"/>
      <c r="AO1333" s="75"/>
      <c r="AP1333" s="75"/>
      <c r="AQ1333" s="96">
        <f t="shared" si="1721"/>
        <v>0</v>
      </c>
      <c r="AR1333" s="74"/>
      <c r="AS1333" s="75"/>
      <c r="AT1333" s="75"/>
      <c r="AU1333" s="75"/>
      <c r="AV1333" s="75"/>
      <c r="AW1333" s="75"/>
      <c r="AX1333" s="75"/>
      <c r="AY1333" s="75"/>
      <c r="AZ1333" s="75"/>
      <c r="BA1333" s="75"/>
      <c r="BB1333" s="75"/>
      <c r="BC1333" s="75"/>
      <c r="BD1333" s="96">
        <f t="shared" si="1722"/>
        <v>0</v>
      </c>
      <c r="BE1333" s="97">
        <f t="shared" si="1686"/>
        <v>0</v>
      </c>
      <c r="BG1333" t="s">
        <v>210</v>
      </c>
      <c r="BH1333" s="4"/>
      <c r="BI1333" s="4"/>
    </row>
    <row r="1334" spans="1:61" ht="13.15" hidden="1" customHeight="1" outlineLevel="2" x14ac:dyDescent="0.2">
      <c r="A1334" s="373">
        <v>6</v>
      </c>
      <c r="B1334" s="364" t="s">
        <v>209</v>
      </c>
      <c r="C1334" s="49" t="s">
        <v>159</v>
      </c>
      <c r="D1334" s="95"/>
      <c r="E1334" s="68"/>
      <c r="F1334" s="69"/>
      <c r="G1334" s="69"/>
      <c r="H1334" s="69"/>
      <c r="I1334" s="69"/>
      <c r="J1334" s="69"/>
      <c r="K1334" s="69"/>
      <c r="L1334" s="69"/>
      <c r="M1334" s="69"/>
      <c r="N1334" s="69"/>
      <c r="O1334" s="69"/>
      <c r="P1334" s="69"/>
      <c r="Q1334" s="94">
        <f t="shared" si="1719"/>
        <v>0</v>
      </c>
      <c r="R1334" s="68"/>
      <c r="S1334" s="69"/>
      <c r="T1334" s="69"/>
      <c r="U1334" s="69"/>
      <c r="V1334" s="69"/>
      <c r="W1334" s="69"/>
      <c r="X1334" s="69"/>
      <c r="Y1334" s="69"/>
      <c r="Z1334" s="69"/>
      <c r="AA1334" s="69"/>
      <c r="AB1334" s="69"/>
      <c r="AC1334" s="69"/>
      <c r="AD1334" s="94">
        <f t="shared" si="1720"/>
        <v>0</v>
      </c>
      <c r="AE1334" s="68"/>
      <c r="AF1334" s="69"/>
      <c r="AG1334" s="69"/>
      <c r="AH1334" s="69"/>
      <c r="AI1334" s="192">
        <f>AI1330*4%</f>
        <v>4</v>
      </c>
      <c r="AJ1334" s="192">
        <f t="shared" ref="AJ1334:AP1334" si="1723">AJ1330*4%</f>
        <v>8</v>
      </c>
      <c r="AK1334" s="192">
        <f t="shared" si="1723"/>
        <v>12</v>
      </c>
      <c r="AL1334" s="192">
        <f t="shared" si="1723"/>
        <v>18</v>
      </c>
      <c r="AM1334" s="192">
        <f t="shared" si="1723"/>
        <v>18</v>
      </c>
      <c r="AN1334" s="192">
        <f t="shared" si="1723"/>
        <v>12</v>
      </c>
      <c r="AO1334" s="192">
        <f t="shared" si="1723"/>
        <v>8</v>
      </c>
      <c r="AP1334" s="192">
        <f t="shared" si="1723"/>
        <v>4</v>
      </c>
      <c r="AQ1334" s="94">
        <f t="shared" si="1721"/>
        <v>84</v>
      </c>
      <c r="AR1334" s="192">
        <f t="shared" ref="AR1334:AW1334" si="1724">AR1330*4%</f>
        <v>4</v>
      </c>
      <c r="AS1334" s="192">
        <f t="shared" si="1724"/>
        <v>8</v>
      </c>
      <c r="AT1334" s="192">
        <f t="shared" si="1724"/>
        <v>12</v>
      </c>
      <c r="AU1334" s="192">
        <f t="shared" si="1724"/>
        <v>12</v>
      </c>
      <c r="AV1334" s="192">
        <f t="shared" si="1724"/>
        <v>8</v>
      </c>
      <c r="AW1334" s="192">
        <f t="shared" si="1724"/>
        <v>4</v>
      </c>
      <c r="AX1334" s="69"/>
      <c r="AY1334" s="69"/>
      <c r="AZ1334" s="69"/>
      <c r="BA1334" s="69"/>
      <c r="BB1334" s="69"/>
      <c r="BC1334" s="69"/>
      <c r="BD1334" s="94">
        <f t="shared" si="1722"/>
        <v>48</v>
      </c>
      <c r="BE1334" s="95">
        <f t="shared" si="1686"/>
        <v>132</v>
      </c>
      <c r="BG1334" s="136" t="s">
        <v>215</v>
      </c>
      <c r="BH1334" s="4"/>
      <c r="BI1334" s="4"/>
    </row>
    <row r="1335" spans="1:61" ht="13.15" hidden="1" customHeight="1" outlineLevel="2" x14ac:dyDescent="0.2">
      <c r="A1335" s="374"/>
      <c r="B1335" s="365"/>
      <c r="C1335" s="48" t="s">
        <v>164</v>
      </c>
      <c r="D1335" s="98"/>
      <c r="E1335" s="62"/>
      <c r="F1335" s="63"/>
      <c r="G1335" s="63"/>
      <c r="H1335" s="63"/>
      <c r="I1335" s="63"/>
      <c r="J1335" s="63"/>
      <c r="K1335" s="63"/>
      <c r="L1335" s="63"/>
      <c r="M1335" s="63"/>
      <c r="N1335" s="63"/>
      <c r="O1335" s="63"/>
      <c r="P1335" s="63"/>
      <c r="Q1335" s="93">
        <f t="shared" si="1719"/>
        <v>0</v>
      </c>
      <c r="R1335" s="62"/>
      <c r="S1335" s="63"/>
      <c r="T1335" s="63"/>
      <c r="U1335" s="63"/>
      <c r="V1335" s="63"/>
      <c r="W1335" s="63"/>
      <c r="X1335" s="63"/>
      <c r="Y1335" s="63"/>
      <c r="Z1335" s="63"/>
      <c r="AA1335" s="63"/>
      <c r="AB1335" s="63"/>
      <c r="AC1335" s="63"/>
      <c r="AD1335" s="93">
        <f t="shared" si="1720"/>
        <v>0</v>
      </c>
      <c r="AE1335" s="62"/>
      <c r="AF1335" s="63"/>
      <c r="AG1335" s="63"/>
      <c r="AH1335" s="63"/>
      <c r="AI1335" s="63"/>
      <c r="AJ1335" s="63"/>
      <c r="AK1335" s="63"/>
      <c r="AL1335" s="63"/>
      <c r="AM1335" s="63"/>
      <c r="AN1335" s="63"/>
      <c r="AO1335" s="63"/>
      <c r="AP1335" s="63"/>
      <c r="AQ1335" s="93">
        <f t="shared" si="1721"/>
        <v>0</v>
      </c>
      <c r="AR1335" s="62"/>
      <c r="AS1335" s="63"/>
      <c r="AT1335" s="63"/>
      <c r="AU1335" s="63"/>
      <c r="AV1335" s="63"/>
      <c r="AW1335" s="63"/>
      <c r="AX1335" s="63"/>
      <c r="AY1335" s="63"/>
      <c r="AZ1335" s="63"/>
      <c r="BA1335" s="63"/>
      <c r="BB1335" s="63"/>
      <c r="BC1335" s="63"/>
      <c r="BD1335" s="93">
        <f t="shared" si="1722"/>
        <v>0</v>
      </c>
      <c r="BE1335" s="98">
        <f t="shared" si="1686"/>
        <v>0</v>
      </c>
      <c r="BF1335" s="122"/>
      <c r="BG1335" s="138" t="s">
        <v>216</v>
      </c>
      <c r="BH1335" s="139">
        <f>SUM(BH1327:BH1334)</f>
        <v>0</v>
      </c>
      <c r="BI1335" s="139">
        <f>SUM(BI1327:BI1334)</f>
        <v>0</v>
      </c>
    </row>
    <row r="1336" spans="1:61" ht="13.15" hidden="1" customHeight="1" outlineLevel="2" x14ac:dyDescent="0.2">
      <c r="A1336" s="366">
        <v>7</v>
      </c>
      <c r="B1336" s="364" t="s">
        <v>6</v>
      </c>
      <c r="C1336" s="49" t="s">
        <v>159</v>
      </c>
      <c r="D1336" s="95"/>
      <c r="E1336" s="68"/>
      <c r="F1336" s="69"/>
      <c r="G1336" s="69"/>
      <c r="H1336" s="69"/>
      <c r="I1336" s="69"/>
      <c r="J1336" s="69"/>
      <c r="K1336" s="69"/>
      <c r="L1336" s="69"/>
      <c r="M1336" s="69"/>
      <c r="N1336" s="69"/>
      <c r="O1336" s="69"/>
      <c r="P1336" s="69"/>
      <c r="Q1336" s="94">
        <f t="shared" si="1719"/>
        <v>0</v>
      </c>
      <c r="R1336" s="68"/>
      <c r="S1336" s="69"/>
      <c r="T1336" s="69"/>
      <c r="U1336" s="69"/>
      <c r="V1336" s="69"/>
      <c r="W1336" s="69"/>
      <c r="X1336" s="69"/>
      <c r="Y1336" s="69"/>
      <c r="Z1336" s="69"/>
      <c r="AA1336" s="69"/>
      <c r="AB1336" s="69"/>
      <c r="AC1336" s="69"/>
      <c r="AD1336" s="94">
        <f t="shared" si="1720"/>
        <v>0</v>
      </c>
      <c r="AE1336" s="68"/>
      <c r="AF1336" s="192">
        <v>3</v>
      </c>
      <c r="AG1336" s="192">
        <v>3</v>
      </c>
      <c r="AH1336" s="192">
        <v>3</v>
      </c>
      <c r="AI1336" s="192">
        <v>3</v>
      </c>
      <c r="AJ1336" s="192">
        <v>3</v>
      </c>
      <c r="AK1336" s="192">
        <v>3</v>
      </c>
      <c r="AL1336" s="192">
        <v>3</v>
      </c>
      <c r="AM1336" s="192">
        <v>3</v>
      </c>
      <c r="AN1336" s="192">
        <v>3</v>
      </c>
      <c r="AO1336" s="192">
        <v>3</v>
      </c>
      <c r="AP1336" s="192">
        <v>3</v>
      </c>
      <c r="AQ1336" s="94">
        <f t="shared" si="1721"/>
        <v>33</v>
      </c>
      <c r="AR1336" s="192">
        <v>3</v>
      </c>
      <c r="AS1336" s="192">
        <v>3</v>
      </c>
      <c r="AT1336" s="192">
        <v>3</v>
      </c>
      <c r="AU1336" s="192">
        <v>3</v>
      </c>
      <c r="AV1336" s="192">
        <v>3</v>
      </c>
      <c r="AW1336" s="192">
        <v>3</v>
      </c>
      <c r="AX1336" s="69"/>
      <c r="AY1336" s="69"/>
      <c r="AZ1336" s="69"/>
      <c r="BA1336" s="69"/>
      <c r="BB1336" s="69"/>
      <c r="BC1336" s="69"/>
      <c r="BD1336" s="94">
        <f t="shared" si="1722"/>
        <v>18</v>
      </c>
      <c r="BE1336" s="95">
        <f t="shared" si="1686"/>
        <v>51</v>
      </c>
      <c r="BH1336" s="4"/>
      <c r="BI1336" s="4"/>
    </row>
    <row r="1337" spans="1:61" ht="13.15" hidden="1" customHeight="1" outlineLevel="2" x14ac:dyDescent="0.2">
      <c r="A1337" s="367"/>
      <c r="B1337" s="368"/>
      <c r="C1337" s="48" t="s">
        <v>164</v>
      </c>
      <c r="D1337" s="98"/>
      <c r="E1337" s="66"/>
      <c r="F1337" s="63"/>
      <c r="G1337" s="63"/>
      <c r="H1337" s="63"/>
      <c r="I1337" s="63"/>
      <c r="J1337" s="63"/>
      <c r="K1337" s="63"/>
      <c r="L1337" s="63"/>
      <c r="M1337" s="63"/>
      <c r="N1337" s="63"/>
      <c r="O1337" s="63"/>
      <c r="P1337" s="63"/>
      <c r="Q1337" s="93">
        <f t="shared" si="1719"/>
        <v>0</v>
      </c>
      <c r="R1337" s="66"/>
      <c r="S1337" s="63"/>
      <c r="T1337" s="63"/>
      <c r="U1337" s="63"/>
      <c r="V1337" s="63"/>
      <c r="W1337" s="63"/>
      <c r="X1337" s="63"/>
      <c r="Y1337" s="63"/>
      <c r="Z1337" s="63"/>
      <c r="AA1337" s="63"/>
      <c r="AB1337" s="63"/>
      <c r="AC1337" s="63"/>
      <c r="AD1337" s="93">
        <f t="shared" si="1720"/>
        <v>0</v>
      </c>
      <c r="AE1337" s="66"/>
      <c r="AF1337" s="63"/>
      <c r="AG1337" s="63"/>
      <c r="AH1337" s="63"/>
      <c r="AI1337" s="63"/>
      <c r="AJ1337" s="63"/>
      <c r="AK1337" s="63"/>
      <c r="AL1337" s="63"/>
      <c r="AM1337" s="63"/>
      <c r="AN1337" s="63"/>
      <c r="AO1337" s="63"/>
      <c r="AP1337" s="63"/>
      <c r="AQ1337" s="93">
        <f t="shared" si="1721"/>
        <v>0</v>
      </c>
      <c r="AR1337" s="66"/>
      <c r="AS1337" s="63"/>
      <c r="AT1337" s="63"/>
      <c r="AU1337" s="63"/>
      <c r="AV1337" s="63"/>
      <c r="AW1337" s="63"/>
      <c r="AX1337" s="63"/>
      <c r="AY1337" s="63"/>
      <c r="AZ1337" s="63"/>
      <c r="BA1337" s="63"/>
      <c r="BB1337" s="63"/>
      <c r="BC1337" s="63"/>
      <c r="BD1337" s="93">
        <f t="shared" si="1722"/>
        <v>0</v>
      </c>
      <c r="BE1337" s="98">
        <f t="shared" si="1686"/>
        <v>0</v>
      </c>
      <c r="BG1337" s="138"/>
      <c r="BH1337" s="139"/>
      <c r="BI1337" s="139"/>
    </row>
    <row r="1338" spans="1:61" ht="13.15" hidden="1" customHeight="1" outlineLevel="2" x14ac:dyDescent="0.2">
      <c r="A1338" s="380">
        <v>8</v>
      </c>
      <c r="B1338" s="364" t="s">
        <v>335</v>
      </c>
      <c r="C1338" s="49" t="s">
        <v>159</v>
      </c>
      <c r="D1338" s="95"/>
      <c r="E1338" s="68"/>
      <c r="F1338" s="69"/>
      <c r="G1338" s="69"/>
      <c r="H1338" s="69"/>
      <c r="I1338" s="69"/>
      <c r="J1338" s="69"/>
      <c r="K1338" s="69"/>
      <c r="L1338" s="69"/>
      <c r="M1338" s="69"/>
      <c r="N1338" s="69"/>
      <c r="O1338" s="69"/>
      <c r="P1338" s="69"/>
      <c r="Q1338" s="94">
        <f>SUM(E1338:P1338)</f>
        <v>0</v>
      </c>
      <c r="R1338" s="68"/>
      <c r="S1338" s="69"/>
      <c r="T1338" s="69"/>
      <c r="U1338" s="69"/>
      <c r="V1338" s="69"/>
      <c r="W1338" s="69"/>
      <c r="X1338" s="69"/>
      <c r="Y1338" s="69"/>
      <c r="Z1338" s="69"/>
      <c r="AA1338" s="69"/>
      <c r="AB1338" s="69"/>
      <c r="AC1338" s="69"/>
      <c r="AD1338" s="94">
        <f t="shared" si="1720"/>
        <v>0</v>
      </c>
      <c r="AE1338" s="68"/>
      <c r="AF1338" s="69"/>
      <c r="AG1338" s="69"/>
      <c r="AH1338" s="69"/>
      <c r="AI1338" s="69"/>
      <c r="AJ1338" s="69"/>
      <c r="AK1338" s="69"/>
      <c r="AL1338" s="69"/>
      <c r="AM1338" s="69"/>
      <c r="AN1338" s="69"/>
      <c r="AO1338" s="69"/>
      <c r="AP1338" s="69"/>
      <c r="AQ1338" s="94">
        <f t="shared" si="1721"/>
        <v>0</v>
      </c>
      <c r="AR1338" s="68"/>
      <c r="AS1338" s="69"/>
      <c r="AT1338" s="69"/>
      <c r="AU1338" s="69"/>
      <c r="AV1338" s="69"/>
      <c r="AW1338" s="69"/>
      <c r="AX1338" s="69"/>
      <c r="AY1338" s="69"/>
      <c r="AZ1338" s="69"/>
      <c r="BA1338" s="69"/>
      <c r="BB1338" s="69"/>
      <c r="BC1338" s="69"/>
      <c r="BD1338" s="94">
        <f t="shared" si="1722"/>
        <v>0</v>
      </c>
      <c r="BE1338" s="95">
        <f t="shared" ref="BE1338:BE1348" si="1725">SUM(D1338,BD1338,AQ1338,AD1338,Q1338)</f>
        <v>0</v>
      </c>
      <c r="BH1338" s="4"/>
      <c r="BI1338" s="4"/>
    </row>
    <row r="1339" spans="1:61" ht="13.15" hidden="1" customHeight="1" outlineLevel="2" thickBot="1" x14ac:dyDescent="0.25">
      <c r="A1339" s="377"/>
      <c r="B1339" s="379"/>
      <c r="C1339" s="128" t="s">
        <v>164</v>
      </c>
      <c r="D1339" s="133"/>
      <c r="E1339" s="132"/>
      <c r="F1339" s="130"/>
      <c r="G1339" s="130"/>
      <c r="H1339" s="130"/>
      <c r="I1339" s="130"/>
      <c r="J1339" s="130"/>
      <c r="K1339" s="130"/>
      <c r="L1339" s="130"/>
      <c r="M1339" s="130"/>
      <c r="N1339" s="130"/>
      <c r="O1339" s="130"/>
      <c r="P1339" s="130"/>
      <c r="Q1339" s="131">
        <f>SUM(E1339:P1339)</f>
        <v>0</v>
      </c>
      <c r="R1339" s="132"/>
      <c r="S1339" s="130"/>
      <c r="T1339" s="130"/>
      <c r="U1339" s="130"/>
      <c r="V1339" s="130"/>
      <c r="W1339" s="130"/>
      <c r="X1339" s="130"/>
      <c r="Y1339" s="130"/>
      <c r="Z1339" s="130"/>
      <c r="AA1339" s="130"/>
      <c r="AB1339" s="130"/>
      <c r="AC1339" s="130"/>
      <c r="AD1339" s="131">
        <f t="shared" si="1720"/>
        <v>0</v>
      </c>
      <c r="AE1339" s="132"/>
      <c r="AF1339" s="130"/>
      <c r="AG1339" s="130"/>
      <c r="AH1339" s="130"/>
      <c r="AI1339" s="130"/>
      <c r="AJ1339" s="130"/>
      <c r="AK1339" s="130"/>
      <c r="AL1339" s="130"/>
      <c r="AM1339" s="130"/>
      <c r="AN1339" s="130"/>
      <c r="AO1339" s="130"/>
      <c r="AP1339" s="130"/>
      <c r="AQ1339" s="131">
        <f t="shared" si="1721"/>
        <v>0</v>
      </c>
      <c r="AR1339" s="132"/>
      <c r="AS1339" s="130"/>
      <c r="AT1339" s="130"/>
      <c r="AU1339" s="130"/>
      <c r="AV1339" s="130"/>
      <c r="AW1339" s="130"/>
      <c r="AX1339" s="130"/>
      <c r="AY1339" s="130"/>
      <c r="AZ1339" s="130"/>
      <c r="BA1339" s="130"/>
      <c r="BB1339" s="130"/>
      <c r="BC1339" s="130"/>
      <c r="BD1339" s="131">
        <f t="shared" si="1722"/>
        <v>0</v>
      </c>
      <c r="BE1339" s="133">
        <f t="shared" si="1725"/>
        <v>0</v>
      </c>
      <c r="BG1339" s="138"/>
      <c r="BH1339" s="139"/>
      <c r="BI1339" s="139"/>
    </row>
    <row r="1340" spans="1:61" outlineLevel="1" collapsed="1" x14ac:dyDescent="0.2">
      <c r="A1340" s="369"/>
      <c r="B1340" s="362" t="s">
        <v>198</v>
      </c>
      <c r="C1340" s="50" t="s">
        <v>159</v>
      </c>
      <c r="D1340" s="127">
        <f>SUM(D1324,D1326,D1328,D1330,D1332,D1334,D1336,D1338)</f>
        <v>0</v>
      </c>
      <c r="E1340" s="124">
        <f t="shared" ref="E1340:P1340" si="1726">SUM(E1324,E1326,E1328,E1330,E1332,E1334,E1336,E1338)</f>
        <v>0</v>
      </c>
      <c r="F1340" s="125">
        <f t="shared" si="1726"/>
        <v>0</v>
      </c>
      <c r="G1340" s="125">
        <f t="shared" si="1726"/>
        <v>0</v>
      </c>
      <c r="H1340" s="125">
        <f t="shared" si="1726"/>
        <v>0</v>
      </c>
      <c r="I1340" s="125">
        <f t="shared" si="1726"/>
        <v>0</v>
      </c>
      <c r="J1340" s="125">
        <f t="shared" si="1726"/>
        <v>0</v>
      </c>
      <c r="K1340" s="125">
        <f t="shared" si="1726"/>
        <v>0</v>
      </c>
      <c r="L1340" s="125">
        <f t="shared" si="1726"/>
        <v>0</v>
      </c>
      <c r="M1340" s="125">
        <f t="shared" si="1726"/>
        <v>0</v>
      </c>
      <c r="N1340" s="125">
        <f t="shared" si="1726"/>
        <v>0</v>
      </c>
      <c r="O1340" s="125">
        <f t="shared" si="1726"/>
        <v>0</v>
      </c>
      <c r="P1340" s="125">
        <f t="shared" si="1726"/>
        <v>0</v>
      </c>
      <c r="Q1340" s="126">
        <f>SUM(E1340:P1340)</f>
        <v>0</v>
      </c>
      <c r="R1340" s="124">
        <f t="shared" ref="R1340:AC1340" si="1727">SUM(R1324,R1326,R1328,R1330,R1332,R1334,R1336,R1338)</f>
        <v>0</v>
      </c>
      <c r="S1340" s="125">
        <f t="shared" si="1727"/>
        <v>0</v>
      </c>
      <c r="T1340" s="125">
        <f t="shared" si="1727"/>
        <v>0</v>
      </c>
      <c r="U1340" s="125">
        <f t="shared" si="1727"/>
        <v>100</v>
      </c>
      <c r="V1340" s="125">
        <f t="shared" si="1727"/>
        <v>0</v>
      </c>
      <c r="W1340" s="125">
        <f t="shared" si="1727"/>
        <v>100</v>
      </c>
      <c r="X1340" s="125">
        <f t="shared" si="1727"/>
        <v>0</v>
      </c>
      <c r="Y1340" s="125">
        <f t="shared" si="1727"/>
        <v>100</v>
      </c>
      <c r="Z1340" s="125">
        <f t="shared" si="1727"/>
        <v>0</v>
      </c>
      <c r="AA1340" s="125">
        <f t="shared" si="1727"/>
        <v>100</v>
      </c>
      <c r="AB1340" s="125">
        <f t="shared" si="1727"/>
        <v>0</v>
      </c>
      <c r="AC1340" s="125">
        <f t="shared" si="1727"/>
        <v>0</v>
      </c>
      <c r="AD1340" s="126">
        <f t="shared" si="1720"/>
        <v>400</v>
      </c>
      <c r="AE1340" s="124">
        <f t="shared" ref="AE1340:AP1340" si="1728">SUM(AE1324,AE1326,AE1328,AE1330,AE1332,AE1334,AE1336,AE1338)</f>
        <v>0</v>
      </c>
      <c r="AF1340" s="125">
        <f t="shared" si="1728"/>
        <v>3</v>
      </c>
      <c r="AG1340" s="125">
        <f t="shared" si="1728"/>
        <v>3</v>
      </c>
      <c r="AH1340" s="125">
        <f t="shared" si="1728"/>
        <v>3</v>
      </c>
      <c r="AI1340" s="125">
        <f t="shared" si="1728"/>
        <v>107</v>
      </c>
      <c r="AJ1340" s="125">
        <f t="shared" si="1728"/>
        <v>211</v>
      </c>
      <c r="AK1340" s="125">
        <f t="shared" si="1728"/>
        <v>315</v>
      </c>
      <c r="AL1340" s="125">
        <f t="shared" si="1728"/>
        <v>471</v>
      </c>
      <c r="AM1340" s="125">
        <f t="shared" si="1728"/>
        <v>471</v>
      </c>
      <c r="AN1340" s="125">
        <f t="shared" si="1728"/>
        <v>315</v>
      </c>
      <c r="AO1340" s="125">
        <f t="shared" si="1728"/>
        <v>211</v>
      </c>
      <c r="AP1340" s="125">
        <f t="shared" si="1728"/>
        <v>107</v>
      </c>
      <c r="AQ1340" s="126">
        <f t="shared" si="1721"/>
        <v>2217</v>
      </c>
      <c r="AR1340" s="124">
        <f t="shared" ref="AR1340:BC1340" si="1729">SUM(AR1324,AR1326,AR1328,AR1330,AR1332,AR1334,AR1336,AR1338)</f>
        <v>107</v>
      </c>
      <c r="AS1340" s="125">
        <f t="shared" si="1729"/>
        <v>211</v>
      </c>
      <c r="AT1340" s="125">
        <f t="shared" si="1729"/>
        <v>315</v>
      </c>
      <c r="AU1340" s="125">
        <f t="shared" si="1729"/>
        <v>315</v>
      </c>
      <c r="AV1340" s="125">
        <f t="shared" si="1729"/>
        <v>211</v>
      </c>
      <c r="AW1340" s="125">
        <f t="shared" si="1729"/>
        <v>107</v>
      </c>
      <c r="AX1340" s="125">
        <f t="shared" si="1729"/>
        <v>0</v>
      </c>
      <c r="AY1340" s="125">
        <f t="shared" si="1729"/>
        <v>0</v>
      </c>
      <c r="AZ1340" s="125">
        <f t="shared" si="1729"/>
        <v>0</v>
      </c>
      <c r="BA1340" s="125">
        <f t="shared" si="1729"/>
        <v>0</v>
      </c>
      <c r="BB1340" s="125">
        <f t="shared" si="1729"/>
        <v>0</v>
      </c>
      <c r="BC1340" s="125">
        <f t="shared" si="1729"/>
        <v>0</v>
      </c>
      <c r="BD1340" s="126">
        <f t="shared" si="1722"/>
        <v>1266</v>
      </c>
      <c r="BE1340" s="127">
        <f t="shared" si="1725"/>
        <v>3883</v>
      </c>
    </row>
    <row r="1341" spans="1:61" outlineLevel="1" x14ac:dyDescent="0.2">
      <c r="A1341" s="370"/>
      <c r="B1341" s="363"/>
      <c r="C1341" s="51" t="s">
        <v>164</v>
      </c>
      <c r="D1341" s="100">
        <f t="shared" ref="D1341:P1341" si="1730">SUM(D1325,D1327,D1329,D1331,D1333,D1335,D1337,D1339)</f>
        <v>0</v>
      </c>
      <c r="E1341" s="80">
        <f t="shared" si="1730"/>
        <v>0</v>
      </c>
      <c r="F1341" s="81">
        <f t="shared" si="1730"/>
        <v>0</v>
      </c>
      <c r="G1341" s="81">
        <f t="shared" si="1730"/>
        <v>0</v>
      </c>
      <c r="H1341" s="81">
        <f t="shared" si="1730"/>
        <v>0</v>
      </c>
      <c r="I1341" s="81">
        <f t="shared" si="1730"/>
        <v>0</v>
      </c>
      <c r="J1341" s="81">
        <f t="shared" si="1730"/>
        <v>0</v>
      </c>
      <c r="K1341" s="81">
        <f t="shared" si="1730"/>
        <v>0</v>
      </c>
      <c r="L1341" s="81">
        <f t="shared" si="1730"/>
        <v>0</v>
      </c>
      <c r="M1341" s="81">
        <f t="shared" si="1730"/>
        <v>0</v>
      </c>
      <c r="N1341" s="81">
        <f t="shared" si="1730"/>
        <v>0</v>
      </c>
      <c r="O1341" s="81">
        <f t="shared" si="1730"/>
        <v>0</v>
      </c>
      <c r="P1341" s="81">
        <f t="shared" si="1730"/>
        <v>0</v>
      </c>
      <c r="Q1341" s="99">
        <f>SUM(E1341:P1341)</f>
        <v>0</v>
      </c>
      <c r="R1341" s="80">
        <f t="shared" ref="R1341:AC1341" si="1731">SUM(R1325,R1327,R1329,R1331,R1333,R1335,R1337,R1339)</f>
        <v>0</v>
      </c>
      <c r="S1341" s="81">
        <f t="shared" si="1731"/>
        <v>0</v>
      </c>
      <c r="T1341" s="81">
        <f t="shared" si="1731"/>
        <v>0</v>
      </c>
      <c r="U1341" s="81">
        <f t="shared" si="1731"/>
        <v>0</v>
      </c>
      <c r="V1341" s="81">
        <f t="shared" si="1731"/>
        <v>0</v>
      </c>
      <c r="W1341" s="81">
        <f t="shared" si="1731"/>
        <v>0</v>
      </c>
      <c r="X1341" s="81">
        <f t="shared" si="1731"/>
        <v>0</v>
      </c>
      <c r="Y1341" s="81">
        <f t="shared" si="1731"/>
        <v>0</v>
      </c>
      <c r="Z1341" s="81">
        <f t="shared" si="1731"/>
        <v>0</v>
      </c>
      <c r="AA1341" s="81">
        <f t="shared" si="1731"/>
        <v>0</v>
      </c>
      <c r="AB1341" s="81">
        <f t="shared" si="1731"/>
        <v>0</v>
      </c>
      <c r="AC1341" s="81">
        <f t="shared" si="1731"/>
        <v>0</v>
      </c>
      <c r="AD1341" s="99">
        <f t="shared" si="1720"/>
        <v>0</v>
      </c>
      <c r="AE1341" s="80">
        <f t="shared" ref="AE1341:AP1341" si="1732">SUM(AE1325,AE1327,AE1329,AE1331,AE1333,AE1335,AE1337,AE1339)</f>
        <v>0</v>
      </c>
      <c r="AF1341" s="81">
        <f t="shared" si="1732"/>
        <v>0</v>
      </c>
      <c r="AG1341" s="81">
        <f t="shared" si="1732"/>
        <v>0</v>
      </c>
      <c r="AH1341" s="81">
        <f t="shared" si="1732"/>
        <v>0</v>
      </c>
      <c r="AI1341" s="81">
        <f t="shared" si="1732"/>
        <v>0</v>
      </c>
      <c r="AJ1341" s="81">
        <f t="shared" si="1732"/>
        <v>0</v>
      </c>
      <c r="AK1341" s="81">
        <f t="shared" si="1732"/>
        <v>0</v>
      </c>
      <c r="AL1341" s="81">
        <f t="shared" si="1732"/>
        <v>0</v>
      </c>
      <c r="AM1341" s="81">
        <f t="shared" si="1732"/>
        <v>0</v>
      </c>
      <c r="AN1341" s="81">
        <f t="shared" si="1732"/>
        <v>0</v>
      </c>
      <c r="AO1341" s="81">
        <f t="shared" si="1732"/>
        <v>0</v>
      </c>
      <c r="AP1341" s="81">
        <f t="shared" si="1732"/>
        <v>0</v>
      </c>
      <c r="AQ1341" s="99">
        <f t="shared" si="1721"/>
        <v>0</v>
      </c>
      <c r="AR1341" s="80">
        <f t="shared" ref="AR1341:BC1341" si="1733">SUM(AR1325,AR1327,AR1329,AR1331,AR1333,AR1335,AR1337,AR1339)</f>
        <v>0</v>
      </c>
      <c r="AS1341" s="81">
        <f t="shared" si="1733"/>
        <v>0</v>
      </c>
      <c r="AT1341" s="81">
        <f t="shared" si="1733"/>
        <v>0</v>
      </c>
      <c r="AU1341" s="81">
        <f t="shared" si="1733"/>
        <v>0</v>
      </c>
      <c r="AV1341" s="81">
        <f t="shared" si="1733"/>
        <v>0</v>
      </c>
      <c r="AW1341" s="81">
        <f t="shared" si="1733"/>
        <v>0</v>
      </c>
      <c r="AX1341" s="81">
        <f t="shared" si="1733"/>
        <v>0</v>
      </c>
      <c r="AY1341" s="81">
        <f t="shared" si="1733"/>
        <v>0</v>
      </c>
      <c r="AZ1341" s="81">
        <f t="shared" si="1733"/>
        <v>0</v>
      </c>
      <c r="BA1341" s="81">
        <f t="shared" si="1733"/>
        <v>0</v>
      </c>
      <c r="BB1341" s="81">
        <f t="shared" si="1733"/>
        <v>0</v>
      </c>
      <c r="BC1341" s="81">
        <f t="shared" si="1733"/>
        <v>0</v>
      </c>
      <c r="BD1341" s="99">
        <f t="shared" si="1722"/>
        <v>0</v>
      </c>
      <c r="BE1341" s="100">
        <f t="shared" si="1725"/>
        <v>0</v>
      </c>
    </row>
    <row r="1342" spans="1:61" hidden="1" outlineLevel="2" x14ac:dyDescent="0.2">
      <c r="A1342" s="120"/>
      <c r="B1342" s="111" t="s">
        <v>203</v>
      </c>
      <c r="C1342" s="112"/>
      <c r="D1342" s="114"/>
      <c r="E1342" s="113"/>
      <c r="F1342" s="113"/>
      <c r="G1342" s="113"/>
      <c r="H1342" s="113"/>
      <c r="I1342" s="113"/>
      <c r="J1342" s="113"/>
      <c r="K1342" s="113"/>
      <c r="L1342" s="113"/>
      <c r="M1342" s="113"/>
      <c r="N1342" s="113"/>
      <c r="O1342" s="113"/>
      <c r="P1342" s="113"/>
      <c r="Q1342" s="114"/>
      <c r="R1342" s="113"/>
      <c r="S1342" s="113"/>
      <c r="T1342" s="113"/>
      <c r="U1342" s="113"/>
      <c r="V1342" s="113"/>
      <c r="W1342" s="113"/>
      <c r="X1342" s="113"/>
      <c r="Y1342" s="113"/>
      <c r="Z1342" s="113"/>
      <c r="AA1342" s="113"/>
      <c r="AB1342" s="113"/>
      <c r="AC1342" s="113"/>
      <c r="AD1342" s="114"/>
      <c r="AE1342" s="113"/>
      <c r="AF1342" s="113"/>
      <c r="AG1342" s="113"/>
      <c r="AH1342" s="113"/>
      <c r="AI1342" s="113"/>
      <c r="AJ1342" s="113"/>
      <c r="AK1342" s="113"/>
      <c r="AL1342" s="113"/>
      <c r="AM1342" s="113"/>
      <c r="AN1342" s="113"/>
      <c r="AO1342" s="113"/>
      <c r="AP1342" s="113"/>
      <c r="AQ1342" s="114"/>
      <c r="AR1342" s="113"/>
      <c r="AS1342" s="113"/>
      <c r="AT1342" s="113"/>
      <c r="AU1342" s="113"/>
      <c r="AV1342" s="113"/>
      <c r="AW1342" s="113"/>
      <c r="AX1342" s="113"/>
      <c r="AY1342" s="113"/>
      <c r="AZ1342" s="113"/>
      <c r="BA1342" s="113"/>
      <c r="BB1342" s="113"/>
      <c r="BC1342" s="113"/>
      <c r="BD1342" s="114"/>
      <c r="BE1342" s="198">
        <f t="shared" si="1725"/>
        <v>0</v>
      </c>
      <c r="BG1342" s="42"/>
    </row>
    <row r="1343" spans="1:61" hidden="1" outlineLevel="2" x14ac:dyDescent="0.2">
      <c r="A1343" s="375">
        <v>1</v>
      </c>
      <c r="B1343" s="376" t="s">
        <v>208</v>
      </c>
      <c r="C1343" s="47" t="s">
        <v>159</v>
      </c>
      <c r="D1343" s="91">
        <f>D1340-D1345</f>
        <v>0</v>
      </c>
      <c r="E1343" s="52">
        <f>E1340-E1345</f>
        <v>0</v>
      </c>
      <c r="F1343" s="53">
        <f t="shared" ref="F1343:P1343" si="1734">F1340-F1345</f>
        <v>0</v>
      </c>
      <c r="G1343" s="53">
        <f t="shared" si="1734"/>
        <v>0</v>
      </c>
      <c r="H1343" s="53">
        <f t="shared" si="1734"/>
        <v>0</v>
      </c>
      <c r="I1343" s="53">
        <f t="shared" si="1734"/>
        <v>0</v>
      </c>
      <c r="J1343" s="53">
        <f t="shared" si="1734"/>
        <v>0</v>
      </c>
      <c r="K1343" s="53">
        <f t="shared" si="1734"/>
        <v>0</v>
      </c>
      <c r="L1343" s="53">
        <f t="shared" si="1734"/>
        <v>0</v>
      </c>
      <c r="M1343" s="53">
        <f t="shared" si="1734"/>
        <v>0</v>
      </c>
      <c r="N1343" s="53">
        <f t="shared" si="1734"/>
        <v>0</v>
      </c>
      <c r="O1343" s="53">
        <f t="shared" si="1734"/>
        <v>0</v>
      </c>
      <c r="P1343" s="53">
        <f t="shared" si="1734"/>
        <v>0</v>
      </c>
      <c r="Q1343" s="91">
        <f t="shared" ref="Q1343:Q1348" si="1735">SUM(E1343:P1343)</f>
        <v>0</v>
      </c>
      <c r="R1343" s="52">
        <f>R1340-R1345</f>
        <v>0</v>
      </c>
      <c r="S1343" s="53">
        <f t="shared" ref="S1343:AC1343" si="1736">S1340-S1345</f>
        <v>0</v>
      </c>
      <c r="T1343" s="53">
        <f t="shared" si="1736"/>
        <v>0</v>
      </c>
      <c r="U1343" s="53">
        <f t="shared" si="1736"/>
        <v>100</v>
      </c>
      <c r="V1343" s="53">
        <f t="shared" si="1736"/>
        <v>0</v>
      </c>
      <c r="W1343" s="53">
        <f t="shared" si="1736"/>
        <v>100</v>
      </c>
      <c r="X1343" s="53">
        <f t="shared" si="1736"/>
        <v>0</v>
      </c>
      <c r="Y1343" s="53">
        <f t="shared" si="1736"/>
        <v>100</v>
      </c>
      <c r="Z1343" s="53">
        <f t="shared" si="1736"/>
        <v>0</v>
      </c>
      <c r="AA1343" s="53">
        <f t="shared" si="1736"/>
        <v>100</v>
      </c>
      <c r="AB1343" s="53">
        <f t="shared" si="1736"/>
        <v>0</v>
      </c>
      <c r="AC1343" s="53">
        <f t="shared" si="1736"/>
        <v>0</v>
      </c>
      <c r="AD1343" s="91">
        <f t="shared" ref="AD1343:AD1348" si="1737">SUM(R1343:AC1343)</f>
        <v>400</v>
      </c>
      <c r="AE1343" s="52">
        <f>AE1340-AE1345</f>
        <v>0</v>
      </c>
      <c r="AF1343" s="53">
        <f t="shared" ref="AF1343:AP1343" si="1738">AF1340-AF1345</f>
        <v>3</v>
      </c>
      <c r="AG1343" s="53">
        <f t="shared" si="1738"/>
        <v>3</v>
      </c>
      <c r="AH1343" s="53">
        <f t="shared" si="1738"/>
        <v>3</v>
      </c>
      <c r="AI1343" s="53">
        <f t="shared" si="1738"/>
        <v>107</v>
      </c>
      <c r="AJ1343" s="53">
        <f t="shared" si="1738"/>
        <v>211</v>
      </c>
      <c r="AK1343" s="53">
        <f t="shared" si="1738"/>
        <v>315</v>
      </c>
      <c r="AL1343" s="53">
        <f t="shared" si="1738"/>
        <v>471</v>
      </c>
      <c r="AM1343" s="53">
        <f t="shared" si="1738"/>
        <v>471</v>
      </c>
      <c r="AN1343" s="53">
        <f t="shared" si="1738"/>
        <v>315</v>
      </c>
      <c r="AO1343" s="53">
        <f t="shared" si="1738"/>
        <v>211</v>
      </c>
      <c r="AP1343" s="53">
        <f t="shared" si="1738"/>
        <v>107</v>
      </c>
      <c r="AQ1343" s="91">
        <f t="shared" ref="AQ1343:AQ1348" si="1739">SUM(AE1343:AP1343)</f>
        <v>2217</v>
      </c>
      <c r="AR1343" s="52">
        <f>AR1340-AR1345</f>
        <v>107</v>
      </c>
      <c r="AS1343" s="53">
        <f t="shared" ref="AS1343:BC1343" si="1740">AS1340-AS1345</f>
        <v>211</v>
      </c>
      <c r="AT1343" s="53">
        <f t="shared" si="1740"/>
        <v>315</v>
      </c>
      <c r="AU1343" s="53">
        <f t="shared" si="1740"/>
        <v>315</v>
      </c>
      <c r="AV1343" s="53">
        <f t="shared" si="1740"/>
        <v>211</v>
      </c>
      <c r="AW1343" s="53">
        <f t="shared" si="1740"/>
        <v>107</v>
      </c>
      <c r="AX1343" s="53">
        <f t="shared" si="1740"/>
        <v>0</v>
      </c>
      <c r="AY1343" s="53">
        <f t="shared" si="1740"/>
        <v>0</v>
      </c>
      <c r="AZ1343" s="53">
        <f t="shared" si="1740"/>
        <v>0</v>
      </c>
      <c r="BA1343" s="53">
        <f t="shared" si="1740"/>
        <v>0</v>
      </c>
      <c r="BB1343" s="53">
        <f t="shared" si="1740"/>
        <v>0</v>
      </c>
      <c r="BC1343" s="53">
        <f t="shared" si="1740"/>
        <v>0</v>
      </c>
      <c r="BD1343" s="91">
        <f t="shared" ref="BD1343:BD1348" si="1741">SUM(AR1343:BC1343)</f>
        <v>1266</v>
      </c>
      <c r="BE1343" s="91">
        <f t="shared" si="1725"/>
        <v>3883</v>
      </c>
      <c r="BG1343" s="42"/>
    </row>
    <row r="1344" spans="1:61" hidden="1" outlineLevel="2" x14ac:dyDescent="0.2">
      <c r="A1344" s="374"/>
      <c r="B1344" s="372"/>
      <c r="C1344" s="46" t="s">
        <v>164</v>
      </c>
      <c r="D1344" s="92">
        <f t="shared" ref="D1344:P1344" si="1742">D1341-D1346</f>
        <v>0</v>
      </c>
      <c r="E1344" s="56">
        <f t="shared" si="1742"/>
        <v>0</v>
      </c>
      <c r="F1344" s="57">
        <f t="shared" si="1742"/>
        <v>0</v>
      </c>
      <c r="G1344" s="57">
        <f t="shared" si="1742"/>
        <v>0</v>
      </c>
      <c r="H1344" s="57">
        <f t="shared" si="1742"/>
        <v>0</v>
      </c>
      <c r="I1344" s="57">
        <f t="shared" si="1742"/>
        <v>0</v>
      </c>
      <c r="J1344" s="57">
        <f t="shared" si="1742"/>
        <v>0</v>
      </c>
      <c r="K1344" s="57">
        <f t="shared" si="1742"/>
        <v>0</v>
      </c>
      <c r="L1344" s="57">
        <f t="shared" si="1742"/>
        <v>0</v>
      </c>
      <c r="M1344" s="57">
        <f t="shared" si="1742"/>
        <v>0</v>
      </c>
      <c r="N1344" s="57">
        <f t="shared" si="1742"/>
        <v>0</v>
      </c>
      <c r="O1344" s="57">
        <f t="shared" si="1742"/>
        <v>0</v>
      </c>
      <c r="P1344" s="57">
        <f t="shared" si="1742"/>
        <v>0</v>
      </c>
      <c r="Q1344" s="92">
        <f t="shared" si="1735"/>
        <v>0</v>
      </c>
      <c r="R1344" s="56">
        <f t="shared" ref="R1344:AC1344" si="1743">R1341-R1346</f>
        <v>0</v>
      </c>
      <c r="S1344" s="57">
        <f t="shared" si="1743"/>
        <v>0</v>
      </c>
      <c r="T1344" s="57">
        <f t="shared" si="1743"/>
        <v>0</v>
      </c>
      <c r="U1344" s="57">
        <f t="shared" si="1743"/>
        <v>0</v>
      </c>
      <c r="V1344" s="57">
        <f t="shared" si="1743"/>
        <v>0</v>
      </c>
      <c r="W1344" s="57">
        <f t="shared" si="1743"/>
        <v>0</v>
      </c>
      <c r="X1344" s="57">
        <f t="shared" si="1743"/>
        <v>0</v>
      </c>
      <c r="Y1344" s="57">
        <f t="shared" si="1743"/>
        <v>0</v>
      </c>
      <c r="Z1344" s="57">
        <f t="shared" si="1743"/>
        <v>0</v>
      </c>
      <c r="AA1344" s="57">
        <f t="shared" si="1743"/>
        <v>0</v>
      </c>
      <c r="AB1344" s="57">
        <f t="shared" si="1743"/>
        <v>0</v>
      </c>
      <c r="AC1344" s="57">
        <f t="shared" si="1743"/>
        <v>0</v>
      </c>
      <c r="AD1344" s="92">
        <f t="shared" si="1737"/>
        <v>0</v>
      </c>
      <c r="AE1344" s="56">
        <f t="shared" ref="AE1344:AP1344" si="1744">AE1341-AE1346</f>
        <v>0</v>
      </c>
      <c r="AF1344" s="57">
        <f t="shared" si="1744"/>
        <v>0</v>
      </c>
      <c r="AG1344" s="57">
        <f t="shared" si="1744"/>
        <v>0</v>
      </c>
      <c r="AH1344" s="57">
        <f t="shared" si="1744"/>
        <v>0</v>
      </c>
      <c r="AI1344" s="57">
        <f t="shared" si="1744"/>
        <v>0</v>
      </c>
      <c r="AJ1344" s="57">
        <f t="shared" si="1744"/>
        <v>0</v>
      </c>
      <c r="AK1344" s="57">
        <f t="shared" si="1744"/>
        <v>0</v>
      </c>
      <c r="AL1344" s="57">
        <f t="shared" si="1744"/>
        <v>0</v>
      </c>
      <c r="AM1344" s="57">
        <f t="shared" si="1744"/>
        <v>0</v>
      </c>
      <c r="AN1344" s="57">
        <f t="shared" si="1744"/>
        <v>0</v>
      </c>
      <c r="AO1344" s="57">
        <f t="shared" si="1744"/>
        <v>0</v>
      </c>
      <c r="AP1344" s="57">
        <f t="shared" si="1744"/>
        <v>0</v>
      </c>
      <c r="AQ1344" s="92">
        <f t="shared" si="1739"/>
        <v>0</v>
      </c>
      <c r="AR1344" s="56">
        <f t="shared" ref="AR1344:BC1344" si="1745">AR1341-AR1346</f>
        <v>0</v>
      </c>
      <c r="AS1344" s="57">
        <f t="shared" si="1745"/>
        <v>0</v>
      </c>
      <c r="AT1344" s="57">
        <f t="shared" si="1745"/>
        <v>0</v>
      </c>
      <c r="AU1344" s="57">
        <f t="shared" si="1745"/>
        <v>0</v>
      </c>
      <c r="AV1344" s="57">
        <f t="shared" si="1745"/>
        <v>0</v>
      </c>
      <c r="AW1344" s="57">
        <f t="shared" si="1745"/>
        <v>0</v>
      </c>
      <c r="AX1344" s="57">
        <f t="shared" si="1745"/>
        <v>0</v>
      </c>
      <c r="AY1344" s="57">
        <f t="shared" si="1745"/>
        <v>0</v>
      </c>
      <c r="AZ1344" s="57">
        <f t="shared" si="1745"/>
        <v>0</v>
      </c>
      <c r="BA1344" s="57">
        <f t="shared" si="1745"/>
        <v>0</v>
      </c>
      <c r="BB1344" s="57">
        <f t="shared" si="1745"/>
        <v>0</v>
      </c>
      <c r="BC1344" s="57">
        <f t="shared" si="1745"/>
        <v>0</v>
      </c>
      <c r="BD1344" s="92">
        <f t="shared" si="1741"/>
        <v>0</v>
      </c>
      <c r="BE1344" s="92">
        <f t="shared" si="1725"/>
        <v>0</v>
      </c>
      <c r="BF1344" s="122"/>
      <c r="BG1344" s="42"/>
    </row>
    <row r="1345" spans="1:61" hidden="1" outlineLevel="2" x14ac:dyDescent="0.2">
      <c r="A1345" s="373">
        <v>2</v>
      </c>
      <c r="B1345" s="371" t="s">
        <v>307</v>
      </c>
      <c r="C1345" s="44" t="s">
        <v>159</v>
      </c>
      <c r="D1345" s="101"/>
      <c r="E1345" s="82"/>
      <c r="F1345" s="83"/>
      <c r="G1345" s="83"/>
      <c r="H1345" s="83"/>
      <c r="I1345" s="83"/>
      <c r="J1345" s="83"/>
      <c r="K1345" s="83"/>
      <c r="L1345" s="83"/>
      <c r="M1345" s="83"/>
      <c r="N1345" s="83"/>
      <c r="O1345" s="83"/>
      <c r="P1345" s="84"/>
      <c r="Q1345" s="101">
        <f t="shared" si="1735"/>
        <v>0</v>
      </c>
      <c r="R1345" s="82"/>
      <c r="S1345" s="83"/>
      <c r="T1345" s="83"/>
      <c r="U1345" s="83"/>
      <c r="V1345" s="83"/>
      <c r="W1345" s="83"/>
      <c r="X1345" s="83"/>
      <c r="Y1345" s="83"/>
      <c r="Z1345" s="83"/>
      <c r="AA1345" s="83"/>
      <c r="AB1345" s="83"/>
      <c r="AC1345" s="84"/>
      <c r="AD1345" s="101">
        <f t="shared" si="1737"/>
        <v>0</v>
      </c>
      <c r="AE1345" s="82"/>
      <c r="AF1345" s="83"/>
      <c r="AG1345" s="83"/>
      <c r="AH1345" s="83"/>
      <c r="AI1345" s="83"/>
      <c r="AJ1345" s="83"/>
      <c r="AK1345" s="83"/>
      <c r="AL1345" s="83"/>
      <c r="AM1345" s="83"/>
      <c r="AN1345" s="83"/>
      <c r="AO1345" s="83"/>
      <c r="AP1345" s="84"/>
      <c r="AQ1345" s="101">
        <f t="shared" si="1739"/>
        <v>0</v>
      </c>
      <c r="AR1345" s="82"/>
      <c r="AS1345" s="83"/>
      <c r="AT1345" s="83"/>
      <c r="AU1345" s="83"/>
      <c r="AV1345" s="83"/>
      <c r="AW1345" s="83"/>
      <c r="AX1345" s="83"/>
      <c r="AY1345" s="83"/>
      <c r="AZ1345" s="83"/>
      <c r="BA1345" s="83"/>
      <c r="BB1345" s="83"/>
      <c r="BC1345" s="84"/>
      <c r="BD1345" s="101">
        <f t="shared" si="1741"/>
        <v>0</v>
      </c>
      <c r="BE1345" s="101">
        <f t="shared" si="1725"/>
        <v>0</v>
      </c>
      <c r="BG1345" s="42"/>
    </row>
    <row r="1346" spans="1:61" ht="13.5" hidden="1" outlineLevel="2" thickBot="1" x14ac:dyDescent="0.25">
      <c r="A1346" s="377"/>
      <c r="B1346" s="378"/>
      <c r="C1346" s="128" t="s">
        <v>164</v>
      </c>
      <c r="D1346" s="131"/>
      <c r="E1346" s="129"/>
      <c r="F1346" s="130"/>
      <c r="G1346" s="130"/>
      <c r="H1346" s="130"/>
      <c r="I1346" s="130"/>
      <c r="J1346" s="130"/>
      <c r="K1346" s="130"/>
      <c r="L1346" s="130"/>
      <c r="M1346" s="130"/>
      <c r="N1346" s="130"/>
      <c r="O1346" s="130"/>
      <c r="P1346" s="130"/>
      <c r="Q1346" s="131">
        <f t="shared" si="1735"/>
        <v>0</v>
      </c>
      <c r="R1346" s="129"/>
      <c r="S1346" s="130"/>
      <c r="T1346" s="130"/>
      <c r="U1346" s="130"/>
      <c r="V1346" s="130"/>
      <c r="W1346" s="130"/>
      <c r="X1346" s="130"/>
      <c r="Y1346" s="130"/>
      <c r="Z1346" s="130"/>
      <c r="AA1346" s="130"/>
      <c r="AB1346" s="130"/>
      <c r="AC1346" s="130"/>
      <c r="AD1346" s="131">
        <f t="shared" si="1737"/>
        <v>0</v>
      </c>
      <c r="AE1346" s="129"/>
      <c r="AF1346" s="130"/>
      <c r="AG1346" s="130"/>
      <c r="AH1346" s="130"/>
      <c r="AI1346" s="130"/>
      <c r="AJ1346" s="130"/>
      <c r="AK1346" s="130"/>
      <c r="AL1346" s="130"/>
      <c r="AM1346" s="130"/>
      <c r="AN1346" s="130"/>
      <c r="AO1346" s="130"/>
      <c r="AP1346" s="130"/>
      <c r="AQ1346" s="131">
        <f t="shared" si="1739"/>
        <v>0</v>
      </c>
      <c r="AR1346" s="129"/>
      <c r="AS1346" s="130"/>
      <c r="AT1346" s="130"/>
      <c r="AU1346" s="130"/>
      <c r="AV1346" s="130"/>
      <c r="AW1346" s="130"/>
      <c r="AX1346" s="130"/>
      <c r="AY1346" s="130"/>
      <c r="AZ1346" s="130"/>
      <c r="BA1346" s="130"/>
      <c r="BB1346" s="130"/>
      <c r="BC1346" s="130"/>
      <c r="BD1346" s="131">
        <f t="shared" si="1741"/>
        <v>0</v>
      </c>
      <c r="BE1346" s="131">
        <f t="shared" si="1725"/>
        <v>0</v>
      </c>
      <c r="BG1346" s="42"/>
    </row>
    <row r="1347" spans="1:61" hidden="1" outlineLevel="2" x14ac:dyDescent="0.2">
      <c r="A1347" s="369"/>
      <c r="B1347" s="362" t="s">
        <v>198</v>
      </c>
      <c r="C1347" s="50" t="s">
        <v>159</v>
      </c>
      <c r="D1347" s="127">
        <f>SUM(D1343,D1345)</f>
        <v>0</v>
      </c>
      <c r="E1347" s="124">
        <f>SUM(E1343,E1345)</f>
        <v>0</v>
      </c>
      <c r="F1347" s="125">
        <f t="shared" ref="F1347:P1347" si="1746">SUM(F1343,F1345)</f>
        <v>0</v>
      </c>
      <c r="G1347" s="125">
        <f t="shared" si="1746"/>
        <v>0</v>
      </c>
      <c r="H1347" s="125">
        <f t="shared" si="1746"/>
        <v>0</v>
      </c>
      <c r="I1347" s="125">
        <f t="shared" si="1746"/>
        <v>0</v>
      </c>
      <c r="J1347" s="125">
        <f t="shared" si="1746"/>
        <v>0</v>
      </c>
      <c r="K1347" s="125">
        <f t="shared" si="1746"/>
        <v>0</v>
      </c>
      <c r="L1347" s="125">
        <f t="shared" si="1746"/>
        <v>0</v>
      </c>
      <c r="M1347" s="125">
        <f t="shared" si="1746"/>
        <v>0</v>
      </c>
      <c r="N1347" s="125">
        <f t="shared" si="1746"/>
        <v>0</v>
      </c>
      <c r="O1347" s="125">
        <f t="shared" si="1746"/>
        <v>0</v>
      </c>
      <c r="P1347" s="125">
        <f t="shared" si="1746"/>
        <v>0</v>
      </c>
      <c r="Q1347" s="126">
        <f t="shared" si="1735"/>
        <v>0</v>
      </c>
      <c r="R1347" s="124">
        <f>SUM(R1343,R1345)</f>
        <v>0</v>
      </c>
      <c r="S1347" s="125">
        <f t="shared" ref="S1347:AC1347" si="1747">SUM(S1343,S1345)</f>
        <v>0</v>
      </c>
      <c r="T1347" s="125">
        <f t="shared" si="1747"/>
        <v>0</v>
      </c>
      <c r="U1347" s="125">
        <f t="shared" si="1747"/>
        <v>100</v>
      </c>
      <c r="V1347" s="125">
        <f t="shared" si="1747"/>
        <v>0</v>
      </c>
      <c r="W1347" s="125">
        <f t="shared" si="1747"/>
        <v>100</v>
      </c>
      <c r="X1347" s="125">
        <f t="shared" si="1747"/>
        <v>0</v>
      </c>
      <c r="Y1347" s="125">
        <f t="shared" si="1747"/>
        <v>100</v>
      </c>
      <c r="Z1347" s="125">
        <f t="shared" si="1747"/>
        <v>0</v>
      </c>
      <c r="AA1347" s="125">
        <f t="shared" si="1747"/>
        <v>100</v>
      </c>
      <c r="AB1347" s="125">
        <f t="shared" si="1747"/>
        <v>0</v>
      </c>
      <c r="AC1347" s="125">
        <f t="shared" si="1747"/>
        <v>0</v>
      </c>
      <c r="AD1347" s="126">
        <f t="shared" si="1737"/>
        <v>400</v>
      </c>
      <c r="AE1347" s="124">
        <f>SUM(AE1343,AE1345)</f>
        <v>0</v>
      </c>
      <c r="AF1347" s="125">
        <f t="shared" ref="AF1347:AP1347" si="1748">SUM(AF1343,AF1345)</f>
        <v>3</v>
      </c>
      <c r="AG1347" s="125">
        <f t="shared" si="1748"/>
        <v>3</v>
      </c>
      <c r="AH1347" s="125">
        <f t="shared" si="1748"/>
        <v>3</v>
      </c>
      <c r="AI1347" s="125">
        <f t="shared" si="1748"/>
        <v>107</v>
      </c>
      <c r="AJ1347" s="125">
        <f t="shared" si="1748"/>
        <v>211</v>
      </c>
      <c r="AK1347" s="125">
        <f t="shared" si="1748"/>
        <v>315</v>
      </c>
      <c r="AL1347" s="125">
        <f t="shared" si="1748"/>
        <v>471</v>
      </c>
      <c r="AM1347" s="125">
        <f t="shared" si="1748"/>
        <v>471</v>
      </c>
      <c r="AN1347" s="125">
        <f t="shared" si="1748"/>
        <v>315</v>
      </c>
      <c r="AO1347" s="125">
        <f t="shared" si="1748"/>
        <v>211</v>
      </c>
      <c r="AP1347" s="125">
        <f t="shared" si="1748"/>
        <v>107</v>
      </c>
      <c r="AQ1347" s="126">
        <f t="shared" si="1739"/>
        <v>2217</v>
      </c>
      <c r="AR1347" s="124">
        <f>SUM(AR1343,AR1345)</f>
        <v>107</v>
      </c>
      <c r="AS1347" s="125">
        <f t="shared" ref="AS1347:BC1347" si="1749">SUM(AS1343,AS1345)</f>
        <v>211</v>
      </c>
      <c r="AT1347" s="125">
        <f t="shared" si="1749"/>
        <v>315</v>
      </c>
      <c r="AU1347" s="125">
        <f t="shared" si="1749"/>
        <v>315</v>
      </c>
      <c r="AV1347" s="125">
        <f t="shared" si="1749"/>
        <v>211</v>
      </c>
      <c r="AW1347" s="125">
        <f t="shared" si="1749"/>
        <v>107</v>
      </c>
      <c r="AX1347" s="125">
        <f t="shared" si="1749"/>
        <v>0</v>
      </c>
      <c r="AY1347" s="125">
        <f t="shared" si="1749"/>
        <v>0</v>
      </c>
      <c r="AZ1347" s="125">
        <f t="shared" si="1749"/>
        <v>0</v>
      </c>
      <c r="BA1347" s="125">
        <f t="shared" si="1749"/>
        <v>0</v>
      </c>
      <c r="BB1347" s="125">
        <f t="shared" si="1749"/>
        <v>0</v>
      </c>
      <c r="BC1347" s="125">
        <f t="shared" si="1749"/>
        <v>0</v>
      </c>
      <c r="BD1347" s="126">
        <f t="shared" si="1741"/>
        <v>1266</v>
      </c>
      <c r="BE1347" s="127">
        <f t="shared" si="1725"/>
        <v>3883</v>
      </c>
      <c r="BG1347" s="42"/>
    </row>
    <row r="1348" spans="1:61" hidden="1" outlineLevel="2" x14ac:dyDescent="0.2">
      <c r="A1348" s="370"/>
      <c r="B1348" s="363"/>
      <c r="C1348" s="51" t="s">
        <v>164</v>
      </c>
      <c r="D1348" s="100">
        <f t="shared" ref="D1348:P1348" si="1750">SUM(D1344,D1346)</f>
        <v>0</v>
      </c>
      <c r="E1348" s="80">
        <f t="shared" si="1750"/>
        <v>0</v>
      </c>
      <c r="F1348" s="81">
        <f t="shared" si="1750"/>
        <v>0</v>
      </c>
      <c r="G1348" s="81">
        <f t="shared" si="1750"/>
        <v>0</v>
      </c>
      <c r="H1348" s="81">
        <f t="shared" si="1750"/>
        <v>0</v>
      </c>
      <c r="I1348" s="81">
        <f t="shared" si="1750"/>
        <v>0</v>
      </c>
      <c r="J1348" s="81">
        <f t="shared" si="1750"/>
        <v>0</v>
      </c>
      <c r="K1348" s="81">
        <f t="shared" si="1750"/>
        <v>0</v>
      </c>
      <c r="L1348" s="81">
        <f t="shared" si="1750"/>
        <v>0</v>
      </c>
      <c r="M1348" s="81">
        <f t="shared" si="1750"/>
        <v>0</v>
      </c>
      <c r="N1348" s="81">
        <f t="shared" si="1750"/>
        <v>0</v>
      </c>
      <c r="O1348" s="81">
        <f t="shared" si="1750"/>
        <v>0</v>
      </c>
      <c r="P1348" s="81">
        <f t="shared" si="1750"/>
        <v>0</v>
      </c>
      <c r="Q1348" s="99">
        <f t="shared" si="1735"/>
        <v>0</v>
      </c>
      <c r="R1348" s="80">
        <f t="shared" ref="R1348:AC1348" si="1751">SUM(R1344,R1346)</f>
        <v>0</v>
      </c>
      <c r="S1348" s="81">
        <f t="shared" si="1751"/>
        <v>0</v>
      </c>
      <c r="T1348" s="81">
        <f t="shared" si="1751"/>
        <v>0</v>
      </c>
      <c r="U1348" s="81">
        <f t="shared" si="1751"/>
        <v>0</v>
      </c>
      <c r="V1348" s="81">
        <f t="shared" si="1751"/>
        <v>0</v>
      </c>
      <c r="W1348" s="81">
        <f t="shared" si="1751"/>
        <v>0</v>
      </c>
      <c r="X1348" s="81">
        <f t="shared" si="1751"/>
        <v>0</v>
      </c>
      <c r="Y1348" s="81">
        <f t="shared" si="1751"/>
        <v>0</v>
      </c>
      <c r="Z1348" s="81">
        <f t="shared" si="1751"/>
        <v>0</v>
      </c>
      <c r="AA1348" s="81">
        <f t="shared" si="1751"/>
        <v>0</v>
      </c>
      <c r="AB1348" s="81">
        <f t="shared" si="1751"/>
        <v>0</v>
      </c>
      <c r="AC1348" s="81">
        <f t="shared" si="1751"/>
        <v>0</v>
      </c>
      <c r="AD1348" s="99">
        <f t="shared" si="1737"/>
        <v>0</v>
      </c>
      <c r="AE1348" s="80">
        <f t="shared" ref="AE1348:AP1348" si="1752">SUM(AE1344,AE1346)</f>
        <v>0</v>
      </c>
      <c r="AF1348" s="81">
        <f t="shared" si="1752"/>
        <v>0</v>
      </c>
      <c r="AG1348" s="81">
        <f t="shared" si="1752"/>
        <v>0</v>
      </c>
      <c r="AH1348" s="81">
        <f t="shared" si="1752"/>
        <v>0</v>
      </c>
      <c r="AI1348" s="81">
        <f t="shared" si="1752"/>
        <v>0</v>
      </c>
      <c r="AJ1348" s="81">
        <f t="shared" si="1752"/>
        <v>0</v>
      </c>
      <c r="AK1348" s="81">
        <f t="shared" si="1752"/>
        <v>0</v>
      </c>
      <c r="AL1348" s="81">
        <f t="shared" si="1752"/>
        <v>0</v>
      </c>
      <c r="AM1348" s="81">
        <f t="shared" si="1752"/>
        <v>0</v>
      </c>
      <c r="AN1348" s="81">
        <f t="shared" si="1752"/>
        <v>0</v>
      </c>
      <c r="AO1348" s="81">
        <f t="shared" si="1752"/>
        <v>0</v>
      </c>
      <c r="AP1348" s="81">
        <f t="shared" si="1752"/>
        <v>0</v>
      </c>
      <c r="AQ1348" s="99">
        <f t="shared" si="1739"/>
        <v>0</v>
      </c>
      <c r="AR1348" s="80">
        <f t="shared" ref="AR1348:BC1348" si="1753">SUM(AR1344,AR1346)</f>
        <v>0</v>
      </c>
      <c r="AS1348" s="81">
        <f t="shared" si="1753"/>
        <v>0</v>
      </c>
      <c r="AT1348" s="81">
        <f t="shared" si="1753"/>
        <v>0</v>
      </c>
      <c r="AU1348" s="81">
        <f t="shared" si="1753"/>
        <v>0</v>
      </c>
      <c r="AV1348" s="81">
        <f t="shared" si="1753"/>
        <v>0</v>
      </c>
      <c r="AW1348" s="81">
        <f t="shared" si="1753"/>
        <v>0</v>
      </c>
      <c r="AX1348" s="81">
        <f t="shared" si="1753"/>
        <v>0</v>
      </c>
      <c r="AY1348" s="81">
        <f t="shared" si="1753"/>
        <v>0</v>
      </c>
      <c r="AZ1348" s="81">
        <f t="shared" si="1753"/>
        <v>0</v>
      </c>
      <c r="BA1348" s="81">
        <f t="shared" si="1753"/>
        <v>0</v>
      </c>
      <c r="BB1348" s="81">
        <f t="shared" si="1753"/>
        <v>0</v>
      </c>
      <c r="BC1348" s="81">
        <f t="shared" si="1753"/>
        <v>0</v>
      </c>
      <c r="BD1348" s="99">
        <f t="shared" si="1741"/>
        <v>0</v>
      </c>
      <c r="BE1348" s="100">
        <f t="shared" si="1725"/>
        <v>0</v>
      </c>
      <c r="BG1348" s="42"/>
    </row>
    <row r="1349" spans="1:61" outlineLevel="1" collapsed="1" x14ac:dyDescent="0.2">
      <c r="A1349" s="119"/>
      <c r="B1349" s="103" t="s">
        <v>342</v>
      </c>
      <c r="C1349" s="104"/>
      <c r="D1349" s="106"/>
      <c r="E1349" s="105"/>
      <c r="F1349" s="105"/>
      <c r="G1349" s="105"/>
      <c r="H1349" s="105"/>
      <c r="I1349" s="105"/>
      <c r="J1349" s="105"/>
      <c r="K1349" s="105"/>
      <c r="L1349" s="105"/>
      <c r="M1349" s="105"/>
      <c r="N1349" s="105"/>
      <c r="O1349" s="105"/>
      <c r="P1349" s="105"/>
      <c r="Q1349" s="106"/>
      <c r="R1349" s="105"/>
      <c r="S1349" s="105"/>
      <c r="T1349" s="105"/>
      <c r="U1349" s="105"/>
      <c r="V1349" s="105"/>
      <c r="W1349" s="105"/>
      <c r="X1349" s="105"/>
      <c r="Y1349" s="105"/>
      <c r="Z1349" s="105"/>
      <c r="AA1349" s="105"/>
      <c r="AB1349" s="105"/>
      <c r="AC1349" s="105"/>
      <c r="AD1349" s="107"/>
      <c r="AE1349" s="108"/>
      <c r="AF1349" s="105"/>
      <c r="AG1349" s="105"/>
      <c r="AH1349" s="105"/>
      <c r="AI1349" s="105"/>
      <c r="AJ1349" s="105"/>
      <c r="AK1349" s="105"/>
      <c r="AL1349" s="105"/>
      <c r="AM1349" s="105"/>
      <c r="AN1349" s="105"/>
      <c r="AO1349" s="105"/>
      <c r="AP1349" s="109"/>
      <c r="AQ1349" s="110"/>
      <c r="AR1349" s="105"/>
      <c r="AS1349" s="105"/>
      <c r="AT1349" s="105"/>
      <c r="AU1349" s="105"/>
      <c r="AV1349" s="105"/>
      <c r="AW1349" s="105"/>
      <c r="AX1349" s="105"/>
      <c r="AY1349" s="105"/>
      <c r="AZ1349" s="105"/>
      <c r="BA1349" s="105"/>
      <c r="BB1349" s="105"/>
      <c r="BC1349" s="105"/>
      <c r="BD1349" s="106"/>
      <c r="BE1349" s="197">
        <f t="shared" ref="BE1349:BE1375" si="1754">SUM(D1349,BD1349,AQ1349,AD1349,Q1349)</f>
        <v>0</v>
      </c>
      <c r="BF1349" s="122"/>
      <c r="BG1349" s="42"/>
    </row>
    <row r="1350" spans="1:61" hidden="1" outlineLevel="2" x14ac:dyDescent="0.2">
      <c r="A1350" s="120"/>
      <c r="B1350" s="111" t="s">
        <v>202</v>
      </c>
      <c r="C1350" s="112"/>
      <c r="D1350" s="114"/>
      <c r="E1350" s="113"/>
      <c r="F1350" s="113"/>
      <c r="G1350" s="113"/>
      <c r="H1350" s="113"/>
      <c r="I1350" s="113"/>
      <c r="J1350" s="113"/>
      <c r="K1350" s="113"/>
      <c r="L1350" s="113"/>
      <c r="M1350" s="113"/>
      <c r="N1350" s="113"/>
      <c r="O1350" s="113"/>
      <c r="P1350" s="113"/>
      <c r="Q1350" s="114"/>
      <c r="R1350" s="113"/>
      <c r="S1350" s="113"/>
      <c r="T1350" s="113"/>
      <c r="U1350" s="113"/>
      <c r="V1350" s="113"/>
      <c r="W1350" s="113"/>
      <c r="X1350" s="113"/>
      <c r="Y1350" s="113"/>
      <c r="Z1350" s="113"/>
      <c r="AA1350" s="113"/>
      <c r="AB1350" s="113"/>
      <c r="AC1350" s="113"/>
      <c r="AD1350" s="115"/>
      <c r="AE1350" s="116"/>
      <c r="AF1350" s="113"/>
      <c r="AG1350" s="113"/>
      <c r="AH1350" s="113"/>
      <c r="AI1350" s="113"/>
      <c r="AJ1350" s="113"/>
      <c r="AK1350" s="113"/>
      <c r="AL1350" s="113"/>
      <c r="AM1350" s="113"/>
      <c r="AN1350" s="113"/>
      <c r="AO1350" s="113"/>
      <c r="AP1350" s="117"/>
      <c r="AQ1350" s="118"/>
      <c r="AR1350" s="113"/>
      <c r="AS1350" s="113"/>
      <c r="AT1350" s="113"/>
      <c r="AU1350" s="113"/>
      <c r="AV1350" s="113"/>
      <c r="AW1350" s="113"/>
      <c r="AX1350" s="113"/>
      <c r="AY1350" s="113"/>
      <c r="AZ1350" s="113"/>
      <c r="BA1350" s="113"/>
      <c r="BB1350" s="113"/>
      <c r="BC1350" s="113"/>
      <c r="BD1350" s="114"/>
      <c r="BE1350" s="198">
        <f t="shared" si="1754"/>
        <v>0</v>
      </c>
      <c r="BG1350" s="42"/>
    </row>
    <row r="1351" spans="1:61" ht="13.15" hidden="1" customHeight="1" outlineLevel="2" x14ac:dyDescent="0.2">
      <c r="A1351" s="373">
        <v>1</v>
      </c>
      <c r="B1351" s="371" t="s">
        <v>334</v>
      </c>
      <c r="C1351" s="44" t="s">
        <v>159</v>
      </c>
      <c r="D1351" s="101"/>
      <c r="E1351" s="82"/>
      <c r="F1351" s="83"/>
      <c r="G1351" s="83"/>
      <c r="H1351" s="83"/>
      <c r="I1351" s="83"/>
      <c r="J1351" s="83"/>
      <c r="K1351" s="83"/>
      <c r="L1351" s="83"/>
      <c r="M1351" s="83"/>
      <c r="N1351" s="83"/>
      <c r="O1351" s="83"/>
      <c r="P1351" s="83"/>
      <c r="Q1351" s="101">
        <f>SUM(E1351:P1351)</f>
        <v>0</v>
      </c>
      <c r="R1351" s="82"/>
      <c r="S1351" s="83"/>
      <c r="T1351" s="83"/>
      <c r="U1351" s="83"/>
      <c r="V1351" s="83"/>
      <c r="W1351" s="83"/>
      <c r="X1351" s="83"/>
      <c r="Y1351" s="83"/>
      <c r="Z1351" s="83"/>
      <c r="AA1351" s="83"/>
      <c r="AB1351" s="83"/>
      <c r="AC1351" s="83"/>
      <c r="AD1351" s="101">
        <f>SUM(R1351:AC1351)</f>
        <v>0</v>
      </c>
      <c r="AE1351" s="82"/>
      <c r="AF1351" s="83"/>
      <c r="AG1351" s="83"/>
      <c r="AH1351" s="83"/>
      <c r="AI1351" s="83"/>
      <c r="AJ1351" s="83"/>
      <c r="AK1351" s="83"/>
      <c r="AL1351" s="83"/>
      <c r="AM1351" s="83"/>
      <c r="AN1351" s="83"/>
      <c r="AO1351" s="83"/>
      <c r="AP1351" s="83"/>
      <c r="AQ1351" s="101">
        <f>SUM(AE1351:AP1351)</f>
        <v>0</v>
      </c>
      <c r="AR1351" s="82"/>
      <c r="AS1351" s="83"/>
      <c r="AT1351" s="83"/>
      <c r="AU1351" s="83"/>
      <c r="AV1351" s="83"/>
      <c r="AW1351" s="83"/>
      <c r="AX1351" s="83"/>
      <c r="AY1351" s="83"/>
      <c r="AZ1351" s="83"/>
      <c r="BA1351" s="83"/>
      <c r="BB1351" s="83"/>
      <c r="BC1351" s="83"/>
      <c r="BD1351" s="101">
        <f>SUM(AR1351:BC1351)</f>
        <v>0</v>
      </c>
      <c r="BE1351" s="101">
        <f t="shared" si="1754"/>
        <v>0</v>
      </c>
      <c r="BG1351" s="138"/>
      <c r="BH1351" s="140"/>
      <c r="BI1351" s="140"/>
    </row>
    <row r="1352" spans="1:61" ht="13.15" hidden="1" customHeight="1" outlineLevel="2" x14ac:dyDescent="0.2">
      <c r="A1352" s="374"/>
      <c r="B1352" s="372"/>
      <c r="C1352" s="46" t="s">
        <v>164</v>
      </c>
      <c r="D1352" s="92"/>
      <c r="E1352" s="56"/>
      <c r="F1352" s="57"/>
      <c r="G1352" s="57"/>
      <c r="H1352" s="57"/>
      <c r="I1352" s="57"/>
      <c r="J1352" s="57"/>
      <c r="K1352" s="57"/>
      <c r="L1352" s="57"/>
      <c r="M1352" s="57"/>
      <c r="N1352" s="57"/>
      <c r="O1352" s="57"/>
      <c r="P1352" s="57"/>
      <c r="Q1352" s="92">
        <f>SUM(E1352:P1352)</f>
        <v>0</v>
      </c>
      <c r="R1352" s="56"/>
      <c r="S1352" s="57"/>
      <c r="T1352" s="57"/>
      <c r="U1352" s="57"/>
      <c r="V1352" s="57"/>
      <c r="W1352" s="57"/>
      <c r="X1352" s="57"/>
      <c r="Y1352" s="57"/>
      <c r="Z1352" s="57"/>
      <c r="AA1352" s="57"/>
      <c r="AB1352" s="57"/>
      <c r="AC1352" s="57"/>
      <c r="AD1352" s="92">
        <f>SUM(R1352:AC1352)</f>
        <v>0</v>
      </c>
      <c r="AE1352" s="56"/>
      <c r="AF1352" s="57"/>
      <c r="AG1352" s="57"/>
      <c r="AH1352" s="57"/>
      <c r="AI1352" s="57"/>
      <c r="AJ1352" s="57"/>
      <c r="AK1352" s="57"/>
      <c r="AL1352" s="57"/>
      <c r="AM1352" s="57"/>
      <c r="AN1352" s="57"/>
      <c r="AO1352" s="57"/>
      <c r="AP1352" s="57"/>
      <c r="AQ1352" s="92">
        <f>SUM(AE1352:AP1352)</f>
        <v>0</v>
      </c>
      <c r="AR1352" s="56"/>
      <c r="AS1352" s="57"/>
      <c r="AT1352" s="57"/>
      <c r="AU1352" s="57"/>
      <c r="AV1352" s="57"/>
      <c r="AW1352" s="57"/>
      <c r="AX1352" s="57"/>
      <c r="AY1352" s="57"/>
      <c r="AZ1352" s="57"/>
      <c r="BA1352" s="57"/>
      <c r="BB1352" s="57"/>
      <c r="BC1352" s="57"/>
      <c r="BD1352" s="92">
        <f>SUM(AR1352:BC1352)</f>
        <v>0</v>
      </c>
      <c r="BE1352" s="92">
        <f t="shared" si="1754"/>
        <v>0</v>
      </c>
      <c r="BG1352" s="136"/>
      <c r="BH1352" s="4"/>
      <c r="BI1352" s="4"/>
    </row>
    <row r="1353" spans="1:61" ht="13.15" hidden="1" customHeight="1" outlineLevel="2" x14ac:dyDescent="0.2">
      <c r="A1353" s="373">
        <v>2</v>
      </c>
      <c r="B1353" s="371" t="s">
        <v>217</v>
      </c>
      <c r="C1353" s="44" t="s">
        <v>159</v>
      </c>
      <c r="D1353" s="101"/>
      <c r="E1353" s="213"/>
      <c r="F1353" s="214"/>
      <c r="G1353" s="214"/>
      <c r="H1353" s="214"/>
      <c r="I1353" s="214"/>
      <c r="J1353" s="214"/>
      <c r="K1353" s="214"/>
      <c r="L1353" s="214"/>
      <c r="M1353" s="214"/>
      <c r="N1353" s="214"/>
      <c r="O1353" s="214"/>
      <c r="P1353" s="214">
        <v>250</v>
      </c>
      <c r="Q1353" s="101">
        <f t="shared" ref="Q1353:Q1364" si="1755">SUM(E1353:P1353)</f>
        <v>250</v>
      </c>
      <c r="R1353" s="218"/>
      <c r="S1353" s="217"/>
      <c r="T1353" s="217"/>
      <c r="U1353" s="221"/>
      <c r="V1353" s="53"/>
      <c r="W1353" s="83"/>
      <c r="X1353" s="83">
        <v>5</v>
      </c>
      <c r="Y1353" s="83"/>
      <c r="Z1353" s="83">
        <v>5</v>
      </c>
      <c r="AA1353" s="83"/>
      <c r="AB1353" s="83">
        <v>5</v>
      </c>
      <c r="AC1353" s="83"/>
      <c r="AD1353" s="101">
        <f t="shared" ref="AD1353:AD1368" si="1756">SUM(R1353:AC1353)</f>
        <v>15</v>
      </c>
      <c r="AE1353" s="82"/>
      <c r="AF1353" s="83">
        <v>5</v>
      </c>
      <c r="AG1353" s="83"/>
      <c r="AH1353" s="83"/>
      <c r="AI1353" s="83"/>
      <c r="AJ1353" s="83"/>
      <c r="AK1353" s="83"/>
      <c r="AL1353" s="83"/>
      <c r="AM1353" s="83"/>
      <c r="AN1353" s="83"/>
      <c r="AO1353" s="83"/>
      <c r="AP1353" s="83"/>
      <c r="AQ1353" s="101">
        <f t="shared" ref="AQ1353:AQ1368" si="1757">SUM(AE1353:AP1353)</f>
        <v>5</v>
      </c>
      <c r="AR1353" s="82"/>
      <c r="AS1353" s="83"/>
      <c r="AT1353" s="83"/>
      <c r="AU1353" s="83"/>
      <c r="AV1353" s="83"/>
      <c r="AW1353" s="83"/>
      <c r="AX1353" s="83"/>
      <c r="AY1353" s="83"/>
      <c r="AZ1353" s="83"/>
      <c r="BA1353" s="83"/>
      <c r="BB1353" s="83"/>
      <c r="BC1353" s="83"/>
      <c r="BD1353" s="101">
        <f t="shared" ref="BD1353:BD1368" si="1758">SUM(AR1353:BC1353)</f>
        <v>0</v>
      </c>
      <c r="BE1353" s="101">
        <f t="shared" si="1754"/>
        <v>270</v>
      </c>
      <c r="BG1353" s="138" t="s">
        <v>211</v>
      </c>
      <c r="BH1353" s="140" t="s">
        <v>212</v>
      </c>
      <c r="BI1353" s="140" t="s">
        <v>213</v>
      </c>
    </row>
    <row r="1354" spans="1:61" ht="13.15" hidden="1" customHeight="1" outlineLevel="2" x14ac:dyDescent="0.2">
      <c r="A1354" s="374"/>
      <c r="B1354" s="372"/>
      <c r="C1354" s="46" t="s">
        <v>164</v>
      </c>
      <c r="D1354" s="92"/>
      <c r="E1354" s="56"/>
      <c r="F1354" s="57"/>
      <c r="G1354" s="57"/>
      <c r="H1354" s="57"/>
      <c r="I1354" s="57"/>
      <c r="J1354" s="57"/>
      <c r="K1354" s="57"/>
      <c r="L1354" s="57"/>
      <c r="M1354" s="57">
        <v>0</v>
      </c>
      <c r="N1354" s="57"/>
      <c r="O1354" s="57"/>
      <c r="P1354" s="57"/>
      <c r="Q1354" s="92">
        <f t="shared" si="1755"/>
        <v>0</v>
      </c>
      <c r="R1354" s="56"/>
      <c r="S1354" s="57"/>
      <c r="T1354" s="57"/>
      <c r="U1354" s="57"/>
      <c r="V1354" s="57"/>
      <c r="W1354" s="57"/>
      <c r="X1354" s="57"/>
      <c r="Y1354" s="57"/>
      <c r="Z1354" s="57"/>
      <c r="AA1354" s="57"/>
      <c r="AB1354" s="57"/>
      <c r="AC1354" s="57"/>
      <c r="AD1354" s="92">
        <f t="shared" si="1756"/>
        <v>0</v>
      </c>
      <c r="AE1354" s="56"/>
      <c r="AF1354" s="57"/>
      <c r="AG1354" s="57"/>
      <c r="AH1354" s="57"/>
      <c r="AI1354" s="57"/>
      <c r="AJ1354" s="57"/>
      <c r="AK1354" s="57"/>
      <c r="AL1354" s="57"/>
      <c r="AM1354" s="57"/>
      <c r="AN1354" s="57"/>
      <c r="AO1354" s="57"/>
      <c r="AP1354" s="57"/>
      <c r="AQ1354" s="92">
        <f t="shared" si="1757"/>
        <v>0</v>
      </c>
      <c r="AR1354" s="56"/>
      <c r="AS1354" s="57"/>
      <c r="AT1354" s="57"/>
      <c r="AU1354" s="57"/>
      <c r="AV1354" s="57"/>
      <c r="AW1354" s="57"/>
      <c r="AX1354" s="57"/>
      <c r="AY1354" s="57"/>
      <c r="AZ1354" s="57"/>
      <c r="BA1354" s="57"/>
      <c r="BB1354" s="57"/>
      <c r="BC1354" s="57"/>
      <c r="BD1354" s="92">
        <f t="shared" si="1758"/>
        <v>0</v>
      </c>
      <c r="BE1354" s="92">
        <f t="shared" si="1754"/>
        <v>0</v>
      </c>
      <c r="BG1354" s="136" t="s">
        <v>199</v>
      </c>
      <c r="BH1354" s="4">
        <f t="shared" ref="BH1354:BH1361" si="1759">BI1354/1.25</f>
        <v>200000</v>
      </c>
      <c r="BI1354" s="4">
        <v>250000</v>
      </c>
    </row>
    <row r="1355" spans="1:61" ht="13.15" hidden="1" customHeight="1" outlineLevel="2" x14ac:dyDescent="0.2">
      <c r="A1355" s="366">
        <v>3</v>
      </c>
      <c r="B1355" s="376" t="s">
        <v>345</v>
      </c>
      <c r="C1355" s="47" t="s">
        <v>159</v>
      </c>
      <c r="D1355" s="91"/>
      <c r="E1355" s="52"/>
      <c r="F1355" s="53"/>
      <c r="G1355" s="53"/>
      <c r="H1355" s="53"/>
      <c r="I1355" s="53"/>
      <c r="J1355" s="53"/>
      <c r="K1355" s="53"/>
      <c r="L1355" s="53"/>
      <c r="M1355" s="53"/>
      <c r="N1355" s="53"/>
      <c r="O1355" s="53"/>
      <c r="P1355" s="53"/>
      <c r="Q1355" s="91">
        <f t="shared" si="1755"/>
        <v>0</v>
      </c>
      <c r="R1355" s="201"/>
      <c r="S1355" s="202"/>
      <c r="T1355" s="203">
        <v>50</v>
      </c>
      <c r="U1355" s="221"/>
      <c r="V1355" s="53"/>
      <c r="W1355" s="53"/>
      <c r="X1355" s="53"/>
      <c r="Y1355" s="53"/>
      <c r="Z1355" s="53"/>
      <c r="AA1355" s="53"/>
      <c r="AB1355" s="53"/>
      <c r="AC1355" s="53"/>
      <c r="AD1355" s="91">
        <f t="shared" si="1756"/>
        <v>50</v>
      </c>
      <c r="AE1355" s="52"/>
      <c r="AF1355" s="53"/>
      <c r="AG1355" s="53"/>
      <c r="AH1355" s="53"/>
      <c r="AI1355" s="53"/>
      <c r="AJ1355" s="53"/>
      <c r="AK1355" s="53"/>
      <c r="AL1355" s="53"/>
      <c r="AM1355" s="53"/>
      <c r="AN1355" s="53"/>
      <c r="AO1355" s="53"/>
      <c r="AP1355" s="53"/>
      <c r="AQ1355" s="91">
        <f t="shared" si="1757"/>
        <v>0</v>
      </c>
      <c r="AR1355" s="52"/>
      <c r="AS1355" s="53"/>
      <c r="AT1355" s="53"/>
      <c r="AU1355" s="53"/>
      <c r="AV1355" s="53"/>
      <c r="AW1355" s="53"/>
      <c r="AX1355" s="53"/>
      <c r="AY1355" s="53"/>
      <c r="AZ1355" s="53"/>
      <c r="BA1355" s="53"/>
      <c r="BB1355" s="53"/>
      <c r="BC1355" s="53"/>
      <c r="BD1355" s="91">
        <f t="shared" si="1758"/>
        <v>0</v>
      </c>
      <c r="BE1355" s="91">
        <f t="shared" si="1754"/>
        <v>50</v>
      </c>
      <c r="BG1355" s="136" t="s">
        <v>218</v>
      </c>
      <c r="BH1355" s="4">
        <f t="shared" si="1759"/>
        <v>16000</v>
      </c>
      <c r="BI1355" s="4">
        <v>20000</v>
      </c>
    </row>
    <row r="1356" spans="1:61" ht="13.15" hidden="1" customHeight="1" outlineLevel="2" x14ac:dyDescent="0.2">
      <c r="A1356" s="367"/>
      <c r="B1356" s="381"/>
      <c r="C1356" s="48" t="s">
        <v>164</v>
      </c>
      <c r="D1356" s="93"/>
      <c r="E1356" s="62"/>
      <c r="F1356" s="63"/>
      <c r="G1356" s="63"/>
      <c r="H1356" s="63"/>
      <c r="I1356" s="63"/>
      <c r="J1356" s="63"/>
      <c r="K1356" s="63"/>
      <c r="L1356" s="63"/>
      <c r="M1356" s="63"/>
      <c r="N1356" s="63"/>
      <c r="O1356" s="63"/>
      <c r="P1356" s="63"/>
      <c r="Q1356" s="93">
        <f t="shared" si="1755"/>
        <v>0</v>
      </c>
      <c r="R1356" s="62"/>
      <c r="S1356" s="63"/>
      <c r="T1356" s="63"/>
      <c r="U1356" s="63"/>
      <c r="V1356" s="63"/>
      <c r="W1356" s="63"/>
      <c r="X1356" s="63"/>
      <c r="Y1356" s="63"/>
      <c r="Z1356" s="63"/>
      <c r="AA1356" s="63"/>
      <c r="AB1356" s="63"/>
      <c r="AC1356" s="63"/>
      <c r="AD1356" s="93">
        <f t="shared" si="1756"/>
        <v>0</v>
      </c>
      <c r="AE1356" s="62"/>
      <c r="AF1356" s="63"/>
      <c r="AG1356" s="63"/>
      <c r="AH1356" s="63"/>
      <c r="AI1356" s="63"/>
      <c r="AJ1356" s="63"/>
      <c r="AK1356" s="63"/>
      <c r="AL1356" s="63"/>
      <c r="AM1356" s="63"/>
      <c r="AN1356" s="63"/>
      <c r="AO1356" s="63"/>
      <c r="AP1356" s="63"/>
      <c r="AQ1356" s="93">
        <f t="shared" si="1757"/>
        <v>0</v>
      </c>
      <c r="AR1356" s="62"/>
      <c r="AS1356" s="63"/>
      <c r="AT1356" s="63"/>
      <c r="AU1356" s="63"/>
      <c r="AV1356" s="63"/>
      <c r="AW1356" s="63"/>
      <c r="AX1356" s="63"/>
      <c r="AY1356" s="63"/>
      <c r="AZ1356" s="63"/>
      <c r="BA1356" s="63"/>
      <c r="BB1356" s="63"/>
      <c r="BC1356" s="63"/>
      <c r="BD1356" s="93">
        <f t="shared" si="1758"/>
        <v>0</v>
      </c>
      <c r="BE1356" s="93">
        <f t="shared" si="1754"/>
        <v>0</v>
      </c>
      <c r="BG1356" s="136" t="s">
        <v>222</v>
      </c>
      <c r="BH1356" s="4">
        <f t="shared" si="1759"/>
        <v>40000</v>
      </c>
      <c r="BI1356" s="4">
        <v>50000</v>
      </c>
    </row>
    <row r="1357" spans="1:61" ht="13.15" hidden="1" customHeight="1" outlineLevel="2" x14ac:dyDescent="0.2">
      <c r="A1357" s="380">
        <v>4</v>
      </c>
      <c r="B1357" s="382" t="s">
        <v>204</v>
      </c>
      <c r="C1357" s="49" t="s">
        <v>159</v>
      </c>
      <c r="D1357" s="95"/>
      <c r="E1357" s="68"/>
      <c r="F1357" s="69"/>
      <c r="G1357" s="69"/>
      <c r="H1357" s="69"/>
      <c r="I1357" s="69"/>
      <c r="J1357" s="69"/>
      <c r="K1357" s="69"/>
      <c r="L1357" s="69"/>
      <c r="M1357" s="69"/>
      <c r="N1357" s="69"/>
      <c r="O1357" s="69"/>
      <c r="P1357" s="69"/>
      <c r="Q1357" s="94">
        <f t="shared" si="1755"/>
        <v>0</v>
      </c>
      <c r="R1357" s="68"/>
      <c r="S1357" s="69"/>
      <c r="T1357" s="69"/>
      <c r="U1357" s="190"/>
      <c r="V1357" s="190"/>
      <c r="W1357" s="69"/>
      <c r="X1357" s="69"/>
      <c r="Y1357" s="69"/>
      <c r="Z1357" s="69"/>
      <c r="AA1357" s="69"/>
      <c r="AB1357" s="69"/>
      <c r="AC1357" s="69"/>
      <c r="AD1357" s="94">
        <f t="shared" si="1756"/>
        <v>0</v>
      </c>
      <c r="AE1357" s="68"/>
      <c r="AF1357" s="69"/>
      <c r="AG1357" s="69"/>
      <c r="AH1357" s="69"/>
      <c r="AI1357" s="69"/>
      <c r="AJ1357" s="69"/>
      <c r="AK1357" s="69"/>
      <c r="AL1357" s="69"/>
      <c r="AM1357" s="69"/>
      <c r="AN1357" s="69"/>
      <c r="AO1357" s="69"/>
      <c r="AP1357" s="69"/>
      <c r="AQ1357" s="94">
        <f t="shared" si="1757"/>
        <v>0</v>
      </c>
      <c r="AR1357" s="68"/>
      <c r="AS1357" s="69"/>
      <c r="AT1357" s="69"/>
      <c r="AU1357" s="69"/>
      <c r="AV1357" s="69"/>
      <c r="AW1357" s="69"/>
      <c r="AX1357" s="69"/>
      <c r="AY1357" s="69"/>
      <c r="AZ1357" s="69"/>
      <c r="BA1357" s="69"/>
      <c r="BB1357" s="69"/>
      <c r="BC1357" s="69"/>
      <c r="BD1357" s="94">
        <f t="shared" si="1758"/>
        <v>0</v>
      </c>
      <c r="BE1357" s="95">
        <f t="shared" si="1754"/>
        <v>0</v>
      </c>
      <c r="BG1357" s="136" t="s">
        <v>214</v>
      </c>
      <c r="BH1357" s="4">
        <f t="shared" si="1759"/>
        <v>0</v>
      </c>
      <c r="BI1357" s="4">
        <v>0</v>
      </c>
    </row>
    <row r="1358" spans="1:61" ht="13.15" hidden="1" customHeight="1" outlineLevel="2" x14ac:dyDescent="0.2">
      <c r="A1358" s="384"/>
      <c r="B1358" s="383"/>
      <c r="C1358" s="45" t="s">
        <v>164</v>
      </c>
      <c r="D1358" s="97"/>
      <c r="E1358" s="74"/>
      <c r="F1358" s="75"/>
      <c r="G1358" s="75"/>
      <c r="H1358" s="75"/>
      <c r="I1358" s="75"/>
      <c r="J1358" s="75"/>
      <c r="K1358" s="75"/>
      <c r="L1358" s="75"/>
      <c r="M1358" s="75"/>
      <c r="N1358" s="75"/>
      <c r="O1358" s="75"/>
      <c r="P1358" s="75"/>
      <c r="Q1358" s="96">
        <f t="shared" si="1755"/>
        <v>0</v>
      </c>
      <c r="R1358" s="74"/>
      <c r="S1358" s="75"/>
      <c r="T1358" s="75"/>
      <c r="U1358" s="75"/>
      <c r="V1358" s="75"/>
      <c r="W1358" s="75"/>
      <c r="X1358" s="75"/>
      <c r="Y1358" s="75"/>
      <c r="Z1358" s="75"/>
      <c r="AA1358" s="75"/>
      <c r="AB1358" s="75"/>
      <c r="AC1358" s="75"/>
      <c r="AD1358" s="96">
        <f t="shared" si="1756"/>
        <v>0</v>
      </c>
      <c r="AE1358" s="74"/>
      <c r="AF1358" s="75"/>
      <c r="AG1358" s="75"/>
      <c r="AH1358" s="75"/>
      <c r="AI1358" s="75"/>
      <c r="AJ1358" s="75"/>
      <c r="AK1358" s="75"/>
      <c r="AL1358" s="75"/>
      <c r="AM1358" s="75"/>
      <c r="AN1358" s="75"/>
      <c r="AO1358" s="75"/>
      <c r="AP1358" s="75"/>
      <c r="AQ1358" s="96">
        <f t="shared" si="1757"/>
        <v>0</v>
      </c>
      <c r="AR1358" s="74"/>
      <c r="AS1358" s="75"/>
      <c r="AT1358" s="75"/>
      <c r="AU1358" s="75"/>
      <c r="AV1358" s="75"/>
      <c r="AW1358" s="75"/>
      <c r="AX1358" s="75"/>
      <c r="AY1358" s="75"/>
      <c r="AZ1358" s="75"/>
      <c r="BA1358" s="75"/>
      <c r="BB1358" s="75"/>
      <c r="BC1358" s="75"/>
      <c r="BD1358" s="96">
        <f t="shared" si="1758"/>
        <v>0</v>
      </c>
      <c r="BE1358" s="97">
        <f t="shared" si="1754"/>
        <v>0</v>
      </c>
      <c r="BG1358" s="136" t="s">
        <v>223</v>
      </c>
      <c r="BH1358" s="4">
        <f t="shared" si="1759"/>
        <v>0</v>
      </c>
      <c r="BI1358" s="4">
        <v>0</v>
      </c>
    </row>
    <row r="1359" spans="1:61" ht="13.15" hidden="1" customHeight="1" outlineLevel="2" x14ac:dyDescent="0.2">
      <c r="A1359" s="380">
        <v>5</v>
      </c>
      <c r="B1359" s="382" t="s">
        <v>221</v>
      </c>
      <c r="C1359" s="49" t="s">
        <v>159</v>
      </c>
      <c r="D1359" s="95"/>
      <c r="E1359" s="68"/>
      <c r="F1359" s="69"/>
      <c r="G1359" s="69"/>
      <c r="H1359" s="69"/>
      <c r="I1359" s="69"/>
      <c r="J1359" s="69"/>
      <c r="K1359" s="69"/>
      <c r="L1359" s="69"/>
      <c r="M1359" s="69"/>
      <c r="N1359" s="69"/>
      <c r="O1359" s="69"/>
      <c r="P1359" s="69"/>
      <c r="Q1359" s="94">
        <f t="shared" si="1755"/>
        <v>0</v>
      </c>
      <c r="R1359" s="68"/>
      <c r="S1359" s="69"/>
      <c r="T1359" s="69"/>
      <c r="U1359" s="69"/>
      <c r="V1359" s="69"/>
      <c r="W1359" s="192">
        <v>100</v>
      </c>
      <c r="X1359" s="192">
        <v>200</v>
      </c>
      <c r="Y1359" s="192">
        <v>300</v>
      </c>
      <c r="Z1359" s="192">
        <v>400</v>
      </c>
      <c r="AA1359" s="192">
        <v>400</v>
      </c>
      <c r="AB1359" s="192">
        <v>200</v>
      </c>
      <c r="AC1359" s="192">
        <v>100</v>
      </c>
      <c r="AD1359" s="94">
        <f t="shared" si="1756"/>
        <v>1700</v>
      </c>
      <c r="AE1359" s="193">
        <v>100</v>
      </c>
      <c r="AF1359" s="192">
        <v>200</v>
      </c>
      <c r="AG1359" s="192">
        <v>300</v>
      </c>
      <c r="AH1359" s="192">
        <v>400</v>
      </c>
      <c r="AI1359" s="192">
        <v>450</v>
      </c>
      <c r="AJ1359" s="192">
        <v>450</v>
      </c>
      <c r="AK1359" s="192">
        <v>550</v>
      </c>
      <c r="AL1359" s="192">
        <v>550</v>
      </c>
      <c r="AM1359" s="192">
        <v>500</v>
      </c>
      <c r="AN1359" s="192">
        <v>200</v>
      </c>
      <c r="AO1359" s="192">
        <v>100</v>
      </c>
      <c r="AP1359" s="69">
        <f>(BI1359/1000)-SUM(AD1359:AO1359)</f>
        <v>0</v>
      </c>
      <c r="AQ1359" s="94">
        <f t="shared" si="1757"/>
        <v>3800</v>
      </c>
      <c r="AR1359" s="68"/>
      <c r="AS1359" s="69"/>
      <c r="AT1359" s="69"/>
      <c r="AU1359" s="69"/>
      <c r="AV1359" s="69"/>
      <c r="AW1359" s="69"/>
      <c r="AX1359" s="69"/>
      <c r="AY1359" s="69"/>
      <c r="AZ1359" s="69"/>
      <c r="BA1359" s="69"/>
      <c r="BB1359" s="69"/>
      <c r="BC1359" s="69"/>
      <c r="BD1359" s="94">
        <f t="shared" si="1758"/>
        <v>0</v>
      </c>
      <c r="BE1359" s="95">
        <f t="shared" si="1754"/>
        <v>5500</v>
      </c>
      <c r="BG1359" t="s">
        <v>224</v>
      </c>
      <c r="BH1359" s="4">
        <f t="shared" si="1759"/>
        <v>4400000</v>
      </c>
      <c r="BI1359" s="4">
        <v>5500000</v>
      </c>
    </row>
    <row r="1360" spans="1:61" ht="13.15" hidden="1" customHeight="1" outlineLevel="2" x14ac:dyDescent="0.2">
      <c r="A1360" s="384"/>
      <c r="B1360" s="383"/>
      <c r="C1360" s="45" t="s">
        <v>164</v>
      </c>
      <c r="D1360" s="97"/>
      <c r="E1360" s="74"/>
      <c r="F1360" s="75"/>
      <c r="G1360" s="75"/>
      <c r="H1360" s="75"/>
      <c r="I1360" s="75"/>
      <c r="J1360" s="75"/>
      <c r="K1360" s="75"/>
      <c r="L1360" s="75"/>
      <c r="M1360" s="75"/>
      <c r="N1360" s="75"/>
      <c r="O1360" s="75"/>
      <c r="P1360" s="75"/>
      <c r="Q1360" s="96">
        <f t="shared" si="1755"/>
        <v>0</v>
      </c>
      <c r="R1360" s="74"/>
      <c r="S1360" s="75"/>
      <c r="T1360" s="75"/>
      <c r="U1360" s="75"/>
      <c r="V1360" s="75"/>
      <c r="W1360" s="75"/>
      <c r="X1360" s="75"/>
      <c r="Y1360" s="75"/>
      <c r="Z1360" s="75"/>
      <c r="AA1360" s="75"/>
      <c r="AB1360" s="75"/>
      <c r="AC1360" s="75"/>
      <c r="AD1360" s="96">
        <f t="shared" si="1756"/>
        <v>0</v>
      </c>
      <c r="AE1360" s="74"/>
      <c r="AF1360" s="75"/>
      <c r="AG1360" s="75"/>
      <c r="AH1360" s="75"/>
      <c r="AI1360" s="75"/>
      <c r="AJ1360" s="75"/>
      <c r="AK1360" s="75"/>
      <c r="AL1360" s="75"/>
      <c r="AM1360" s="75"/>
      <c r="AN1360" s="75"/>
      <c r="AO1360" s="75"/>
      <c r="AP1360" s="75"/>
      <c r="AQ1360" s="96">
        <f t="shared" si="1757"/>
        <v>0</v>
      </c>
      <c r="AR1360" s="74"/>
      <c r="AS1360" s="75"/>
      <c r="AT1360" s="75"/>
      <c r="AU1360" s="75"/>
      <c r="AV1360" s="75"/>
      <c r="AW1360" s="75"/>
      <c r="AX1360" s="75"/>
      <c r="AY1360" s="75"/>
      <c r="AZ1360" s="75"/>
      <c r="BA1360" s="75"/>
      <c r="BB1360" s="75"/>
      <c r="BC1360" s="75"/>
      <c r="BD1360" s="96">
        <f t="shared" si="1758"/>
        <v>0</v>
      </c>
      <c r="BE1360" s="97">
        <f t="shared" si="1754"/>
        <v>0</v>
      </c>
      <c r="BG1360" t="s">
        <v>210</v>
      </c>
      <c r="BH1360" s="4">
        <f t="shared" si="1759"/>
        <v>220000</v>
      </c>
      <c r="BI1360" s="4">
        <f>ROUND(BI1359*5%,0)</f>
        <v>275000</v>
      </c>
    </row>
    <row r="1361" spans="1:61" ht="13.15" hidden="1" customHeight="1" outlineLevel="2" x14ac:dyDescent="0.2">
      <c r="A1361" s="373">
        <v>6</v>
      </c>
      <c r="B1361" s="364" t="s">
        <v>209</v>
      </c>
      <c r="C1361" s="49" t="s">
        <v>159</v>
      </c>
      <c r="D1361" s="95"/>
      <c r="E1361" s="68"/>
      <c r="F1361" s="69"/>
      <c r="G1361" s="69"/>
      <c r="H1361" s="69"/>
      <c r="I1361" s="69"/>
      <c r="J1361" s="69"/>
      <c r="K1361" s="69"/>
      <c r="L1361" s="69"/>
      <c r="M1361" s="69"/>
      <c r="N1361" s="69"/>
      <c r="O1361" s="69"/>
      <c r="P1361" s="69"/>
      <c r="Q1361" s="94">
        <f t="shared" si="1755"/>
        <v>0</v>
      </c>
      <c r="R1361" s="68"/>
      <c r="S1361" s="69"/>
      <c r="T1361" s="69"/>
      <c r="U1361" s="69"/>
      <c r="V1361" s="69"/>
      <c r="W1361" s="192">
        <f>ROUND(W1359*5%,0)</f>
        <v>5</v>
      </c>
      <c r="X1361" s="192">
        <f t="shared" ref="X1361:AC1361" si="1760">ROUND(X1359*5%,0)</f>
        <v>10</v>
      </c>
      <c r="Y1361" s="192">
        <f t="shared" si="1760"/>
        <v>15</v>
      </c>
      <c r="Z1361" s="192">
        <f t="shared" si="1760"/>
        <v>20</v>
      </c>
      <c r="AA1361" s="192">
        <f t="shared" si="1760"/>
        <v>20</v>
      </c>
      <c r="AB1361" s="192">
        <f t="shared" si="1760"/>
        <v>10</v>
      </c>
      <c r="AC1361" s="192">
        <f t="shared" si="1760"/>
        <v>5</v>
      </c>
      <c r="AD1361" s="94">
        <f t="shared" si="1756"/>
        <v>85</v>
      </c>
      <c r="AE1361" s="193">
        <f t="shared" ref="AE1361:AO1361" si="1761">ROUND(AE1359*5%,0)</f>
        <v>5</v>
      </c>
      <c r="AF1361" s="192">
        <f t="shared" si="1761"/>
        <v>10</v>
      </c>
      <c r="AG1361" s="192">
        <f t="shared" si="1761"/>
        <v>15</v>
      </c>
      <c r="AH1361" s="192">
        <f t="shared" si="1761"/>
        <v>20</v>
      </c>
      <c r="AI1361" s="192">
        <f t="shared" si="1761"/>
        <v>23</v>
      </c>
      <c r="AJ1361" s="192">
        <f t="shared" si="1761"/>
        <v>23</v>
      </c>
      <c r="AK1361" s="192">
        <v>27</v>
      </c>
      <c r="AL1361" s="192">
        <v>27</v>
      </c>
      <c r="AM1361" s="192">
        <f t="shared" si="1761"/>
        <v>25</v>
      </c>
      <c r="AN1361" s="192">
        <f t="shared" si="1761"/>
        <v>10</v>
      </c>
      <c r="AO1361" s="192">
        <f t="shared" si="1761"/>
        <v>5</v>
      </c>
      <c r="AP1361" s="192">
        <f>(BI1360/1000)-SUM(AD1361:AO1361)</f>
        <v>0</v>
      </c>
      <c r="AQ1361" s="94">
        <f t="shared" si="1757"/>
        <v>190</v>
      </c>
      <c r="AR1361" s="68"/>
      <c r="AS1361" s="69"/>
      <c r="AT1361" s="69"/>
      <c r="AU1361" s="69"/>
      <c r="AV1361" s="69"/>
      <c r="AW1361" s="69"/>
      <c r="AX1361" s="69"/>
      <c r="AY1361" s="69"/>
      <c r="AZ1361" s="69"/>
      <c r="BA1361" s="69"/>
      <c r="BB1361" s="69"/>
      <c r="BC1361" s="69"/>
      <c r="BD1361" s="94">
        <f t="shared" si="1758"/>
        <v>0</v>
      </c>
      <c r="BE1361" s="95">
        <f t="shared" si="1754"/>
        <v>275</v>
      </c>
      <c r="BG1361" s="136" t="s">
        <v>215</v>
      </c>
      <c r="BH1361" s="4">
        <f t="shared" si="1759"/>
        <v>64000</v>
      </c>
      <c r="BI1361" s="4">
        <v>80000</v>
      </c>
    </row>
    <row r="1362" spans="1:61" ht="13.15" hidden="1" customHeight="1" outlineLevel="2" x14ac:dyDescent="0.2">
      <c r="A1362" s="374"/>
      <c r="B1362" s="365"/>
      <c r="C1362" s="48" t="s">
        <v>164</v>
      </c>
      <c r="D1362" s="98"/>
      <c r="E1362" s="62"/>
      <c r="F1362" s="63"/>
      <c r="G1362" s="63"/>
      <c r="H1362" s="63"/>
      <c r="I1362" s="63"/>
      <c r="J1362" s="63"/>
      <c r="K1362" s="63"/>
      <c r="L1362" s="63"/>
      <c r="M1362" s="63"/>
      <c r="N1362" s="63"/>
      <c r="O1362" s="63"/>
      <c r="P1362" s="63"/>
      <c r="Q1362" s="93">
        <f t="shared" si="1755"/>
        <v>0</v>
      </c>
      <c r="R1362" s="62"/>
      <c r="S1362" s="63"/>
      <c r="T1362" s="63"/>
      <c r="U1362" s="63"/>
      <c r="V1362" s="63"/>
      <c r="W1362" s="63"/>
      <c r="X1362" s="63"/>
      <c r="Y1362" s="63"/>
      <c r="Z1362" s="63"/>
      <c r="AA1362" s="63"/>
      <c r="AB1362" s="63"/>
      <c r="AC1362" s="63"/>
      <c r="AD1362" s="93">
        <f t="shared" si="1756"/>
        <v>0</v>
      </c>
      <c r="AE1362" s="62"/>
      <c r="AF1362" s="63"/>
      <c r="AG1362" s="63"/>
      <c r="AH1362" s="63"/>
      <c r="AI1362" s="63"/>
      <c r="AJ1362" s="63"/>
      <c r="AK1362" s="63"/>
      <c r="AL1362" s="63"/>
      <c r="AM1362" s="63"/>
      <c r="AN1362" s="63"/>
      <c r="AO1362" s="63"/>
      <c r="AP1362" s="63"/>
      <c r="AQ1362" s="93">
        <f t="shared" si="1757"/>
        <v>0</v>
      </c>
      <c r="AR1362" s="62"/>
      <c r="AS1362" s="63"/>
      <c r="AT1362" s="63"/>
      <c r="AU1362" s="63"/>
      <c r="AV1362" s="63"/>
      <c r="AW1362" s="63"/>
      <c r="AX1362" s="63"/>
      <c r="AY1362" s="63"/>
      <c r="AZ1362" s="63"/>
      <c r="BA1362" s="63"/>
      <c r="BB1362" s="63"/>
      <c r="BC1362" s="63"/>
      <c r="BD1362" s="93">
        <f t="shared" si="1758"/>
        <v>0</v>
      </c>
      <c r="BE1362" s="98">
        <f t="shared" si="1754"/>
        <v>0</v>
      </c>
      <c r="BF1362" s="122"/>
      <c r="BG1362" s="138" t="s">
        <v>216</v>
      </c>
      <c r="BH1362" s="139">
        <f>SUM(BH1354:BH1361)</f>
        <v>4940000</v>
      </c>
      <c r="BI1362" s="139">
        <f>SUM(BI1354:BI1361)</f>
        <v>6175000</v>
      </c>
    </row>
    <row r="1363" spans="1:61" ht="13.15" hidden="1" customHeight="1" outlineLevel="2" x14ac:dyDescent="0.2">
      <c r="A1363" s="366">
        <v>7</v>
      </c>
      <c r="B1363" s="364" t="s">
        <v>6</v>
      </c>
      <c r="C1363" s="49" t="s">
        <v>159</v>
      </c>
      <c r="D1363" s="95"/>
      <c r="E1363" s="68"/>
      <c r="F1363" s="69"/>
      <c r="G1363" s="69"/>
      <c r="H1363" s="69"/>
      <c r="I1363" s="69"/>
      <c r="J1363" s="69"/>
      <c r="K1363" s="69"/>
      <c r="L1363" s="69"/>
      <c r="M1363" s="69"/>
      <c r="N1363" s="69"/>
      <c r="O1363" s="69"/>
      <c r="P1363" s="69"/>
      <c r="Q1363" s="94">
        <f t="shared" si="1755"/>
        <v>0</v>
      </c>
      <c r="R1363" s="68"/>
      <c r="S1363" s="69"/>
      <c r="T1363" s="69"/>
      <c r="U1363" s="69"/>
      <c r="V1363" s="192">
        <v>4</v>
      </c>
      <c r="W1363" s="192">
        <v>4</v>
      </c>
      <c r="X1363" s="192">
        <v>4</v>
      </c>
      <c r="Y1363" s="192">
        <v>4</v>
      </c>
      <c r="Z1363" s="192">
        <v>4</v>
      </c>
      <c r="AA1363" s="192">
        <v>4</v>
      </c>
      <c r="AB1363" s="192">
        <v>4</v>
      </c>
      <c r="AC1363" s="192">
        <v>4</v>
      </c>
      <c r="AD1363" s="94">
        <f t="shared" si="1756"/>
        <v>32</v>
      </c>
      <c r="AE1363" s="193">
        <v>4</v>
      </c>
      <c r="AF1363" s="192">
        <v>4</v>
      </c>
      <c r="AG1363" s="192">
        <v>4</v>
      </c>
      <c r="AH1363" s="192">
        <v>4</v>
      </c>
      <c r="AI1363" s="192">
        <v>4</v>
      </c>
      <c r="AJ1363" s="192">
        <v>4</v>
      </c>
      <c r="AK1363" s="192">
        <v>4</v>
      </c>
      <c r="AL1363" s="192">
        <v>4</v>
      </c>
      <c r="AM1363" s="192">
        <v>4</v>
      </c>
      <c r="AN1363" s="192">
        <v>4</v>
      </c>
      <c r="AO1363" s="192">
        <v>4</v>
      </c>
      <c r="AP1363" s="192">
        <f>(BI1361/1000)-SUM(AD1363:AO1363)</f>
        <v>4</v>
      </c>
      <c r="AQ1363" s="94">
        <f t="shared" si="1757"/>
        <v>48</v>
      </c>
      <c r="AR1363" s="68"/>
      <c r="AS1363" s="69"/>
      <c r="AT1363" s="69"/>
      <c r="AU1363" s="69"/>
      <c r="AV1363" s="69"/>
      <c r="AW1363" s="69"/>
      <c r="AX1363" s="69"/>
      <c r="AY1363" s="69"/>
      <c r="AZ1363" s="69"/>
      <c r="BA1363" s="69"/>
      <c r="BB1363" s="69"/>
      <c r="BC1363" s="69"/>
      <c r="BD1363" s="94">
        <f t="shared" si="1758"/>
        <v>0</v>
      </c>
      <c r="BE1363" s="95">
        <f t="shared" si="1754"/>
        <v>80</v>
      </c>
      <c r="BH1363" s="4"/>
      <c r="BI1363" s="4"/>
    </row>
    <row r="1364" spans="1:61" ht="13.15" hidden="1" customHeight="1" outlineLevel="2" x14ac:dyDescent="0.2">
      <c r="A1364" s="367"/>
      <c r="B1364" s="368"/>
      <c r="C1364" s="48" t="s">
        <v>164</v>
      </c>
      <c r="D1364" s="98"/>
      <c r="E1364" s="66"/>
      <c r="F1364" s="63"/>
      <c r="G1364" s="63"/>
      <c r="H1364" s="63"/>
      <c r="I1364" s="63"/>
      <c r="J1364" s="63"/>
      <c r="K1364" s="63"/>
      <c r="L1364" s="63"/>
      <c r="M1364" s="63"/>
      <c r="N1364" s="63"/>
      <c r="O1364" s="63"/>
      <c r="P1364" s="63"/>
      <c r="Q1364" s="93">
        <f t="shared" si="1755"/>
        <v>0</v>
      </c>
      <c r="R1364" s="66"/>
      <c r="S1364" s="63"/>
      <c r="T1364" s="63"/>
      <c r="U1364" s="63"/>
      <c r="V1364" s="63"/>
      <c r="W1364" s="63"/>
      <c r="X1364" s="63"/>
      <c r="Y1364" s="63"/>
      <c r="Z1364" s="63"/>
      <c r="AA1364" s="63"/>
      <c r="AB1364" s="63"/>
      <c r="AC1364" s="63"/>
      <c r="AD1364" s="93">
        <f t="shared" si="1756"/>
        <v>0</v>
      </c>
      <c r="AE1364" s="66"/>
      <c r="AF1364" s="63"/>
      <c r="AG1364" s="63"/>
      <c r="AH1364" s="63"/>
      <c r="AI1364" s="63"/>
      <c r="AJ1364" s="63"/>
      <c r="AK1364" s="63"/>
      <c r="AL1364" s="63"/>
      <c r="AM1364" s="63"/>
      <c r="AN1364" s="63"/>
      <c r="AO1364" s="63"/>
      <c r="AP1364" s="63"/>
      <c r="AQ1364" s="93">
        <f t="shared" si="1757"/>
        <v>0</v>
      </c>
      <c r="AR1364" s="66"/>
      <c r="AS1364" s="63"/>
      <c r="AT1364" s="63"/>
      <c r="AU1364" s="63"/>
      <c r="AV1364" s="63"/>
      <c r="AW1364" s="63"/>
      <c r="AX1364" s="63"/>
      <c r="AY1364" s="63"/>
      <c r="AZ1364" s="63"/>
      <c r="BA1364" s="63"/>
      <c r="BB1364" s="63"/>
      <c r="BC1364" s="63"/>
      <c r="BD1364" s="93">
        <f t="shared" si="1758"/>
        <v>0</v>
      </c>
      <c r="BE1364" s="98">
        <f t="shared" si="1754"/>
        <v>0</v>
      </c>
      <c r="BG1364" s="138"/>
      <c r="BH1364" s="139"/>
      <c r="BI1364" s="139"/>
    </row>
    <row r="1365" spans="1:61" ht="13.15" hidden="1" customHeight="1" outlineLevel="2" x14ac:dyDescent="0.2">
      <c r="A1365" s="380">
        <v>8</v>
      </c>
      <c r="B1365" s="364" t="s">
        <v>335</v>
      </c>
      <c r="C1365" s="49" t="s">
        <v>159</v>
      </c>
      <c r="D1365" s="95"/>
      <c r="E1365" s="68"/>
      <c r="F1365" s="69"/>
      <c r="G1365" s="69"/>
      <c r="H1365" s="69"/>
      <c r="I1365" s="69"/>
      <c r="J1365" s="69"/>
      <c r="K1365" s="69"/>
      <c r="L1365" s="69"/>
      <c r="M1365" s="69"/>
      <c r="N1365" s="69"/>
      <c r="O1365" s="69"/>
      <c r="P1365" s="69"/>
      <c r="Q1365" s="94">
        <f>SUM(E1365:P1365)</f>
        <v>0</v>
      </c>
      <c r="R1365" s="68"/>
      <c r="S1365" s="69"/>
      <c r="T1365" s="69"/>
      <c r="U1365" s="69"/>
      <c r="V1365" s="69"/>
      <c r="W1365" s="69"/>
      <c r="X1365" s="69"/>
      <c r="Y1365" s="69"/>
      <c r="Z1365" s="69"/>
      <c r="AA1365" s="69"/>
      <c r="AB1365" s="69"/>
      <c r="AC1365" s="69"/>
      <c r="AD1365" s="94">
        <f t="shared" si="1756"/>
        <v>0</v>
      </c>
      <c r="AE1365" s="68"/>
      <c r="AF1365" s="69"/>
      <c r="AG1365" s="69"/>
      <c r="AH1365" s="69"/>
      <c r="AI1365" s="69"/>
      <c r="AJ1365" s="69"/>
      <c r="AK1365" s="69"/>
      <c r="AL1365" s="69"/>
      <c r="AM1365" s="69"/>
      <c r="AN1365" s="69"/>
      <c r="AO1365" s="69"/>
      <c r="AP1365" s="69"/>
      <c r="AQ1365" s="94">
        <f t="shared" si="1757"/>
        <v>0</v>
      </c>
      <c r="AR1365" s="68"/>
      <c r="AS1365" s="69"/>
      <c r="AT1365" s="69"/>
      <c r="AU1365" s="69"/>
      <c r="AV1365" s="69"/>
      <c r="AW1365" s="69"/>
      <c r="AX1365" s="69"/>
      <c r="AY1365" s="69"/>
      <c r="AZ1365" s="69"/>
      <c r="BA1365" s="69"/>
      <c r="BB1365" s="69"/>
      <c r="BC1365" s="69"/>
      <c r="BD1365" s="94">
        <f t="shared" si="1758"/>
        <v>0</v>
      </c>
      <c r="BE1365" s="95">
        <f t="shared" si="1754"/>
        <v>0</v>
      </c>
      <c r="BH1365" s="4"/>
      <c r="BI1365" s="4"/>
    </row>
    <row r="1366" spans="1:61" ht="13.15" hidden="1" customHeight="1" outlineLevel="2" thickBot="1" x14ac:dyDescent="0.25">
      <c r="A1366" s="377"/>
      <c r="B1366" s="379"/>
      <c r="C1366" s="128" t="s">
        <v>164</v>
      </c>
      <c r="D1366" s="133"/>
      <c r="E1366" s="132"/>
      <c r="F1366" s="130"/>
      <c r="G1366" s="130"/>
      <c r="H1366" s="130"/>
      <c r="I1366" s="130"/>
      <c r="J1366" s="130"/>
      <c r="K1366" s="130"/>
      <c r="L1366" s="130"/>
      <c r="M1366" s="130"/>
      <c r="N1366" s="130"/>
      <c r="O1366" s="130"/>
      <c r="P1366" s="130"/>
      <c r="Q1366" s="131">
        <f>SUM(E1366:P1366)</f>
        <v>0</v>
      </c>
      <c r="R1366" s="132"/>
      <c r="S1366" s="130"/>
      <c r="T1366" s="130"/>
      <c r="U1366" s="130"/>
      <c r="V1366" s="130"/>
      <c r="W1366" s="130"/>
      <c r="X1366" s="130"/>
      <c r="Y1366" s="130"/>
      <c r="Z1366" s="130"/>
      <c r="AA1366" s="130"/>
      <c r="AB1366" s="130"/>
      <c r="AC1366" s="130"/>
      <c r="AD1366" s="131">
        <f t="shared" si="1756"/>
        <v>0</v>
      </c>
      <c r="AE1366" s="132"/>
      <c r="AF1366" s="130"/>
      <c r="AG1366" s="130"/>
      <c r="AH1366" s="130"/>
      <c r="AI1366" s="130"/>
      <c r="AJ1366" s="130"/>
      <c r="AK1366" s="130"/>
      <c r="AL1366" s="130"/>
      <c r="AM1366" s="130"/>
      <c r="AN1366" s="130"/>
      <c r="AO1366" s="130"/>
      <c r="AP1366" s="130"/>
      <c r="AQ1366" s="131">
        <f t="shared" si="1757"/>
        <v>0</v>
      </c>
      <c r="AR1366" s="132"/>
      <c r="AS1366" s="130"/>
      <c r="AT1366" s="130"/>
      <c r="AU1366" s="130"/>
      <c r="AV1366" s="130"/>
      <c r="AW1366" s="130"/>
      <c r="AX1366" s="130"/>
      <c r="AY1366" s="130"/>
      <c r="AZ1366" s="130"/>
      <c r="BA1366" s="130"/>
      <c r="BB1366" s="130"/>
      <c r="BC1366" s="130"/>
      <c r="BD1366" s="131">
        <f t="shared" si="1758"/>
        <v>0</v>
      </c>
      <c r="BE1366" s="133">
        <f t="shared" si="1754"/>
        <v>0</v>
      </c>
      <c r="BG1366" s="138"/>
      <c r="BH1366" s="139"/>
      <c r="BI1366" s="139"/>
    </row>
    <row r="1367" spans="1:61" outlineLevel="1" collapsed="1" x14ac:dyDescent="0.2">
      <c r="A1367" s="369"/>
      <c r="B1367" s="362" t="s">
        <v>198</v>
      </c>
      <c r="C1367" s="50" t="s">
        <v>159</v>
      </c>
      <c r="D1367" s="127">
        <f>SUM(D1351,D1353,D1355,D1357,D1359,D1361,D1363,D1365)</f>
        <v>0</v>
      </c>
      <c r="E1367" s="124">
        <f t="shared" ref="E1367:P1367" si="1762">SUM(E1351,E1353,E1355,E1357,E1359,E1361,E1363,E1365)</f>
        <v>0</v>
      </c>
      <c r="F1367" s="125">
        <f t="shared" si="1762"/>
        <v>0</v>
      </c>
      <c r="G1367" s="125">
        <f t="shared" si="1762"/>
        <v>0</v>
      </c>
      <c r="H1367" s="125">
        <f t="shared" si="1762"/>
        <v>0</v>
      </c>
      <c r="I1367" s="125">
        <f t="shared" si="1762"/>
        <v>0</v>
      </c>
      <c r="J1367" s="125">
        <f t="shared" si="1762"/>
        <v>0</v>
      </c>
      <c r="K1367" s="125">
        <f t="shared" si="1762"/>
        <v>0</v>
      </c>
      <c r="L1367" s="125">
        <f t="shared" si="1762"/>
        <v>0</v>
      </c>
      <c r="M1367" s="125">
        <f t="shared" si="1762"/>
        <v>0</v>
      </c>
      <c r="N1367" s="125">
        <f t="shared" si="1762"/>
        <v>0</v>
      </c>
      <c r="O1367" s="125">
        <f t="shared" si="1762"/>
        <v>0</v>
      </c>
      <c r="P1367" s="125">
        <f t="shared" si="1762"/>
        <v>250</v>
      </c>
      <c r="Q1367" s="126">
        <f>SUM(E1367:P1367)</f>
        <v>250</v>
      </c>
      <c r="R1367" s="124">
        <f t="shared" ref="R1367:AC1367" si="1763">SUM(R1351,R1353,R1355,R1357,R1359,R1361,R1363,R1365)</f>
        <v>0</v>
      </c>
      <c r="S1367" s="125">
        <f t="shared" si="1763"/>
        <v>0</v>
      </c>
      <c r="T1367" s="125">
        <f t="shared" si="1763"/>
        <v>50</v>
      </c>
      <c r="U1367" s="125">
        <f t="shared" si="1763"/>
        <v>0</v>
      </c>
      <c r="V1367" s="125">
        <f t="shared" si="1763"/>
        <v>4</v>
      </c>
      <c r="W1367" s="125">
        <f t="shared" si="1763"/>
        <v>109</v>
      </c>
      <c r="X1367" s="125">
        <f t="shared" si="1763"/>
        <v>219</v>
      </c>
      <c r="Y1367" s="125">
        <f t="shared" si="1763"/>
        <v>319</v>
      </c>
      <c r="Z1367" s="125">
        <f t="shared" si="1763"/>
        <v>429</v>
      </c>
      <c r="AA1367" s="125">
        <f t="shared" si="1763"/>
        <v>424</v>
      </c>
      <c r="AB1367" s="125">
        <f t="shared" si="1763"/>
        <v>219</v>
      </c>
      <c r="AC1367" s="125">
        <f t="shared" si="1763"/>
        <v>109</v>
      </c>
      <c r="AD1367" s="126">
        <f t="shared" si="1756"/>
        <v>1882</v>
      </c>
      <c r="AE1367" s="124">
        <f t="shared" ref="AE1367:AP1367" si="1764">SUM(AE1351,AE1353,AE1355,AE1357,AE1359,AE1361,AE1363,AE1365)</f>
        <v>109</v>
      </c>
      <c r="AF1367" s="125">
        <f t="shared" si="1764"/>
        <v>219</v>
      </c>
      <c r="AG1367" s="125">
        <f t="shared" si="1764"/>
        <v>319</v>
      </c>
      <c r="AH1367" s="125">
        <f t="shared" si="1764"/>
        <v>424</v>
      </c>
      <c r="AI1367" s="125">
        <f t="shared" si="1764"/>
        <v>477</v>
      </c>
      <c r="AJ1367" s="125">
        <f t="shared" si="1764"/>
        <v>477</v>
      </c>
      <c r="AK1367" s="125">
        <f t="shared" si="1764"/>
        <v>581</v>
      </c>
      <c r="AL1367" s="125">
        <f t="shared" si="1764"/>
        <v>581</v>
      </c>
      <c r="AM1367" s="125">
        <f t="shared" si="1764"/>
        <v>529</v>
      </c>
      <c r="AN1367" s="125">
        <f t="shared" si="1764"/>
        <v>214</v>
      </c>
      <c r="AO1367" s="125">
        <f t="shared" si="1764"/>
        <v>109</v>
      </c>
      <c r="AP1367" s="125">
        <f t="shared" si="1764"/>
        <v>4</v>
      </c>
      <c r="AQ1367" s="126">
        <f t="shared" si="1757"/>
        <v>4043</v>
      </c>
      <c r="AR1367" s="124">
        <f t="shared" ref="AR1367:BC1367" si="1765">SUM(AR1351,AR1353,AR1355,AR1357,AR1359,AR1361,AR1363,AR1365)</f>
        <v>0</v>
      </c>
      <c r="AS1367" s="125">
        <f t="shared" si="1765"/>
        <v>0</v>
      </c>
      <c r="AT1367" s="125">
        <f t="shared" si="1765"/>
        <v>0</v>
      </c>
      <c r="AU1367" s="125">
        <f t="shared" si="1765"/>
        <v>0</v>
      </c>
      <c r="AV1367" s="125">
        <f t="shared" si="1765"/>
        <v>0</v>
      </c>
      <c r="AW1367" s="125">
        <f t="shared" si="1765"/>
        <v>0</v>
      </c>
      <c r="AX1367" s="125">
        <f t="shared" si="1765"/>
        <v>0</v>
      </c>
      <c r="AY1367" s="125">
        <f t="shared" si="1765"/>
        <v>0</v>
      </c>
      <c r="AZ1367" s="125">
        <f t="shared" si="1765"/>
        <v>0</v>
      </c>
      <c r="BA1367" s="125">
        <f t="shared" si="1765"/>
        <v>0</v>
      </c>
      <c r="BB1367" s="125">
        <f t="shared" si="1765"/>
        <v>0</v>
      </c>
      <c r="BC1367" s="125">
        <f t="shared" si="1765"/>
        <v>0</v>
      </c>
      <c r="BD1367" s="126">
        <f t="shared" si="1758"/>
        <v>0</v>
      </c>
      <c r="BE1367" s="127">
        <f t="shared" si="1754"/>
        <v>6175</v>
      </c>
    </row>
    <row r="1368" spans="1:61" outlineLevel="1" x14ac:dyDescent="0.2">
      <c r="A1368" s="370"/>
      <c r="B1368" s="363"/>
      <c r="C1368" s="51" t="s">
        <v>164</v>
      </c>
      <c r="D1368" s="100">
        <f t="shared" ref="D1368:P1368" si="1766">SUM(D1352,D1354,D1356,D1358,D1360,D1362,D1364,D1366)</f>
        <v>0</v>
      </c>
      <c r="E1368" s="80">
        <f t="shared" si="1766"/>
        <v>0</v>
      </c>
      <c r="F1368" s="81">
        <f t="shared" si="1766"/>
        <v>0</v>
      </c>
      <c r="G1368" s="81">
        <f t="shared" si="1766"/>
        <v>0</v>
      </c>
      <c r="H1368" s="81">
        <f t="shared" si="1766"/>
        <v>0</v>
      </c>
      <c r="I1368" s="81">
        <f t="shared" si="1766"/>
        <v>0</v>
      </c>
      <c r="J1368" s="81">
        <f t="shared" si="1766"/>
        <v>0</v>
      </c>
      <c r="K1368" s="81">
        <f t="shared" si="1766"/>
        <v>0</v>
      </c>
      <c r="L1368" s="81">
        <f t="shared" si="1766"/>
        <v>0</v>
      </c>
      <c r="M1368" s="81">
        <f t="shared" si="1766"/>
        <v>0</v>
      </c>
      <c r="N1368" s="81">
        <f t="shared" si="1766"/>
        <v>0</v>
      </c>
      <c r="O1368" s="81">
        <f t="shared" si="1766"/>
        <v>0</v>
      </c>
      <c r="P1368" s="81">
        <f t="shared" si="1766"/>
        <v>0</v>
      </c>
      <c r="Q1368" s="99">
        <f>SUM(E1368:P1368)</f>
        <v>0</v>
      </c>
      <c r="R1368" s="80">
        <f t="shared" ref="R1368:AC1368" si="1767">SUM(R1352,R1354,R1356,R1358,R1360,R1362,R1364,R1366)</f>
        <v>0</v>
      </c>
      <c r="S1368" s="81">
        <f t="shared" si="1767"/>
        <v>0</v>
      </c>
      <c r="T1368" s="81">
        <f t="shared" si="1767"/>
        <v>0</v>
      </c>
      <c r="U1368" s="81">
        <f t="shared" si="1767"/>
        <v>0</v>
      </c>
      <c r="V1368" s="81">
        <f t="shared" si="1767"/>
        <v>0</v>
      </c>
      <c r="W1368" s="81">
        <f t="shared" si="1767"/>
        <v>0</v>
      </c>
      <c r="X1368" s="81">
        <f t="shared" si="1767"/>
        <v>0</v>
      </c>
      <c r="Y1368" s="81">
        <f t="shared" si="1767"/>
        <v>0</v>
      </c>
      <c r="Z1368" s="81">
        <f t="shared" si="1767"/>
        <v>0</v>
      </c>
      <c r="AA1368" s="81">
        <f t="shared" si="1767"/>
        <v>0</v>
      </c>
      <c r="AB1368" s="81">
        <f t="shared" si="1767"/>
        <v>0</v>
      </c>
      <c r="AC1368" s="81">
        <f t="shared" si="1767"/>
        <v>0</v>
      </c>
      <c r="AD1368" s="99">
        <f t="shared" si="1756"/>
        <v>0</v>
      </c>
      <c r="AE1368" s="80">
        <f t="shared" ref="AE1368:AP1368" si="1768">SUM(AE1352,AE1354,AE1356,AE1358,AE1360,AE1362,AE1364,AE1366)</f>
        <v>0</v>
      </c>
      <c r="AF1368" s="81">
        <f t="shared" si="1768"/>
        <v>0</v>
      </c>
      <c r="AG1368" s="81">
        <f t="shared" si="1768"/>
        <v>0</v>
      </c>
      <c r="AH1368" s="81">
        <f t="shared" si="1768"/>
        <v>0</v>
      </c>
      <c r="AI1368" s="81">
        <f t="shared" si="1768"/>
        <v>0</v>
      </c>
      <c r="AJ1368" s="81">
        <f t="shared" si="1768"/>
        <v>0</v>
      </c>
      <c r="AK1368" s="81">
        <f t="shared" si="1768"/>
        <v>0</v>
      </c>
      <c r="AL1368" s="81">
        <f t="shared" si="1768"/>
        <v>0</v>
      </c>
      <c r="AM1368" s="81">
        <f t="shared" si="1768"/>
        <v>0</v>
      </c>
      <c r="AN1368" s="81">
        <f t="shared" si="1768"/>
        <v>0</v>
      </c>
      <c r="AO1368" s="81">
        <f t="shared" si="1768"/>
        <v>0</v>
      </c>
      <c r="AP1368" s="81">
        <f t="shared" si="1768"/>
        <v>0</v>
      </c>
      <c r="AQ1368" s="99">
        <f t="shared" si="1757"/>
        <v>0</v>
      </c>
      <c r="AR1368" s="80">
        <f t="shared" ref="AR1368:BC1368" si="1769">SUM(AR1352,AR1354,AR1356,AR1358,AR1360,AR1362,AR1364,AR1366)</f>
        <v>0</v>
      </c>
      <c r="AS1368" s="81">
        <f t="shared" si="1769"/>
        <v>0</v>
      </c>
      <c r="AT1368" s="81">
        <f t="shared" si="1769"/>
        <v>0</v>
      </c>
      <c r="AU1368" s="81">
        <f t="shared" si="1769"/>
        <v>0</v>
      </c>
      <c r="AV1368" s="81">
        <f t="shared" si="1769"/>
        <v>0</v>
      </c>
      <c r="AW1368" s="81">
        <f t="shared" si="1769"/>
        <v>0</v>
      </c>
      <c r="AX1368" s="81">
        <f t="shared" si="1769"/>
        <v>0</v>
      </c>
      <c r="AY1368" s="81">
        <f t="shared" si="1769"/>
        <v>0</v>
      </c>
      <c r="AZ1368" s="81">
        <f t="shared" si="1769"/>
        <v>0</v>
      </c>
      <c r="BA1368" s="81">
        <f t="shared" si="1769"/>
        <v>0</v>
      </c>
      <c r="BB1368" s="81">
        <f t="shared" si="1769"/>
        <v>0</v>
      </c>
      <c r="BC1368" s="81">
        <f t="shared" si="1769"/>
        <v>0</v>
      </c>
      <c r="BD1368" s="99">
        <f t="shared" si="1758"/>
        <v>0</v>
      </c>
      <c r="BE1368" s="100">
        <f t="shared" si="1754"/>
        <v>0</v>
      </c>
    </row>
    <row r="1369" spans="1:61" hidden="1" outlineLevel="2" x14ac:dyDescent="0.2">
      <c r="A1369" s="120"/>
      <c r="B1369" s="111" t="s">
        <v>203</v>
      </c>
      <c r="C1369" s="112"/>
      <c r="D1369" s="114"/>
      <c r="E1369" s="113"/>
      <c r="F1369" s="113"/>
      <c r="G1369" s="113"/>
      <c r="H1369" s="113"/>
      <c r="I1369" s="113"/>
      <c r="J1369" s="113"/>
      <c r="K1369" s="113"/>
      <c r="L1369" s="113"/>
      <c r="M1369" s="113"/>
      <c r="N1369" s="113"/>
      <c r="O1369" s="113"/>
      <c r="P1369" s="113"/>
      <c r="Q1369" s="114"/>
      <c r="R1369" s="113"/>
      <c r="S1369" s="113"/>
      <c r="T1369" s="113"/>
      <c r="U1369" s="113"/>
      <c r="V1369" s="113"/>
      <c r="W1369" s="113"/>
      <c r="X1369" s="113"/>
      <c r="Y1369" s="113"/>
      <c r="Z1369" s="113"/>
      <c r="AA1369" s="113"/>
      <c r="AB1369" s="113"/>
      <c r="AC1369" s="113"/>
      <c r="AD1369" s="114"/>
      <c r="AE1369" s="113"/>
      <c r="AF1369" s="113"/>
      <c r="AG1369" s="113"/>
      <c r="AH1369" s="113"/>
      <c r="AI1369" s="113"/>
      <c r="AJ1369" s="113"/>
      <c r="AK1369" s="113"/>
      <c r="AL1369" s="113"/>
      <c r="AM1369" s="113"/>
      <c r="AN1369" s="113"/>
      <c r="AO1369" s="113"/>
      <c r="AP1369" s="113"/>
      <c r="AQ1369" s="114"/>
      <c r="AR1369" s="113"/>
      <c r="AS1369" s="113"/>
      <c r="AT1369" s="113"/>
      <c r="AU1369" s="113"/>
      <c r="AV1369" s="113"/>
      <c r="AW1369" s="113"/>
      <c r="AX1369" s="113"/>
      <c r="AY1369" s="113"/>
      <c r="AZ1369" s="113"/>
      <c r="BA1369" s="113"/>
      <c r="BB1369" s="113"/>
      <c r="BC1369" s="113"/>
      <c r="BD1369" s="114"/>
      <c r="BE1369" s="198">
        <f t="shared" si="1754"/>
        <v>0</v>
      </c>
      <c r="BG1369" s="42"/>
    </row>
    <row r="1370" spans="1:61" hidden="1" outlineLevel="2" x14ac:dyDescent="0.2">
      <c r="A1370" s="375">
        <v>1</v>
      </c>
      <c r="B1370" s="376" t="s">
        <v>208</v>
      </c>
      <c r="C1370" s="47" t="s">
        <v>159</v>
      </c>
      <c r="D1370" s="91">
        <f>D1367-D1372</f>
        <v>0</v>
      </c>
      <c r="E1370" s="52">
        <f>E1367-E1372</f>
        <v>0</v>
      </c>
      <c r="F1370" s="53">
        <f t="shared" ref="F1370:P1370" si="1770">F1367-F1372</f>
        <v>0</v>
      </c>
      <c r="G1370" s="53">
        <f t="shared" si="1770"/>
        <v>0</v>
      </c>
      <c r="H1370" s="53">
        <f t="shared" si="1770"/>
        <v>0</v>
      </c>
      <c r="I1370" s="53">
        <f t="shared" si="1770"/>
        <v>0</v>
      </c>
      <c r="J1370" s="53">
        <f t="shared" si="1770"/>
        <v>0</v>
      </c>
      <c r="K1370" s="53">
        <f t="shared" si="1770"/>
        <v>0</v>
      </c>
      <c r="L1370" s="53">
        <f t="shared" si="1770"/>
        <v>0</v>
      </c>
      <c r="M1370" s="53">
        <f t="shared" si="1770"/>
        <v>0</v>
      </c>
      <c r="N1370" s="53">
        <f t="shared" si="1770"/>
        <v>0</v>
      </c>
      <c r="O1370" s="53">
        <f t="shared" si="1770"/>
        <v>0</v>
      </c>
      <c r="P1370" s="53">
        <f t="shared" si="1770"/>
        <v>250</v>
      </c>
      <c r="Q1370" s="91">
        <f t="shared" ref="Q1370:Q1375" si="1771">SUM(E1370:P1370)</f>
        <v>250</v>
      </c>
      <c r="R1370" s="52">
        <f>R1367-R1372</f>
        <v>0</v>
      </c>
      <c r="S1370" s="53">
        <f t="shared" ref="S1370:AC1370" si="1772">S1367-S1372</f>
        <v>0</v>
      </c>
      <c r="T1370" s="53">
        <f t="shared" si="1772"/>
        <v>50</v>
      </c>
      <c r="U1370" s="53">
        <f t="shared" si="1772"/>
        <v>0</v>
      </c>
      <c r="V1370" s="53">
        <f t="shared" si="1772"/>
        <v>4</v>
      </c>
      <c r="W1370" s="53">
        <f t="shared" si="1772"/>
        <v>109</v>
      </c>
      <c r="X1370" s="53">
        <f t="shared" si="1772"/>
        <v>219</v>
      </c>
      <c r="Y1370" s="53">
        <f t="shared" si="1772"/>
        <v>319</v>
      </c>
      <c r="Z1370" s="53">
        <f t="shared" si="1772"/>
        <v>429</v>
      </c>
      <c r="AA1370" s="53">
        <f t="shared" si="1772"/>
        <v>424</v>
      </c>
      <c r="AB1370" s="53">
        <f t="shared" si="1772"/>
        <v>219</v>
      </c>
      <c r="AC1370" s="53">
        <f t="shared" si="1772"/>
        <v>109</v>
      </c>
      <c r="AD1370" s="91">
        <f t="shared" ref="AD1370:AD1375" si="1773">SUM(R1370:AC1370)</f>
        <v>1882</v>
      </c>
      <c r="AE1370" s="52">
        <f>AE1367-AE1372</f>
        <v>109</v>
      </c>
      <c r="AF1370" s="53">
        <f t="shared" ref="AF1370:AP1370" si="1774">AF1367-AF1372</f>
        <v>219</v>
      </c>
      <c r="AG1370" s="53">
        <f t="shared" si="1774"/>
        <v>319</v>
      </c>
      <c r="AH1370" s="53">
        <f t="shared" si="1774"/>
        <v>424</v>
      </c>
      <c r="AI1370" s="53">
        <f t="shared" si="1774"/>
        <v>477</v>
      </c>
      <c r="AJ1370" s="53">
        <f t="shared" si="1774"/>
        <v>477</v>
      </c>
      <c r="AK1370" s="53">
        <f t="shared" si="1774"/>
        <v>581</v>
      </c>
      <c r="AL1370" s="53">
        <f t="shared" si="1774"/>
        <v>581</v>
      </c>
      <c r="AM1370" s="53">
        <f t="shared" si="1774"/>
        <v>529</v>
      </c>
      <c r="AN1370" s="53">
        <f t="shared" si="1774"/>
        <v>214</v>
      </c>
      <c r="AO1370" s="53">
        <f t="shared" si="1774"/>
        <v>109</v>
      </c>
      <c r="AP1370" s="53">
        <f t="shared" si="1774"/>
        <v>4</v>
      </c>
      <c r="AQ1370" s="91">
        <f t="shared" ref="AQ1370:AQ1375" si="1775">SUM(AE1370:AP1370)</f>
        <v>4043</v>
      </c>
      <c r="AR1370" s="52">
        <f>AR1367-AR1372</f>
        <v>0</v>
      </c>
      <c r="AS1370" s="53">
        <f t="shared" ref="AS1370:BC1370" si="1776">AS1367-AS1372</f>
        <v>0</v>
      </c>
      <c r="AT1370" s="53">
        <f t="shared" si="1776"/>
        <v>0</v>
      </c>
      <c r="AU1370" s="53">
        <f t="shared" si="1776"/>
        <v>0</v>
      </c>
      <c r="AV1370" s="53">
        <f t="shared" si="1776"/>
        <v>0</v>
      </c>
      <c r="AW1370" s="53">
        <f t="shared" si="1776"/>
        <v>0</v>
      </c>
      <c r="AX1370" s="53">
        <f t="shared" si="1776"/>
        <v>0</v>
      </c>
      <c r="AY1370" s="53">
        <f t="shared" si="1776"/>
        <v>0</v>
      </c>
      <c r="AZ1370" s="53">
        <f t="shared" si="1776"/>
        <v>0</v>
      </c>
      <c r="BA1370" s="53">
        <f t="shared" si="1776"/>
        <v>0</v>
      </c>
      <c r="BB1370" s="53">
        <f t="shared" si="1776"/>
        <v>0</v>
      </c>
      <c r="BC1370" s="53">
        <f t="shared" si="1776"/>
        <v>0</v>
      </c>
      <c r="BD1370" s="91">
        <f t="shared" ref="BD1370:BD1375" si="1777">SUM(AR1370:BC1370)</f>
        <v>0</v>
      </c>
      <c r="BE1370" s="91">
        <f t="shared" si="1754"/>
        <v>6175</v>
      </c>
      <c r="BG1370" s="42"/>
    </row>
    <row r="1371" spans="1:61" hidden="1" outlineLevel="2" x14ac:dyDescent="0.2">
      <c r="A1371" s="374"/>
      <c r="B1371" s="372"/>
      <c r="C1371" s="46" t="s">
        <v>164</v>
      </c>
      <c r="D1371" s="92">
        <f t="shared" ref="D1371:P1371" si="1778">D1368-D1373</f>
        <v>0</v>
      </c>
      <c r="E1371" s="56">
        <f t="shared" si="1778"/>
        <v>0</v>
      </c>
      <c r="F1371" s="57">
        <f t="shared" si="1778"/>
        <v>0</v>
      </c>
      <c r="G1371" s="57">
        <f t="shared" si="1778"/>
        <v>0</v>
      </c>
      <c r="H1371" s="57">
        <f t="shared" si="1778"/>
        <v>0</v>
      </c>
      <c r="I1371" s="57">
        <f t="shared" si="1778"/>
        <v>0</v>
      </c>
      <c r="J1371" s="57">
        <f t="shared" si="1778"/>
        <v>0</v>
      </c>
      <c r="K1371" s="57">
        <f t="shared" si="1778"/>
        <v>0</v>
      </c>
      <c r="L1371" s="57">
        <f t="shared" si="1778"/>
        <v>0</v>
      </c>
      <c r="M1371" s="57">
        <f t="shared" si="1778"/>
        <v>0</v>
      </c>
      <c r="N1371" s="57">
        <f t="shared" si="1778"/>
        <v>0</v>
      </c>
      <c r="O1371" s="57">
        <f t="shared" si="1778"/>
        <v>0</v>
      </c>
      <c r="P1371" s="57">
        <f t="shared" si="1778"/>
        <v>0</v>
      </c>
      <c r="Q1371" s="92">
        <f t="shared" si="1771"/>
        <v>0</v>
      </c>
      <c r="R1371" s="56">
        <f t="shared" ref="R1371:AC1371" si="1779">R1368-R1373</f>
        <v>0</v>
      </c>
      <c r="S1371" s="57">
        <f t="shared" si="1779"/>
        <v>0</v>
      </c>
      <c r="T1371" s="57">
        <f t="shared" si="1779"/>
        <v>0</v>
      </c>
      <c r="U1371" s="57">
        <f t="shared" si="1779"/>
        <v>0</v>
      </c>
      <c r="V1371" s="57">
        <f t="shared" si="1779"/>
        <v>0</v>
      </c>
      <c r="W1371" s="57">
        <f t="shared" si="1779"/>
        <v>0</v>
      </c>
      <c r="X1371" s="57">
        <f t="shared" si="1779"/>
        <v>0</v>
      </c>
      <c r="Y1371" s="57">
        <f t="shared" si="1779"/>
        <v>0</v>
      </c>
      <c r="Z1371" s="57">
        <f t="shared" si="1779"/>
        <v>0</v>
      </c>
      <c r="AA1371" s="57">
        <f t="shared" si="1779"/>
        <v>0</v>
      </c>
      <c r="AB1371" s="57">
        <f t="shared" si="1779"/>
        <v>0</v>
      </c>
      <c r="AC1371" s="57">
        <f t="shared" si="1779"/>
        <v>0</v>
      </c>
      <c r="AD1371" s="92">
        <f t="shared" si="1773"/>
        <v>0</v>
      </c>
      <c r="AE1371" s="56">
        <f t="shared" ref="AE1371:AP1371" si="1780">AE1368-AE1373</f>
        <v>0</v>
      </c>
      <c r="AF1371" s="57">
        <f t="shared" si="1780"/>
        <v>0</v>
      </c>
      <c r="AG1371" s="57">
        <f t="shared" si="1780"/>
        <v>0</v>
      </c>
      <c r="AH1371" s="57">
        <f t="shared" si="1780"/>
        <v>0</v>
      </c>
      <c r="AI1371" s="57">
        <f t="shared" si="1780"/>
        <v>0</v>
      </c>
      <c r="AJ1371" s="57">
        <f t="shared" si="1780"/>
        <v>0</v>
      </c>
      <c r="AK1371" s="57">
        <f t="shared" si="1780"/>
        <v>0</v>
      </c>
      <c r="AL1371" s="57">
        <f t="shared" si="1780"/>
        <v>0</v>
      </c>
      <c r="AM1371" s="57">
        <f t="shared" si="1780"/>
        <v>0</v>
      </c>
      <c r="AN1371" s="57">
        <f t="shared" si="1780"/>
        <v>0</v>
      </c>
      <c r="AO1371" s="57">
        <f t="shared" si="1780"/>
        <v>0</v>
      </c>
      <c r="AP1371" s="57">
        <f t="shared" si="1780"/>
        <v>0</v>
      </c>
      <c r="AQ1371" s="92">
        <f t="shared" si="1775"/>
        <v>0</v>
      </c>
      <c r="AR1371" s="56">
        <f t="shared" ref="AR1371:BC1371" si="1781">AR1368-AR1373</f>
        <v>0</v>
      </c>
      <c r="AS1371" s="57">
        <f t="shared" si="1781"/>
        <v>0</v>
      </c>
      <c r="AT1371" s="57">
        <f t="shared" si="1781"/>
        <v>0</v>
      </c>
      <c r="AU1371" s="57">
        <f t="shared" si="1781"/>
        <v>0</v>
      </c>
      <c r="AV1371" s="57">
        <f t="shared" si="1781"/>
        <v>0</v>
      </c>
      <c r="AW1371" s="57">
        <f t="shared" si="1781"/>
        <v>0</v>
      </c>
      <c r="AX1371" s="57">
        <f t="shared" si="1781"/>
        <v>0</v>
      </c>
      <c r="AY1371" s="57">
        <f t="shared" si="1781"/>
        <v>0</v>
      </c>
      <c r="AZ1371" s="57">
        <f t="shared" si="1781"/>
        <v>0</v>
      </c>
      <c r="BA1371" s="57">
        <f t="shared" si="1781"/>
        <v>0</v>
      </c>
      <c r="BB1371" s="57">
        <f t="shared" si="1781"/>
        <v>0</v>
      </c>
      <c r="BC1371" s="57">
        <f t="shared" si="1781"/>
        <v>0</v>
      </c>
      <c r="BD1371" s="92">
        <f t="shared" si="1777"/>
        <v>0</v>
      </c>
      <c r="BE1371" s="92">
        <f t="shared" si="1754"/>
        <v>0</v>
      </c>
      <c r="BF1371" s="122"/>
      <c r="BG1371" s="42"/>
    </row>
    <row r="1372" spans="1:61" hidden="1" outlineLevel="2" x14ac:dyDescent="0.2">
      <c r="A1372" s="373">
        <v>2</v>
      </c>
      <c r="B1372" s="371" t="s">
        <v>307</v>
      </c>
      <c r="C1372" s="44" t="s">
        <v>159</v>
      </c>
      <c r="D1372" s="101"/>
      <c r="E1372" s="82"/>
      <c r="F1372" s="83"/>
      <c r="G1372" s="83"/>
      <c r="H1372" s="83"/>
      <c r="I1372" s="83"/>
      <c r="J1372" s="83"/>
      <c r="K1372" s="83"/>
      <c r="L1372" s="83"/>
      <c r="M1372" s="83"/>
      <c r="N1372" s="83"/>
      <c r="O1372" s="83"/>
      <c r="P1372" s="84"/>
      <c r="Q1372" s="101">
        <f t="shared" si="1771"/>
        <v>0</v>
      </c>
      <c r="R1372" s="82"/>
      <c r="S1372" s="83"/>
      <c r="T1372" s="83"/>
      <c r="U1372" s="83"/>
      <c r="V1372" s="83"/>
      <c r="W1372" s="83"/>
      <c r="X1372" s="83"/>
      <c r="Y1372" s="83"/>
      <c r="Z1372" s="83"/>
      <c r="AA1372" s="83"/>
      <c r="AB1372" s="83"/>
      <c r="AC1372" s="84"/>
      <c r="AD1372" s="101">
        <f t="shared" si="1773"/>
        <v>0</v>
      </c>
      <c r="AE1372" s="82"/>
      <c r="AF1372" s="83"/>
      <c r="AG1372" s="83"/>
      <c r="AH1372" s="83"/>
      <c r="AI1372" s="83"/>
      <c r="AJ1372" s="83"/>
      <c r="AK1372" s="83"/>
      <c r="AL1372" s="83"/>
      <c r="AM1372" s="83"/>
      <c r="AN1372" s="83"/>
      <c r="AO1372" s="83"/>
      <c r="AP1372" s="84"/>
      <c r="AQ1372" s="101">
        <f t="shared" si="1775"/>
        <v>0</v>
      </c>
      <c r="AR1372" s="82"/>
      <c r="AS1372" s="83"/>
      <c r="AT1372" s="83"/>
      <c r="AU1372" s="83"/>
      <c r="AV1372" s="83"/>
      <c r="AW1372" s="83"/>
      <c r="AX1372" s="83"/>
      <c r="AY1372" s="83"/>
      <c r="AZ1372" s="83"/>
      <c r="BA1372" s="83"/>
      <c r="BB1372" s="83"/>
      <c r="BC1372" s="84"/>
      <c r="BD1372" s="101">
        <f t="shared" si="1777"/>
        <v>0</v>
      </c>
      <c r="BE1372" s="101">
        <f t="shared" si="1754"/>
        <v>0</v>
      </c>
      <c r="BG1372" s="42"/>
    </row>
    <row r="1373" spans="1:61" ht="13.5" hidden="1" outlineLevel="2" thickBot="1" x14ac:dyDescent="0.25">
      <c r="A1373" s="377"/>
      <c r="B1373" s="378"/>
      <c r="C1373" s="128" t="s">
        <v>164</v>
      </c>
      <c r="D1373" s="131"/>
      <c r="E1373" s="129"/>
      <c r="F1373" s="130"/>
      <c r="G1373" s="130"/>
      <c r="H1373" s="130"/>
      <c r="I1373" s="130"/>
      <c r="J1373" s="130"/>
      <c r="K1373" s="130"/>
      <c r="L1373" s="130"/>
      <c r="M1373" s="130"/>
      <c r="N1373" s="130"/>
      <c r="O1373" s="130"/>
      <c r="P1373" s="130"/>
      <c r="Q1373" s="131">
        <f t="shared" si="1771"/>
        <v>0</v>
      </c>
      <c r="R1373" s="129"/>
      <c r="S1373" s="130"/>
      <c r="T1373" s="130"/>
      <c r="U1373" s="130"/>
      <c r="V1373" s="130"/>
      <c r="W1373" s="130"/>
      <c r="X1373" s="130"/>
      <c r="Y1373" s="130"/>
      <c r="Z1373" s="130"/>
      <c r="AA1373" s="130"/>
      <c r="AB1373" s="130"/>
      <c r="AC1373" s="130"/>
      <c r="AD1373" s="131">
        <f t="shared" si="1773"/>
        <v>0</v>
      </c>
      <c r="AE1373" s="129"/>
      <c r="AF1373" s="130"/>
      <c r="AG1373" s="130"/>
      <c r="AH1373" s="130"/>
      <c r="AI1373" s="130"/>
      <c r="AJ1373" s="130"/>
      <c r="AK1373" s="130"/>
      <c r="AL1373" s="130"/>
      <c r="AM1373" s="130"/>
      <c r="AN1373" s="130"/>
      <c r="AO1373" s="130"/>
      <c r="AP1373" s="130"/>
      <c r="AQ1373" s="131">
        <f t="shared" si="1775"/>
        <v>0</v>
      </c>
      <c r="AR1373" s="129"/>
      <c r="AS1373" s="130"/>
      <c r="AT1373" s="130"/>
      <c r="AU1373" s="130"/>
      <c r="AV1373" s="130"/>
      <c r="AW1373" s="130"/>
      <c r="AX1373" s="130"/>
      <c r="AY1373" s="130"/>
      <c r="AZ1373" s="130"/>
      <c r="BA1373" s="130"/>
      <c r="BB1373" s="130"/>
      <c r="BC1373" s="130"/>
      <c r="BD1373" s="131">
        <f t="shared" si="1777"/>
        <v>0</v>
      </c>
      <c r="BE1373" s="131">
        <f t="shared" si="1754"/>
        <v>0</v>
      </c>
      <c r="BG1373" s="42"/>
    </row>
    <row r="1374" spans="1:61" hidden="1" outlineLevel="2" x14ac:dyDescent="0.2">
      <c r="A1374" s="369"/>
      <c r="B1374" s="362" t="s">
        <v>198</v>
      </c>
      <c r="C1374" s="50" t="s">
        <v>159</v>
      </c>
      <c r="D1374" s="127">
        <f>SUM(D1370,D1372)</f>
        <v>0</v>
      </c>
      <c r="E1374" s="124">
        <f>SUM(E1370,E1372)</f>
        <v>0</v>
      </c>
      <c r="F1374" s="125">
        <f t="shared" ref="F1374:P1374" si="1782">SUM(F1370,F1372)</f>
        <v>0</v>
      </c>
      <c r="G1374" s="125">
        <f t="shared" si="1782"/>
        <v>0</v>
      </c>
      <c r="H1374" s="125">
        <f t="shared" si="1782"/>
        <v>0</v>
      </c>
      <c r="I1374" s="125">
        <f t="shared" si="1782"/>
        <v>0</v>
      </c>
      <c r="J1374" s="125">
        <f t="shared" si="1782"/>
        <v>0</v>
      </c>
      <c r="K1374" s="125">
        <f t="shared" si="1782"/>
        <v>0</v>
      </c>
      <c r="L1374" s="125">
        <f t="shared" si="1782"/>
        <v>0</v>
      </c>
      <c r="M1374" s="125">
        <f t="shared" si="1782"/>
        <v>0</v>
      </c>
      <c r="N1374" s="125">
        <f t="shared" si="1782"/>
        <v>0</v>
      </c>
      <c r="O1374" s="125">
        <f t="shared" si="1782"/>
        <v>0</v>
      </c>
      <c r="P1374" s="125">
        <f t="shared" si="1782"/>
        <v>250</v>
      </c>
      <c r="Q1374" s="126">
        <f t="shared" si="1771"/>
        <v>250</v>
      </c>
      <c r="R1374" s="124">
        <f>SUM(R1370,R1372)</f>
        <v>0</v>
      </c>
      <c r="S1374" s="125">
        <f t="shared" ref="S1374:AC1374" si="1783">SUM(S1370,S1372)</f>
        <v>0</v>
      </c>
      <c r="T1374" s="125">
        <f t="shared" si="1783"/>
        <v>50</v>
      </c>
      <c r="U1374" s="125">
        <f t="shared" si="1783"/>
        <v>0</v>
      </c>
      <c r="V1374" s="125">
        <f t="shared" si="1783"/>
        <v>4</v>
      </c>
      <c r="W1374" s="125">
        <f t="shared" si="1783"/>
        <v>109</v>
      </c>
      <c r="X1374" s="125">
        <f t="shared" si="1783"/>
        <v>219</v>
      </c>
      <c r="Y1374" s="125">
        <f t="shared" si="1783"/>
        <v>319</v>
      </c>
      <c r="Z1374" s="125">
        <f t="shared" si="1783"/>
        <v>429</v>
      </c>
      <c r="AA1374" s="125">
        <f t="shared" si="1783"/>
        <v>424</v>
      </c>
      <c r="AB1374" s="125">
        <f t="shared" si="1783"/>
        <v>219</v>
      </c>
      <c r="AC1374" s="125">
        <f t="shared" si="1783"/>
        <v>109</v>
      </c>
      <c r="AD1374" s="126">
        <f t="shared" si="1773"/>
        <v>1882</v>
      </c>
      <c r="AE1374" s="124">
        <f>SUM(AE1370,AE1372)</f>
        <v>109</v>
      </c>
      <c r="AF1374" s="125">
        <f t="shared" ref="AF1374:AP1374" si="1784">SUM(AF1370,AF1372)</f>
        <v>219</v>
      </c>
      <c r="AG1374" s="125">
        <f t="shared" si="1784"/>
        <v>319</v>
      </c>
      <c r="AH1374" s="125">
        <f t="shared" si="1784"/>
        <v>424</v>
      </c>
      <c r="AI1374" s="125">
        <f t="shared" si="1784"/>
        <v>477</v>
      </c>
      <c r="AJ1374" s="125">
        <f t="shared" si="1784"/>
        <v>477</v>
      </c>
      <c r="AK1374" s="125">
        <f t="shared" si="1784"/>
        <v>581</v>
      </c>
      <c r="AL1374" s="125">
        <f t="shared" si="1784"/>
        <v>581</v>
      </c>
      <c r="AM1374" s="125">
        <f t="shared" si="1784"/>
        <v>529</v>
      </c>
      <c r="AN1374" s="125">
        <f t="shared" si="1784"/>
        <v>214</v>
      </c>
      <c r="AO1374" s="125">
        <f t="shared" si="1784"/>
        <v>109</v>
      </c>
      <c r="AP1374" s="125">
        <f t="shared" si="1784"/>
        <v>4</v>
      </c>
      <c r="AQ1374" s="126">
        <f t="shared" si="1775"/>
        <v>4043</v>
      </c>
      <c r="AR1374" s="124">
        <f>SUM(AR1370,AR1372)</f>
        <v>0</v>
      </c>
      <c r="AS1374" s="125">
        <f t="shared" ref="AS1374:BC1374" si="1785">SUM(AS1370,AS1372)</f>
        <v>0</v>
      </c>
      <c r="AT1374" s="125">
        <f t="shared" si="1785"/>
        <v>0</v>
      </c>
      <c r="AU1374" s="125">
        <f t="shared" si="1785"/>
        <v>0</v>
      </c>
      <c r="AV1374" s="125">
        <f t="shared" si="1785"/>
        <v>0</v>
      </c>
      <c r="AW1374" s="125">
        <f t="shared" si="1785"/>
        <v>0</v>
      </c>
      <c r="AX1374" s="125">
        <f t="shared" si="1785"/>
        <v>0</v>
      </c>
      <c r="AY1374" s="125">
        <f t="shared" si="1785"/>
        <v>0</v>
      </c>
      <c r="AZ1374" s="125">
        <f t="shared" si="1785"/>
        <v>0</v>
      </c>
      <c r="BA1374" s="125">
        <f t="shared" si="1785"/>
        <v>0</v>
      </c>
      <c r="BB1374" s="125">
        <f t="shared" si="1785"/>
        <v>0</v>
      </c>
      <c r="BC1374" s="125">
        <f t="shared" si="1785"/>
        <v>0</v>
      </c>
      <c r="BD1374" s="126">
        <f t="shared" si="1777"/>
        <v>0</v>
      </c>
      <c r="BE1374" s="127">
        <f t="shared" si="1754"/>
        <v>6175</v>
      </c>
      <c r="BG1374" s="42"/>
    </row>
    <row r="1375" spans="1:61" hidden="1" outlineLevel="2" x14ac:dyDescent="0.2">
      <c r="A1375" s="370"/>
      <c r="B1375" s="363"/>
      <c r="C1375" s="51" t="s">
        <v>164</v>
      </c>
      <c r="D1375" s="100">
        <f t="shared" ref="D1375:P1375" si="1786">SUM(D1371,D1373)</f>
        <v>0</v>
      </c>
      <c r="E1375" s="80">
        <f t="shared" si="1786"/>
        <v>0</v>
      </c>
      <c r="F1375" s="81">
        <f t="shared" si="1786"/>
        <v>0</v>
      </c>
      <c r="G1375" s="81">
        <f t="shared" si="1786"/>
        <v>0</v>
      </c>
      <c r="H1375" s="81">
        <f t="shared" si="1786"/>
        <v>0</v>
      </c>
      <c r="I1375" s="81">
        <f t="shared" si="1786"/>
        <v>0</v>
      </c>
      <c r="J1375" s="81">
        <f t="shared" si="1786"/>
        <v>0</v>
      </c>
      <c r="K1375" s="81">
        <f t="shared" si="1786"/>
        <v>0</v>
      </c>
      <c r="L1375" s="81">
        <f t="shared" si="1786"/>
        <v>0</v>
      </c>
      <c r="M1375" s="81">
        <f t="shared" si="1786"/>
        <v>0</v>
      </c>
      <c r="N1375" s="81">
        <f t="shared" si="1786"/>
        <v>0</v>
      </c>
      <c r="O1375" s="81">
        <f t="shared" si="1786"/>
        <v>0</v>
      </c>
      <c r="P1375" s="81">
        <f t="shared" si="1786"/>
        <v>0</v>
      </c>
      <c r="Q1375" s="99">
        <f t="shared" si="1771"/>
        <v>0</v>
      </c>
      <c r="R1375" s="80">
        <f t="shared" ref="R1375:AC1375" si="1787">SUM(R1371,R1373)</f>
        <v>0</v>
      </c>
      <c r="S1375" s="81">
        <f t="shared" si="1787"/>
        <v>0</v>
      </c>
      <c r="T1375" s="81">
        <f t="shared" si="1787"/>
        <v>0</v>
      </c>
      <c r="U1375" s="81">
        <f t="shared" si="1787"/>
        <v>0</v>
      </c>
      <c r="V1375" s="81">
        <f t="shared" si="1787"/>
        <v>0</v>
      </c>
      <c r="W1375" s="81">
        <f t="shared" si="1787"/>
        <v>0</v>
      </c>
      <c r="X1375" s="81">
        <f t="shared" si="1787"/>
        <v>0</v>
      </c>
      <c r="Y1375" s="81">
        <f t="shared" si="1787"/>
        <v>0</v>
      </c>
      <c r="Z1375" s="81">
        <f t="shared" si="1787"/>
        <v>0</v>
      </c>
      <c r="AA1375" s="81">
        <f t="shared" si="1787"/>
        <v>0</v>
      </c>
      <c r="AB1375" s="81">
        <f t="shared" si="1787"/>
        <v>0</v>
      </c>
      <c r="AC1375" s="81">
        <f t="shared" si="1787"/>
        <v>0</v>
      </c>
      <c r="AD1375" s="99">
        <f t="shared" si="1773"/>
        <v>0</v>
      </c>
      <c r="AE1375" s="80">
        <f t="shared" ref="AE1375:AP1375" si="1788">SUM(AE1371,AE1373)</f>
        <v>0</v>
      </c>
      <c r="AF1375" s="81">
        <f t="shared" si="1788"/>
        <v>0</v>
      </c>
      <c r="AG1375" s="81">
        <f t="shared" si="1788"/>
        <v>0</v>
      </c>
      <c r="AH1375" s="81">
        <f t="shared" si="1788"/>
        <v>0</v>
      </c>
      <c r="AI1375" s="81">
        <f t="shared" si="1788"/>
        <v>0</v>
      </c>
      <c r="AJ1375" s="81">
        <f t="shared" si="1788"/>
        <v>0</v>
      </c>
      <c r="AK1375" s="81">
        <f t="shared" si="1788"/>
        <v>0</v>
      </c>
      <c r="AL1375" s="81">
        <f t="shared" si="1788"/>
        <v>0</v>
      </c>
      <c r="AM1375" s="81">
        <f t="shared" si="1788"/>
        <v>0</v>
      </c>
      <c r="AN1375" s="81">
        <f t="shared" si="1788"/>
        <v>0</v>
      </c>
      <c r="AO1375" s="81">
        <f t="shared" si="1788"/>
        <v>0</v>
      </c>
      <c r="AP1375" s="81">
        <f t="shared" si="1788"/>
        <v>0</v>
      </c>
      <c r="AQ1375" s="99">
        <f t="shared" si="1775"/>
        <v>0</v>
      </c>
      <c r="AR1375" s="80">
        <f t="shared" ref="AR1375:BC1375" si="1789">SUM(AR1371,AR1373)</f>
        <v>0</v>
      </c>
      <c r="AS1375" s="81">
        <f t="shared" si="1789"/>
        <v>0</v>
      </c>
      <c r="AT1375" s="81">
        <f t="shared" si="1789"/>
        <v>0</v>
      </c>
      <c r="AU1375" s="81">
        <f t="shared" si="1789"/>
        <v>0</v>
      </c>
      <c r="AV1375" s="81">
        <f t="shared" si="1789"/>
        <v>0</v>
      </c>
      <c r="AW1375" s="81">
        <f t="shared" si="1789"/>
        <v>0</v>
      </c>
      <c r="AX1375" s="81">
        <f t="shared" si="1789"/>
        <v>0</v>
      </c>
      <c r="AY1375" s="81">
        <f t="shared" si="1789"/>
        <v>0</v>
      </c>
      <c r="AZ1375" s="81">
        <f t="shared" si="1789"/>
        <v>0</v>
      </c>
      <c r="BA1375" s="81">
        <f t="shared" si="1789"/>
        <v>0</v>
      </c>
      <c r="BB1375" s="81">
        <f t="shared" si="1789"/>
        <v>0</v>
      </c>
      <c r="BC1375" s="81">
        <f t="shared" si="1789"/>
        <v>0</v>
      </c>
      <c r="BD1375" s="99">
        <f t="shared" si="1777"/>
        <v>0</v>
      </c>
      <c r="BE1375" s="100">
        <f t="shared" si="1754"/>
        <v>0</v>
      </c>
      <c r="BG1375" s="42"/>
    </row>
    <row r="1376" spans="1:61" outlineLevel="1" collapsed="1" x14ac:dyDescent="0.2">
      <c r="A1376" s="119"/>
      <c r="B1376" s="103" t="s">
        <v>343</v>
      </c>
      <c r="C1376" s="104"/>
      <c r="D1376" s="106"/>
      <c r="E1376" s="105"/>
      <c r="F1376" s="105"/>
      <c r="G1376" s="105"/>
      <c r="H1376" s="105"/>
      <c r="I1376" s="105"/>
      <c r="J1376" s="105"/>
      <c r="K1376" s="105"/>
      <c r="L1376" s="105"/>
      <c r="M1376" s="105"/>
      <c r="N1376" s="105"/>
      <c r="O1376" s="105"/>
      <c r="P1376" s="105"/>
      <c r="Q1376" s="106"/>
      <c r="R1376" s="105"/>
      <c r="S1376" s="105"/>
      <c r="T1376" s="105"/>
      <c r="U1376" s="105"/>
      <c r="V1376" s="105"/>
      <c r="W1376" s="105"/>
      <c r="X1376" s="105"/>
      <c r="Y1376" s="105"/>
      <c r="Z1376" s="105"/>
      <c r="AA1376" s="105"/>
      <c r="AB1376" s="105"/>
      <c r="AC1376" s="105"/>
      <c r="AD1376" s="107"/>
      <c r="AE1376" s="108"/>
      <c r="AF1376" s="105"/>
      <c r="AG1376" s="105"/>
      <c r="AH1376" s="105"/>
      <c r="AI1376" s="105"/>
      <c r="AJ1376" s="105"/>
      <c r="AK1376" s="105"/>
      <c r="AL1376" s="105"/>
      <c r="AM1376" s="105"/>
      <c r="AN1376" s="105"/>
      <c r="AO1376" s="105"/>
      <c r="AP1376" s="109"/>
      <c r="AQ1376" s="110"/>
      <c r="AR1376" s="105"/>
      <c r="AS1376" s="105"/>
      <c r="AT1376" s="105"/>
      <c r="AU1376" s="105"/>
      <c r="AV1376" s="105"/>
      <c r="AW1376" s="105"/>
      <c r="AX1376" s="105"/>
      <c r="AY1376" s="105"/>
      <c r="AZ1376" s="105"/>
      <c r="BA1376" s="105"/>
      <c r="BB1376" s="105"/>
      <c r="BC1376" s="105"/>
      <c r="BD1376" s="106"/>
      <c r="BE1376" s="197">
        <f t="shared" ref="BE1376:BE1402" si="1790">SUM(D1376,BD1376,AQ1376,AD1376,Q1376)</f>
        <v>0</v>
      </c>
      <c r="BF1376" s="122"/>
      <c r="BG1376" s="42"/>
    </row>
    <row r="1377" spans="1:61" hidden="1" outlineLevel="2" x14ac:dyDescent="0.2">
      <c r="A1377" s="120"/>
      <c r="B1377" s="111" t="s">
        <v>202</v>
      </c>
      <c r="C1377" s="112"/>
      <c r="D1377" s="114"/>
      <c r="E1377" s="113"/>
      <c r="F1377" s="113"/>
      <c r="G1377" s="113"/>
      <c r="H1377" s="113"/>
      <c r="I1377" s="113"/>
      <c r="J1377" s="113"/>
      <c r="K1377" s="113"/>
      <c r="L1377" s="113"/>
      <c r="M1377" s="113"/>
      <c r="N1377" s="113"/>
      <c r="O1377" s="113"/>
      <c r="P1377" s="113"/>
      <c r="Q1377" s="114"/>
      <c r="R1377" s="113"/>
      <c r="S1377" s="113"/>
      <c r="T1377" s="113"/>
      <c r="U1377" s="113"/>
      <c r="V1377" s="113"/>
      <c r="W1377" s="113"/>
      <c r="X1377" s="113"/>
      <c r="Y1377" s="113"/>
      <c r="Z1377" s="113"/>
      <c r="AA1377" s="113"/>
      <c r="AB1377" s="113"/>
      <c r="AC1377" s="113"/>
      <c r="AD1377" s="115"/>
      <c r="AE1377" s="116"/>
      <c r="AF1377" s="113"/>
      <c r="AG1377" s="113"/>
      <c r="AH1377" s="113"/>
      <c r="AI1377" s="113"/>
      <c r="AJ1377" s="113"/>
      <c r="AK1377" s="113"/>
      <c r="AL1377" s="113"/>
      <c r="AM1377" s="113"/>
      <c r="AN1377" s="113"/>
      <c r="AO1377" s="113"/>
      <c r="AP1377" s="117"/>
      <c r="AQ1377" s="118"/>
      <c r="AR1377" s="113"/>
      <c r="AS1377" s="113"/>
      <c r="AT1377" s="113"/>
      <c r="AU1377" s="113"/>
      <c r="AV1377" s="113"/>
      <c r="AW1377" s="113"/>
      <c r="AX1377" s="113"/>
      <c r="AY1377" s="113"/>
      <c r="AZ1377" s="113"/>
      <c r="BA1377" s="113"/>
      <c r="BB1377" s="113"/>
      <c r="BC1377" s="113"/>
      <c r="BD1377" s="114"/>
      <c r="BE1377" s="198">
        <f t="shared" si="1790"/>
        <v>0</v>
      </c>
      <c r="BG1377" s="42"/>
    </row>
    <row r="1378" spans="1:61" ht="13.15" hidden="1" customHeight="1" outlineLevel="2" x14ac:dyDescent="0.2">
      <c r="A1378" s="373">
        <v>1</v>
      </c>
      <c r="B1378" s="371" t="s">
        <v>334</v>
      </c>
      <c r="C1378" s="44" t="s">
        <v>159</v>
      </c>
      <c r="D1378" s="101"/>
      <c r="E1378" s="82"/>
      <c r="F1378" s="83"/>
      <c r="G1378" s="83"/>
      <c r="H1378" s="83"/>
      <c r="I1378" s="83"/>
      <c r="J1378" s="83"/>
      <c r="K1378" s="83"/>
      <c r="L1378" s="83"/>
      <c r="M1378" s="83"/>
      <c r="N1378" s="83"/>
      <c r="O1378" s="83"/>
      <c r="P1378" s="83"/>
      <c r="Q1378" s="101">
        <f>SUM(E1378:P1378)</f>
        <v>0</v>
      </c>
      <c r="R1378" s="52"/>
      <c r="S1378" s="53"/>
      <c r="T1378" s="53"/>
      <c r="U1378" s="53"/>
      <c r="V1378" s="53"/>
      <c r="W1378" s="53"/>
      <c r="X1378" s="53"/>
      <c r="Y1378" s="53"/>
      <c r="Z1378" s="53"/>
      <c r="AA1378" s="53"/>
      <c r="AB1378" s="53"/>
      <c r="AC1378" s="53"/>
      <c r="AD1378" s="101">
        <f t="shared" ref="AD1378:AD1395" si="1791">SUM(R1378:AC1378)</f>
        <v>0</v>
      </c>
      <c r="AE1378" s="52"/>
      <c r="AF1378" s="53"/>
      <c r="AG1378" s="53"/>
      <c r="AH1378" s="53"/>
      <c r="AI1378" s="53"/>
      <c r="AJ1378" s="53"/>
      <c r="AK1378" s="53"/>
      <c r="AL1378" s="53"/>
      <c r="AM1378" s="53"/>
      <c r="AN1378" s="53"/>
      <c r="AO1378" s="53"/>
      <c r="AP1378" s="53"/>
      <c r="AQ1378" s="101">
        <f t="shared" ref="AQ1378:AQ1395" si="1792">SUM(AE1378:AP1378)</f>
        <v>0</v>
      </c>
      <c r="AR1378" s="82"/>
      <c r="AS1378" s="83"/>
      <c r="AT1378" s="83"/>
      <c r="AU1378" s="83"/>
      <c r="AV1378" s="83"/>
      <c r="AW1378" s="83"/>
      <c r="AX1378" s="83"/>
      <c r="AY1378" s="83"/>
      <c r="AZ1378" s="83"/>
      <c r="BA1378" s="83"/>
      <c r="BB1378" s="83"/>
      <c r="BC1378" s="83"/>
      <c r="BD1378" s="101">
        <f t="shared" ref="BD1378:BD1395" si="1793">SUM(AR1378:BC1378)</f>
        <v>0</v>
      </c>
      <c r="BE1378" s="101">
        <f t="shared" si="1790"/>
        <v>0</v>
      </c>
      <c r="BG1378" s="138"/>
      <c r="BH1378" s="140"/>
      <c r="BI1378" s="140"/>
    </row>
    <row r="1379" spans="1:61" ht="13.15" hidden="1" customHeight="1" outlineLevel="2" x14ac:dyDescent="0.2">
      <c r="A1379" s="374"/>
      <c r="B1379" s="372"/>
      <c r="C1379" s="46" t="s">
        <v>164</v>
      </c>
      <c r="D1379" s="92"/>
      <c r="E1379" s="56"/>
      <c r="F1379" s="57"/>
      <c r="G1379" s="57"/>
      <c r="H1379" s="57"/>
      <c r="I1379" s="57"/>
      <c r="J1379" s="57"/>
      <c r="K1379" s="57"/>
      <c r="L1379" s="57"/>
      <c r="M1379" s="57"/>
      <c r="N1379" s="57"/>
      <c r="O1379" s="57"/>
      <c r="P1379" s="57"/>
      <c r="Q1379" s="92">
        <f>SUM(E1379:P1379)</f>
        <v>0</v>
      </c>
      <c r="R1379" s="62"/>
      <c r="S1379" s="63"/>
      <c r="T1379" s="63"/>
      <c r="U1379" s="63"/>
      <c r="V1379" s="63"/>
      <c r="W1379" s="63"/>
      <c r="X1379" s="63"/>
      <c r="Y1379" s="63"/>
      <c r="Z1379" s="63"/>
      <c r="AA1379" s="63"/>
      <c r="AB1379" s="63"/>
      <c r="AC1379" s="63"/>
      <c r="AD1379" s="92">
        <f t="shared" si="1791"/>
        <v>0</v>
      </c>
      <c r="AE1379" s="62"/>
      <c r="AF1379" s="63"/>
      <c r="AG1379" s="63"/>
      <c r="AH1379" s="63"/>
      <c r="AI1379" s="63"/>
      <c r="AJ1379" s="63"/>
      <c r="AK1379" s="63"/>
      <c r="AL1379" s="63"/>
      <c r="AM1379" s="63"/>
      <c r="AN1379" s="63"/>
      <c r="AO1379" s="63"/>
      <c r="AP1379" s="63"/>
      <c r="AQ1379" s="92">
        <f t="shared" si="1792"/>
        <v>0</v>
      </c>
      <c r="AR1379" s="56"/>
      <c r="AS1379" s="57"/>
      <c r="AT1379" s="57"/>
      <c r="AU1379" s="57"/>
      <c r="AV1379" s="57"/>
      <c r="AW1379" s="57"/>
      <c r="AX1379" s="57"/>
      <c r="AY1379" s="57"/>
      <c r="AZ1379" s="57"/>
      <c r="BA1379" s="57"/>
      <c r="BB1379" s="57"/>
      <c r="BC1379" s="57"/>
      <c r="BD1379" s="92">
        <f t="shared" si="1793"/>
        <v>0</v>
      </c>
      <c r="BE1379" s="92">
        <f t="shared" si="1790"/>
        <v>0</v>
      </c>
      <c r="BG1379" s="136"/>
      <c r="BH1379" s="4"/>
      <c r="BI1379" s="4"/>
    </row>
    <row r="1380" spans="1:61" ht="13.15" hidden="1" customHeight="1" outlineLevel="2" x14ac:dyDescent="0.2">
      <c r="A1380" s="373">
        <v>2</v>
      </c>
      <c r="B1380" s="371" t="s">
        <v>217</v>
      </c>
      <c r="C1380" s="44" t="s">
        <v>159</v>
      </c>
      <c r="D1380" s="101"/>
      <c r="E1380" s="52"/>
      <c r="F1380" s="53"/>
      <c r="G1380" s="53"/>
      <c r="H1380" s="53"/>
      <c r="I1380" s="53"/>
      <c r="J1380" s="53"/>
      <c r="K1380" s="53"/>
      <c r="L1380" s="53"/>
      <c r="M1380" s="53"/>
      <c r="N1380" s="53"/>
      <c r="O1380" s="53"/>
      <c r="P1380" s="53"/>
      <c r="Q1380" s="101">
        <f t="shared" ref="Q1380:Q1391" si="1794">SUM(E1380:P1380)</f>
        <v>0</v>
      </c>
      <c r="R1380" s="52"/>
      <c r="S1380" s="53"/>
      <c r="T1380" s="53"/>
      <c r="U1380" s="53"/>
      <c r="V1380" s="53"/>
      <c r="W1380" s="53"/>
      <c r="X1380" s="53"/>
      <c r="Y1380" s="53"/>
      <c r="Z1380" s="53"/>
      <c r="AA1380" s="53"/>
      <c r="AB1380" s="53"/>
      <c r="AC1380" s="53"/>
      <c r="AD1380" s="101">
        <f t="shared" si="1791"/>
        <v>0</v>
      </c>
      <c r="AE1380" s="52"/>
      <c r="AF1380" s="53"/>
      <c r="AG1380" s="53"/>
      <c r="AH1380" s="53"/>
      <c r="AI1380" s="53"/>
      <c r="AJ1380" s="53"/>
      <c r="AK1380" s="53"/>
      <c r="AL1380" s="53"/>
      <c r="AM1380" s="53"/>
      <c r="AN1380" s="53"/>
      <c r="AO1380" s="53"/>
      <c r="AP1380" s="53"/>
      <c r="AQ1380" s="101">
        <f t="shared" si="1792"/>
        <v>0</v>
      </c>
      <c r="AR1380" s="82"/>
      <c r="AS1380" s="83"/>
      <c r="AT1380" s="83"/>
      <c r="AU1380" s="83"/>
      <c r="AV1380" s="83"/>
      <c r="AW1380" s="83"/>
      <c r="AX1380" s="83"/>
      <c r="AY1380" s="83"/>
      <c r="AZ1380" s="83"/>
      <c r="BA1380" s="83"/>
      <c r="BB1380" s="83"/>
      <c r="BC1380" s="83"/>
      <c r="BD1380" s="101">
        <f t="shared" si="1793"/>
        <v>0</v>
      </c>
      <c r="BE1380" s="101">
        <f t="shared" si="1790"/>
        <v>0</v>
      </c>
      <c r="BG1380" s="138" t="s">
        <v>211</v>
      </c>
      <c r="BH1380" s="140" t="s">
        <v>212</v>
      </c>
      <c r="BI1380" s="140" t="s">
        <v>213</v>
      </c>
    </row>
    <row r="1381" spans="1:61" ht="13.15" hidden="1" customHeight="1" outlineLevel="2" x14ac:dyDescent="0.2">
      <c r="A1381" s="374"/>
      <c r="B1381" s="372"/>
      <c r="C1381" s="46" t="s">
        <v>164</v>
      </c>
      <c r="D1381" s="92"/>
      <c r="E1381" s="56"/>
      <c r="F1381" s="57"/>
      <c r="G1381" s="57"/>
      <c r="H1381" s="57"/>
      <c r="I1381" s="57"/>
      <c r="J1381" s="57"/>
      <c r="K1381" s="57"/>
      <c r="L1381" s="57"/>
      <c r="M1381" s="57">
        <v>0</v>
      </c>
      <c r="N1381" s="57"/>
      <c r="O1381" s="57"/>
      <c r="P1381" s="57"/>
      <c r="Q1381" s="92">
        <f t="shared" si="1794"/>
        <v>0</v>
      </c>
      <c r="R1381" s="62"/>
      <c r="S1381" s="63"/>
      <c r="T1381" s="63"/>
      <c r="U1381" s="63"/>
      <c r="V1381" s="63"/>
      <c r="W1381" s="63"/>
      <c r="X1381" s="63"/>
      <c r="Y1381" s="63"/>
      <c r="Z1381" s="63"/>
      <c r="AA1381" s="63"/>
      <c r="AB1381" s="63"/>
      <c r="AC1381" s="63"/>
      <c r="AD1381" s="92">
        <f t="shared" si="1791"/>
        <v>0</v>
      </c>
      <c r="AE1381" s="62"/>
      <c r="AF1381" s="63"/>
      <c r="AG1381" s="63"/>
      <c r="AH1381" s="63"/>
      <c r="AI1381" s="63"/>
      <c r="AJ1381" s="63"/>
      <c r="AK1381" s="63"/>
      <c r="AL1381" s="63"/>
      <c r="AM1381" s="63"/>
      <c r="AN1381" s="63"/>
      <c r="AO1381" s="63"/>
      <c r="AP1381" s="63"/>
      <c r="AQ1381" s="92">
        <f t="shared" si="1792"/>
        <v>0</v>
      </c>
      <c r="AR1381" s="56"/>
      <c r="AS1381" s="57"/>
      <c r="AT1381" s="57"/>
      <c r="AU1381" s="57"/>
      <c r="AV1381" s="57"/>
      <c r="AW1381" s="57"/>
      <c r="AX1381" s="57"/>
      <c r="AY1381" s="57"/>
      <c r="AZ1381" s="57"/>
      <c r="BA1381" s="57"/>
      <c r="BB1381" s="57"/>
      <c r="BC1381" s="57"/>
      <c r="BD1381" s="92">
        <f t="shared" si="1793"/>
        <v>0</v>
      </c>
      <c r="BE1381" s="92">
        <f t="shared" si="1790"/>
        <v>0</v>
      </c>
      <c r="BG1381" s="136" t="s">
        <v>199</v>
      </c>
      <c r="BH1381" s="4">
        <f t="shared" ref="BH1381:BH1388" si="1795">BI1381/1.25</f>
        <v>200000</v>
      </c>
      <c r="BI1381" s="4">
        <v>250000</v>
      </c>
    </row>
    <row r="1382" spans="1:61" ht="13.15" hidden="1" customHeight="1" outlineLevel="2" x14ac:dyDescent="0.2">
      <c r="A1382" s="366">
        <v>3</v>
      </c>
      <c r="B1382" s="376" t="s">
        <v>345</v>
      </c>
      <c r="C1382" s="47" t="s">
        <v>159</v>
      </c>
      <c r="D1382" s="91"/>
      <c r="E1382" s="52"/>
      <c r="F1382" s="53"/>
      <c r="G1382" s="53"/>
      <c r="H1382" s="53"/>
      <c r="I1382" s="53"/>
      <c r="J1382" s="53"/>
      <c r="K1382" s="53"/>
      <c r="L1382" s="53"/>
      <c r="M1382" s="53"/>
      <c r="N1382" s="53"/>
      <c r="O1382" s="53"/>
      <c r="P1382" s="53"/>
      <c r="Q1382" s="91">
        <f t="shared" si="1794"/>
        <v>0</v>
      </c>
      <c r="R1382" s="52"/>
      <c r="S1382" s="53"/>
      <c r="T1382" s="53"/>
      <c r="U1382" s="53"/>
      <c r="V1382" s="53"/>
      <c r="W1382" s="53"/>
      <c r="X1382" s="53"/>
      <c r="Y1382" s="53"/>
      <c r="Z1382" s="53"/>
      <c r="AA1382" s="53"/>
      <c r="AB1382" s="53"/>
      <c r="AC1382" s="53"/>
      <c r="AD1382" s="91">
        <f t="shared" si="1791"/>
        <v>0</v>
      </c>
      <c r="AE1382" s="52"/>
      <c r="AF1382" s="53"/>
      <c r="AG1382" s="53"/>
      <c r="AH1382" s="53"/>
      <c r="AI1382" s="53"/>
      <c r="AJ1382" s="53"/>
      <c r="AK1382" s="53"/>
      <c r="AL1382" s="53"/>
      <c r="AM1382" s="53"/>
      <c r="AN1382" s="53"/>
      <c r="AO1382" s="53"/>
      <c r="AP1382" s="53"/>
      <c r="AQ1382" s="91">
        <f t="shared" si="1792"/>
        <v>0</v>
      </c>
      <c r="AR1382" s="52"/>
      <c r="AS1382" s="53"/>
      <c r="AT1382" s="53"/>
      <c r="AU1382" s="53"/>
      <c r="AV1382" s="53"/>
      <c r="AW1382" s="53"/>
      <c r="AX1382" s="53"/>
      <c r="AY1382" s="53"/>
      <c r="AZ1382" s="53"/>
      <c r="BA1382" s="53"/>
      <c r="BB1382" s="53"/>
      <c r="BC1382" s="53"/>
      <c r="BD1382" s="91">
        <f t="shared" si="1793"/>
        <v>0</v>
      </c>
      <c r="BE1382" s="91">
        <f t="shared" si="1790"/>
        <v>0</v>
      </c>
      <c r="BG1382" s="136" t="s">
        <v>218</v>
      </c>
      <c r="BH1382" s="4">
        <f t="shared" si="1795"/>
        <v>16000</v>
      </c>
      <c r="BI1382" s="4">
        <v>20000</v>
      </c>
    </row>
    <row r="1383" spans="1:61" ht="13.15" hidden="1" customHeight="1" outlineLevel="2" x14ac:dyDescent="0.2">
      <c r="A1383" s="367"/>
      <c r="B1383" s="381"/>
      <c r="C1383" s="48" t="s">
        <v>164</v>
      </c>
      <c r="D1383" s="93"/>
      <c r="E1383" s="62"/>
      <c r="F1383" s="63"/>
      <c r="G1383" s="63"/>
      <c r="H1383" s="63"/>
      <c r="I1383" s="63"/>
      <c r="J1383" s="63"/>
      <c r="K1383" s="63"/>
      <c r="L1383" s="63"/>
      <c r="M1383" s="63"/>
      <c r="N1383" s="63"/>
      <c r="O1383" s="63"/>
      <c r="P1383" s="63"/>
      <c r="Q1383" s="93">
        <f t="shared" si="1794"/>
        <v>0</v>
      </c>
      <c r="R1383" s="62"/>
      <c r="S1383" s="63"/>
      <c r="T1383" s="63"/>
      <c r="U1383" s="63"/>
      <c r="V1383" s="63"/>
      <c r="W1383" s="63"/>
      <c r="X1383" s="63"/>
      <c r="Y1383" s="63"/>
      <c r="Z1383" s="63"/>
      <c r="AA1383" s="63"/>
      <c r="AB1383" s="63"/>
      <c r="AC1383" s="63"/>
      <c r="AD1383" s="93">
        <f t="shared" si="1791"/>
        <v>0</v>
      </c>
      <c r="AE1383" s="62"/>
      <c r="AF1383" s="63"/>
      <c r="AG1383" s="63"/>
      <c r="AH1383" s="63"/>
      <c r="AI1383" s="63"/>
      <c r="AJ1383" s="63"/>
      <c r="AK1383" s="63"/>
      <c r="AL1383" s="63"/>
      <c r="AM1383" s="63"/>
      <c r="AN1383" s="63"/>
      <c r="AO1383" s="63"/>
      <c r="AP1383" s="63"/>
      <c r="AQ1383" s="93">
        <f t="shared" si="1792"/>
        <v>0</v>
      </c>
      <c r="AR1383" s="62"/>
      <c r="AS1383" s="63"/>
      <c r="AT1383" s="63"/>
      <c r="AU1383" s="63"/>
      <c r="AV1383" s="63"/>
      <c r="AW1383" s="63"/>
      <c r="AX1383" s="63"/>
      <c r="AY1383" s="63"/>
      <c r="AZ1383" s="63"/>
      <c r="BA1383" s="63"/>
      <c r="BB1383" s="63"/>
      <c r="BC1383" s="63"/>
      <c r="BD1383" s="93">
        <f t="shared" si="1793"/>
        <v>0</v>
      </c>
      <c r="BE1383" s="93">
        <f t="shared" si="1790"/>
        <v>0</v>
      </c>
      <c r="BG1383" s="136" t="s">
        <v>222</v>
      </c>
      <c r="BH1383" s="4">
        <f t="shared" si="1795"/>
        <v>40000</v>
      </c>
      <c r="BI1383" s="4">
        <v>50000</v>
      </c>
    </row>
    <row r="1384" spans="1:61" ht="13.15" hidden="1" customHeight="1" outlineLevel="2" x14ac:dyDescent="0.2">
      <c r="A1384" s="380">
        <v>4</v>
      </c>
      <c r="B1384" s="382" t="s">
        <v>204</v>
      </c>
      <c r="C1384" s="49" t="s">
        <v>159</v>
      </c>
      <c r="D1384" s="95"/>
      <c r="E1384" s="68"/>
      <c r="F1384" s="69"/>
      <c r="G1384" s="69"/>
      <c r="H1384" s="69"/>
      <c r="I1384" s="69"/>
      <c r="J1384" s="69"/>
      <c r="K1384" s="69"/>
      <c r="L1384" s="69"/>
      <c r="M1384" s="69"/>
      <c r="N1384" s="69"/>
      <c r="O1384" s="69"/>
      <c r="P1384" s="69"/>
      <c r="Q1384" s="94">
        <f t="shared" si="1794"/>
        <v>0</v>
      </c>
      <c r="R1384" s="52"/>
      <c r="S1384" s="53"/>
      <c r="T1384" s="53"/>
      <c r="U1384" s="53"/>
      <c r="V1384" s="53"/>
      <c r="W1384" s="53"/>
      <c r="X1384" s="53"/>
      <c r="Y1384" s="53"/>
      <c r="Z1384" s="53"/>
      <c r="AA1384" s="53"/>
      <c r="AB1384" s="53"/>
      <c r="AC1384" s="53"/>
      <c r="AD1384" s="94">
        <f t="shared" si="1791"/>
        <v>0</v>
      </c>
      <c r="AE1384" s="52"/>
      <c r="AF1384" s="53"/>
      <c r="AG1384" s="53"/>
      <c r="AH1384" s="53"/>
      <c r="AI1384" s="53"/>
      <c r="AJ1384" s="53"/>
      <c r="AK1384" s="53"/>
      <c r="AL1384" s="53"/>
      <c r="AM1384" s="53"/>
      <c r="AN1384" s="53"/>
      <c r="AO1384" s="53"/>
      <c r="AP1384" s="53"/>
      <c r="AQ1384" s="94">
        <f t="shared" si="1792"/>
        <v>0</v>
      </c>
      <c r="AR1384" s="68"/>
      <c r="AS1384" s="69"/>
      <c r="AT1384" s="69"/>
      <c r="AU1384" s="69"/>
      <c r="AV1384" s="69"/>
      <c r="AW1384" s="69"/>
      <c r="AX1384" s="69"/>
      <c r="AY1384" s="69"/>
      <c r="AZ1384" s="69"/>
      <c r="BA1384" s="69"/>
      <c r="BB1384" s="69"/>
      <c r="BC1384" s="69"/>
      <c r="BD1384" s="94">
        <f t="shared" si="1793"/>
        <v>0</v>
      </c>
      <c r="BE1384" s="95">
        <f t="shared" si="1790"/>
        <v>0</v>
      </c>
      <c r="BG1384" s="136" t="s">
        <v>214</v>
      </c>
      <c r="BH1384" s="4">
        <f t="shared" si="1795"/>
        <v>0</v>
      </c>
      <c r="BI1384" s="4">
        <v>0</v>
      </c>
    </row>
    <row r="1385" spans="1:61" ht="13.15" hidden="1" customHeight="1" outlineLevel="2" x14ac:dyDescent="0.2">
      <c r="A1385" s="384"/>
      <c r="B1385" s="383"/>
      <c r="C1385" s="45" t="s">
        <v>164</v>
      </c>
      <c r="D1385" s="97"/>
      <c r="E1385" s="74"/>
      <c r="F1385" s="75"/>
      <c r="G1385" s="75"/>
      <c r="H1385" s="75"/>
      <c r="I1385" s="75"/>
      <c r="J1385" s="75"/>
      <c r="K1385" s="75"/>
      <c r="L1385" s="75"/>
      <c r="M1385" s="75"/>
      <c r="N1385" s="75"/>
      <c r="O1385" s="75"/>
      <c r="P1385" s="75"/>
      <c r="Q1385" s="96">
        <f t="shared" si="1794"/>
        <v>0</v>
      </c>
      <c r="R1385" s="62"/>
      <c r="S1385" s="63"/>
      <c r="T1385" s="63"/>
      <c r="U1385" s="63"/>
      <c r="V1385" s="63"/>
      <c r="W1385" s="63"/>
      <c r="X1385" s="63"/>
      <c r="Y1385" s="63"/>
      <c r="Z1385" s="63"/>
      <c r="AA1385" s="63"/>
      <c r="AB1385" s="63"/>
      <c r="AC1385" s="63"/>
      <c r="AD1385" s="96">
        <f t="shared" si="1791"/>
        <v>0</v>
      </c>
      <c r="AE1385" s="62"/>
      <c r="AF1385" s="63"/>
      <c r="AG1385" s="63"/>
      <c r="AH1385" s="63"/>
      <c r="AI1385" s="63"/>
      <c r="AJ1385" s="63"/>
      <c r="AK1385" s="63"/>
      <c r="AL1385" s="63"/>
      <c r="AM1385" s="63"/>
      <c r="AN1385" s="63"/>
      <c r="AO1385" s="63"/>
      <c r="AP1385" s="63"/>
      <c r="AQ1385" s="96">
        <f t="shared" si="1792"/>
        <v>0</v>
      </c>
      <c r="AR1385" s="74"/>
      <c r="AS1385" s="75"/>
      <c r="AT1385" s="75"/>
      <c r="AU1385" s="75"/>
      <c r="AV1385" s="75"/>
      <c r="AW1385" s="75"/>
      <c r="AX1385" s="75"/>
      <c r="AY1385" s="75"/>
      <c r="AZ1385" s="75"/>
      <c r="BA1385" s="75"/>
      <c r="BB1385" s="75"/>
      <c r="BC1385" s="75"/>
      <c r="BD1385" s="96">
        <f t="shared" si="1793"/>
        <v>0</v>
      </c>
      <c r="BE1385" s="97">
        <f t="shared" si="1790"/>
        <v>0</v>
      </c>
      <c r="BG1385" s="136" t="s">
        <v>223</v>
      </c>
      <c r="BH1385" s="4">
        <f t="shared" si="1795"/>
        <v>0</v>
      </c>
      <c r="BI1385" s="4">
        <v>0</v>
      </c>
    </row>
    <row r="1386" spans="1:61" ht="13.15" hidden="1" customHeight="1" outlineLevel="2" x14ac:dyDescent="0.2">
      <c r="A1386" s="380">
        <v>5</v>
      </c>
      <c r="B1386" s="382" t="s">
        <v>221</v>
      </c>
      <c r="C1386" s="49" t="s">
        <v>159</v>
      </c>
      <c r="D1386" s="95"/>
      <c r="E1386" s="68"/>
      <c r="F1386" s="69"/>
      <c r="G1386" s="69"/>
      <c r="H1386" s="69"/>
      <c r="I1386" s="69"/>
      <c r="J1386" s="69"/>
      <c r="K1386" s="69"/>
      <c r="L1386" s="69"/>
      <c r="M1386" s="69"/>
      <c r="N1386" s="69"/>
      <c r="O1386" s="69"/>
      <c r="P1386" s="69"/>
      <c r="Q1386" s="94">
        <f t="shared" si="1794"/>
        <v>0</v>
      </c>
      <c r="R1386" s="52"/>
      <c r="S1386" s="53"/>
      <c r="T1386" s="53"/>
      <c r="U1386" s="192">
        <v>100</v>
      </c>
      <c r="V1386" s="192">
        <v>100</v>
      </c>
      <c r="W1386" s="192">
        <v>115</v>
      </c>
      <c r="X1386" s="192">
        <v>132</v>
      </c>
      <c r="Y1386" s="192">
        <v>115</v>
      </c>
      <c r="Z1386" s="192">
        <v>100</v>
      </c>
      <c r="AA1386" s="192">
        <v>100</v>
      </c>
      <c r="AB1386" s="53"/>
      <c r="AC1386" s="53"/>
      <c r="AD1386" s="94">
        <f t="shared" si="1791"/>
        <v>762</v>
      </c>
      <c r="AE1386" s="52"/>
      <c r="AF1386" s="53"/>
      <c r="AG1386" s="53"/>
      <c r="AH1386" s="53"/>
      <c r="AI1386" s="53"/>
      <c r="AJ1386" s="53"/>
      <c r="AK1386" s="53"/>
      <c r="AL1386" s="53"/>
      <c r="AM1386" s="53"/>
      <c r="AN1386" s="53"/>
      <c r="AO1386" s="53"/>
      <c r="AP1386" s="53"/>
      <c r="AQ1386" s="94">
        <f t="shared" si="1792"/>
        <v>0</v>
      </c>
      <c r="AR1386" s="68"/>
      <c r="AS1386" s="69"/>
      <c r="AT1386" s="69"/>
      <c r="AU1386" s="69"/>
      <c r="AV1386" s="69"/>
      <c r="AW1386" s="69"/>
      <c r="AX1386" s="69"/>
      <c r="AY1386" s="69"/>
      <c r="AZ1386" s="69"/>
      <c r="BA1386" s="69"/>
      <c r="BB1386" s="69"/>
      <c r="BC1386" s="69"/>
      <c r="BD1386" s="94">
        <f t="shared" si="1793"/>
        <v>0</v>
      </c>
      <c r="BE1386" s="95">
        <f t="shared" si="1790"/>
        <v>762</v>
      </c>
      <c r="BG1386" t="s">
        <v>224</v>
      </c>
      <c r="BH1386" s="4">
        <f t="shared" si="1795"/>
        <v>4400000</v>
      </c>
      <c r="BI1386" s="4">
        <v>5500000</v>
      </c>
    </row>
    <row r="1387" spans="1:61" ht="13.15" hidden="1" customHeight="1" outlineLevel="2" x14ac:dyDescent="0.2">
      <c r="A1387" s="384"/>
      <c r="B1387" s="383"/>
      <c r="C1387" s="45" t="s">
        <v>164</v>
      </c>
      <c r="D1387" s="97"/>
      <c r="E1387" s="74"/>
      <c r="F1387" s="75"/>
      <c r="G1387" s="75"/>
      <c r="H1387" s="75"/>
      <c r="I1387" s="75"/>
      <c r="J1387" s="75"/>
      <c r="K1387" s="75"/>
      <c r="L1387" s="75"/>
      <c r="M1387" s="75"/>
      <c r="N1387" s="75"/>
      <c r="O1387" s="75"/>
      <c r="P1387" s="75"/>
      <c r="Q1387" s="96">
        <f t="shared" si="1794"/>
        <v>0</v>
      </c>
      <c r="R1387" s="62"/>
      <c r="S1387" s="63"/>
      <c r="T1387" s="63"/>
      <c r="U1387" s="63"/>
      <c r="V1387" s="63"/>
      <c r="W1387" s="63"/>
      <c r="X1387" s="63"/>
      <c r="Y1387" s="63"/>
      <c r="Z1387" s="63"/>
      <c r="AA1387" s="63"/>
      <c r="AB1387" s="63"/>
      <c r="AC1387" s="63"/>
      <c r="AD1387" s="96">
        <f t="shared" si="1791"/>
        <v>0</v>
      </c>
      <c r="AE1387" s="62"/>
      <c r="AF1387" s="63"/>
      <c r="AG1387" s="63"/>
      <c r="AH1387" s="63"/>
      <c r="AI1387" s="63"/>
      <c r="AJ1387" s="63"/>
      <c r="AK1387" s="63"/>
      <c r="AL1387" s="63"/>
      <c r="AM1387" s="63"/>
      <c r="AN1387" s="63"/>
      <c r="AO1387" s="63"/>
      <c r="AP1387" s="63"/>
      <c r="AQ1387" s="96">
        <f t="shared" si="1792"/>
        <v>0</v>
      </c>
      <c r="AR1387" s="74"/>
      <c r="AS1387" s="75"/>
      <c r="AT1387" s="75"/>
      <c r="AU1387" s="75"/>
      <c r="AV1387" s="75"/>
      <c r="AW1387" s="75"/>
      <c r="AX1387" s="75"/>
      <c r="AY1387" s="75"/>
      <c r="AZ1387" s="75"/>
      <c r="BA1387" s="75"/>
      <c r="BB1387" s="75"/>
      <c r="BC1387" s="75"/>
      <c r="BD1387" s="96">
        <f t="shared" si="1793"/>
        <v>0</v>
      </c>
      <c r="BE1387" s="97">
        <f t="shared" si="1790"/>
        <v>0</v>
      </c>
      <c r="BG1387" t="s">
        <v>210</v>
      </c>
      <c r="BH1387" s="4">
        <f t="shared" si="1795"/>
        <v>220000</v>
      </c>
      <c r="BI1387" s="4">
        <f>ROUND(BI1386*5%,0)</f>
        <v>275000</v>
      </c>
    </row>
    <row r="1388" spans="1:61" ht="13.15" hidden="1" customHeight="1" outlineLevel="2" x14ac:dyDescent="0.2">
      <c r="A1388" s="373">
        <v>6</v>
      </c>
      <c r="B1388" s="364" t="s">
        <v>209</v>
      </c>
      <c r="C1388" s="49" t="s">
        <v>159</v>
      </c>
      <c r="D1388" s="95"/>
      <c r="E1388" s="68"/>
      <c r="F1388" s="69"/>
      <c r="G1388" s="69"/>
      <c r="H1388" s="69"/>
      <c r="I1388" s="69"/>
      <c r="J1388" s="69"/>
      <c r="K1388" s="69"/>
      <c r="L1388" s="69"/>
      <c r="M1388" s="69"/>
      <c r="N1388" s="69"/>
      <c r="O1388" s="69"/>
      <c r="P1388" s="69"/>
      <c r="Q1388" s="94">
        <f t="shared" si="1794"/>
        <v>0</v>
      </c>
      <c r="R1388" s="52"/>
      <c r="S1388" s="53"/>
      <c r="T1388" s="53"/>
      <c r="U1388" s="192">
        <f>U1386*5%</f>
        <v>5</v>
      </c>
      <c r="V1388" s="192">
        <f t="shared" ref="V1388:AA1388" si="1796">V1386*5%</f>
        <v>5</v>
      </c>
      <c r="W1388" s="192">
        <f t="shared" si="1796"/>
        <v>5.75</v>
      </c>
      <c r="X1388" s="192">
        <f t="shared" si="1796"/>
        <v>6.6000000000000005</v>
      </c>
      <c r="Y1388" s="192">
        <f t="shared" si="1796"/>
        <v>5.75</v>
      </c>
      <c r="Z1388" s="192">
        <f t="shared" si="1796"/>
        <v>5</v>
      </c>
      <c r="AA1388" s="192">
        <f t="shared" si="1796"/>
        <v>5</v>
      </c>
      <c r="AB1388" s="53"/>
      <c r="AC1388" s="53"/>
      <c r="AD1388" s="94">
        <f t="shared" si="1791"/>
        <v>38.1</v>
      </c>
      <c r="AE1388" s="52"/>
      <c r="AF1388" s="53"/>
      <c r="AG1388" s="53"/>
      <c r="AH1388" s="53"/>
      <c r="AI1388" s="53"/>
      <c r="AJ1388" s="53"/>
      <c r="AK1388" s="53"/>
      <c r="AL1388" s="53"/>
      <c r="AM1388" s="53"/>
      <c r="AN1388" s="53"/>
      <c r="AO1388" s="53"/>
      <c r="AP1388" s="53"/>
      <c r="AQ1388" s="94">
        <f t="shared" si="1792"/>
        <v>0</v>
      </c>
      <c r="AR1388" s="68"/>
      <c r="AS1388" s="69"/>
      <c r="AT1388" s="69"/>
      <c r="AU1388" s="69"/>
      <c r="AV1388" s="69"/>
      <c r="AW1388" s="69"/>
      <c r="AX1388" s="69"/>
      <c r="AY1388" s="69"/>
      <c r="AZ1388" s="69"/>
      <c r="BA1388" s="69"/>
      <c r="BB1388" s="69"/>
      <c r="BC1388" s="69"/>
      <c r="BD1388" s="94">
        <f t="shared" si="1793"/>
        <v>0</v>
      </c>
      <c r="BE1388" s="95">
        <f t="shared" si="1790"/>
        <v>38.1</v>
      </c>
      <c r="BG1388" s="136" t="s">
        <v>215</v>
      </c>
      <c r="BH1388" s="4">
        <f t="shared" si="1795"/>
        <v>64000</v>
      </c>
      <c r="BI1388" s="4">
        <v>80000</v>
      </c>
    </row>
    <row r="1389" spans="1:61" ht="13.15" hidden="1" customHeight="1" outlineLevel="2" x14ac:dyDescent="0.2">
      <c r="A1389" s="374"/>
      <c r="B1389" s="365"/>
      <c r="C1389" s="48" t="s">
        <v>164</v>
      </c>
      <c r="D1389" s="98"/>
      <c r="E1389" s="62"/>
      <c r="F1389" s="63"/>
      <c r="G1389" s="63"/>
      <c r="H1389" s="63"/>
      <c r="I1389" s="63"/>
      <c r="J1389" s="63"/>
      <c r="K1389" s="63"/>
      <c r="L1389" s="63"/>
      <c r="M1389" s="63"/>
      <c r="N1389" s="63"/>
      <c r="O1389" s="63"/>
      <c r="P1389" s="63"/>
      <c r="Q1389" s="93">
        <f t="shared" si="1794"/>
        <v>0</v>
      </c>
      <c r="R1389" s="62"/>
      <c r="S1389" s="63"/>
      <c r="T1389" s="63"/>
      <c r="U1389" s="63"/>
      <c r="V1389" s="63"/>
      <c r="W1389" s="63"/>
      <c r="X1389" s="63"/>
      <c r="Y1389" s="63"/>
      <c r="Z1389" s="63"/>
      <c r="AA1389" s="63"/>
      <c r="AB1389" s="63"/>
      <c r="AC1389" s="63"/>
      <c r="AD1389" s="93">
        <f t="shared" si="1791"/>
        <v>0</v>
      </c>
      <c r="AE1389" s="62"/>
      <c r="AF1389" s="63"/>
      <c r="AG1389" s="63"/>
      <c r="AH1389" s="63"/>
      <c r="AI1389" s="63"/>
      <c r="AJ1389" s="63"/>
      <c r="AK1389" s="63"/>
      <c r="AL1389" s="63"/>
      <c r="AM1389" s="63"/>
      <c r="AN1389" s="63"/>
      <c r="AO1389" s="63"/>
      <c r="AP1389" s="63"/>
      <c r="AQ1389" s="93">
        <f t="shared" si="1792"/>
        <v>0</v>
      </c>
      <c r="AR1389" s="62"/>
      <c r="AS1389" s="63"/>
      <c r="AT1389" s="63"/>
      <c r="AU1389" s="63"/>
      <c r="AV1389" s="63"/>
      <c r="AW1389" s="63"/>
      <c r="AX1389" s="63"/>
      <c r="AY1389" s="63"/>
      <c r="AZ1389" s="63"/>
      <c r="BA1389" s="63"/>
      <c r="BB1389" s="63"/>
      <c r="BC1389" s="63"/>
      <c r="BD1389" s="93">
        <f t="shared" si="1793"/>
        <v>0</v>
      </c>
      <c r="BE1389" s="98">
        <f t="shared" si="1790"/>
        <v>0</v>
      </c>
      <c r="BF1389" s="122"/>
      <c r="BG1389" s="138" t="s">
        <v>216</v>
      </c>
      <c r="BH1389" s="139">
        <f>SUM(BH1381:BH1388)</f>
        <v>4940000</v>
      </c>
      <c r="BI1389" s="139">
        <f>SUM(BI1381:BI1388)</f>
        <v>6175000</v>
      </c>
    </row>
    <row r="1390" spans="1:61" ht="13.15" hidden="1" customHeight="1" outlineLevel="2" x14ac:dyDescent="0.2">
      <c r="A1390" s="366">
        <v>7</v>
      </c>
      <c r="B1390" s="364" t="s">
        <v>6</v>
      </c>
      <c r="C1390" s="49" t="s">
        <v>159</v>
      </c>
      <c r="D1390" s="95"/>
      <c r="E1390" s="68"/>
      <c r="F1390" s="69"/>
      <c r="G1390" s="69"/>
      <c r="H1390" s="69"/>
      <c r="I1390" s="69"/>
      <c r="J1390" s="69"/>
      <c r="K1390" s="69"/>
      <c r="L1390" s="69"/>
      <c r="M1390" s="69"/>
      <c r="N1390" s="69"/>
      <c r="O1390" s="69"/>
      <c r="P1390" s="69"/>
      <c r="Q1390" s="94">
        <f t="shared" si="1794"/>
        <v>0</v>
      </c>
      <c r="R1390" s="52"/>
      <c r="S1390" s="53"/>
      <c r="T1390" s="53"/>
      <c r="U1390" s="53"/>
      <c r="V1390" s="53"/>
      <c r="W1390" s="53"/>
      <c r="X1390" s="53"/>
      <c r="Y1390" s="53"/>
      <c r="Z1390" s="53"/>
      <c r="AA1390" s="53"/>
      <c r="AB1390" s="53"/>
      <c r="AC1390" s="53"/>
      <c r="AD1390" s="94">
        <f t="shared" si="1791"/>
        <v>0</v>
      </c>
      <c r="AE1390" s="52"/>
      <c r="AF1390" s="53"/>
      <c r="AG1390" s="53"/>
      <c r="AH1390" s="53"/>
      <c r="AI1390" s="53"/>
      <c r="AJ1390" s="53"/>
      <c r="AK1390" s="53"/>
      <c r="AL1390" s="53"/>
      <c r="AM1390" s="53"/>
      <c r="AN1390" s="53"/>
      <c r="AO1390" s="53"/>
      <c r="AP1390" s="53"/>
      <c r="AQ1390" s="94">
        <f t="shared" si="1792"/>
        <v>0</v>
      </c>
      <c r="AR1390" s="68"/>
      <c r="AS1390" s="69"/>
      <c r="AT1390" s="69"/>
      <c r="AU1390" s="69"/>
      <c r="AV1390" s="69"/>
      <c r="AW1390" s="69"/>
      <c r="AX1390" s="69"/>
      <c r="AY1390" s="69"/>
      <c r="AZ1390" s="69"/>
      <c r="BA1390" s="69"/>
      <c r="BB1390" s="69"/>
      <c r="BC1390" s="69"/>
      <c r="BD1390" s="94">
        <f t="shared" si="1793"/>
        <v>0</v>
      </c>
      <c r="BE1390" s="95">
        <f t="shared" si="1790"/>
        <v>0</v>
      </c>
      <c r="BH1390" s="4"/>
      <c r="BI1390" s="4"/>
    </row>
    <row r="1391" spans="1:61" ht="13.15" hidden="1" customHeight="1" outlineLevel="2" x14ac:dyDescent="0.2">
      <c r="A1391" s="367"/>
      <c r="B1391" s="368"/>
      <c r="C1391" s="48" t="s">
        <v>164</v>
      </c>
      <c r="D1391" s="98"/>
      <c r="E1391" s="66"/>
      <c r="F1391" s="63"/>
      <c r="G1391" s="63"/>
      <c r="H1391" s="63"/>
      <c r="I1391" s="63"/>
      <c r="J1391" s="63"/>
      <c r="K1391" s="63"/>
      <c r="L1391" s="63"/>
      <c r="M1391" s="63"/>
      <c r="N1391" s="63"/>
      <c r="O1391" s="63"/>
      <c r="P1391" s="63"/>
      <c r="Q1391" s="93">
        <f t="shared" si="1794"/>
        <v>0</v>
      </c>
      <c r="R1391" s="62"/>
      <c r="S1391" s="63"/>
      <c r="T1391" s="63"/>
      <c r="U1391" s="63"/>
      <c r="V1391" s="63"/>
      <c r="W1391" s="63"/>
      <c r="X1391" s="63"/>
      <c r="Y1391" s="63"/>
      <c r="Z1391" s="63"/>
      <c r="AA1391" s="63"/>
      <c r="AB1391" s="63"/>
      <c r="AC1391" s="63"/>
      <c r="AD1391" s="93">
        <f t="shared" si="1791"/>
        <v>0</v>
      </c>
      <c r="AE1391" s="62"/>
      <c r="AF1391" s="63"/>
      <c r="AG1391" s="63"/>
      <c r="AH1391" s="63"/>
      <c r="AI1391" s="63"/>
      <c r="AJ1391" s="63"/>
      <c r="AK1391" s="63"/>
      <c r="AL1391" s="63"/>
      <c r="AM1391" s="63"/>
      <c r="AN1391" s="63"/>
      <c r="AO1391" s="63"/>
      <c r="AP1391" s="63"/>
      <c r="AQ1391" s="93">
        <f t="shared" si="1792"/>
        <v>0</v>
      </c>
      <c r="AR1391" s="66"/>
      <c r="AS1391" s="63"/>
      <c r="AT1391" s="63"/>
      <c r="AU1391" s="63"/>
      <c r="AV1391" s="63"/>
      <c r="AW1391" s="63"/>
      <c r="AX1391" s="63"/>
      <c r="AY1391" s="63"/>
      <c r="AZ1391" s="63"/>
      <c r="BA1391" s="63"/>
      <c r="BB1391" s="63"/>
      <c r="BC1391" s="63"/>
      <c r="BD1391" s="93">
        <f t="shared" si="1793"/>
        <v>0</v>
      </c>
      <c r="BE1391" s="98">
        <f t="shared" si="1790"/>
        <v>0</v>
      </c>
      <c r="BG1391" s="138"/>
      <c r="BH1391" s="139"/>
      <c r="BI1391" s="139"/>
    </row>
    <row r="1392" spans="1:61" ht="13.15" hidden="1" customHeight="1" outlineLevel="2" x14ac:dyDescent="0.2">
      <c r="A1392" s="380">
        <v>8</v>
      </c>
      <c r="B1392" s="364" t="s">
        <v>335</v>
      </c>
      <c r="C1392" s="49" t="s">
        <v>159</v>
      </c>
      <c r="D1392" s="95"/>
      <c r="E1392" s="68"/>
      <c r="F1392" s="69"/>
      <c r="G1392" s="69"/>
      <c r="H1392" s="69"/>
      <c r="I1392" s="69"/>
      <c r="J1392" s="69"/>
      <c r="K1392" s="69"/>
      <c r="L1392" s="69"/>
      <c r="M1392" s="69"/>
      <c r="N1392" s="69"/>
      <c r="O1392" s="69"/>
      <c r="P1392" s="69"/>
      <c r="Q1392" s="94">
        <f>SUM(E1392:P1392)</f>
        <v>0</v>
      </c>
      <c r="R1392" s="68"/>
      <c r="S1392" s="69"/>
      <c r="T1392" s="69"/>
      <c r="U1392" s="69"/>
      <c r="V1392" s="69"/>
      <c r="W1392" s="69"/>
      <c r="X1392" s="69"/>
      <c r="Y1392" s="69"/>
      <c r="Z1392" s="69"/>
      <c r="AA1392" s="69"/>
      <c r="AB1392" s="69"/>
      <c r="AC1392" s="69"/>
      <c r="AD1392" s="94">
        <f t="shared" si="1791"/>
        <v>0</v>
      </c>
      <c r="AE1392" s="68"/>
      <c r="AF1392" s="69"/>
      <c r="AG1392" s="69"/>
      <c r="AH1392" s="69"/>
      <c r="AI1392" s="69"/>
      <c r="AJ1392" s="69"/>
      <c r="AK1392" s="69"/>
      <c r="AL1392" s="69"/>
      <c r="AM1392" s="69"/>
      <c r="AN1392" s="69"/>
      <c r="AO1392" s="69"/>
      <c r="AP1392" s="69"/>
      <c r="AQ1392" s="94">
        <f t="shared" si="1792"/>
        <v>0</v>
      </c>
      <c r="AR1392" s="68"/>
      <c r="AS1392" s="69"/>
      <c r="AT1392" s="69"/>
      <c r="AU1392" s="69"/>
      <c r="AV1392" s="69"/>
      <c r="AW1392" s="69"/>
      <c r="AX1392" s="69"/>
      <c r="AY1392" s="69"/>
      <c r="AZ1392" s="69"/>
      <c r="BA1392" s="69"/>
      <c r="BB1392" s="69"/>
      <c r="BC1392" s="69"/>
      <c r="BD1392" s="94">
        <f t="shared" si="1793"/>
        <v>0</v>
      </c>
      <c r="BE1392" s="95">
        <f t="shared" si="1790"/>
        <v>0</v>
      </c>
      <c r="BH1392" s="4"/>
      <c r="BI1392" s="4"/>
    </row>
    <row r="1393" spans="1:61" ht="13.15" hidden="1" customHeight="1" outlineLevel="2" thickBot="1" x14ac:dyDescent="0.25">
      <c r="A1393" s="377"/>
      <c r="B1393" s="379"/>
      <c r="C1393" s="128" t="s">
        <v>164</v>
      </c>
      <c r="D1393" s="133"/>
      <c r="E1393" s="132"/>
      <c r="F1393" s="130"/>
      <c r="G1393" s="130"/>
      <c r="H1393" s="130"/>
      <c r="I1393" s="130"/>
      <c r="J1393" s="130"/>
      <c r="K1393" s="130"/>
      <c r="L1393" s="130"/>
      <c r="M1393" s="130"/>
      <c r="N1393" s="130"/>
      <c r="O1393" s="130"/>
      <c r="P1393" s="130"/>
      <c r="Q1393" s="131">
        <f>SUM(E1393:P1393)</f>
        <v>0</v>
      </c>
      <c r="R1393" s="132"/>
      <c r="S1393" s="130"/>
      <c r="T1393" s="130"/>
      <c r="U1393" s="130"/>
      <c r="V1393" s="130"/>
      <c r="W1393" s="130"/>
      <c r="X1393" s="130"/>
      <c r="Y1393" s="130"/>
      <c r="Z1393" s="130"/>
      <c r="AA1393" s="130"/>
      <c r="AB1393" s="130"/>
      <c r="AC1393" s="130"/>
      <c r="AD1393" s="131">
        <f t="shared" si="1791"/>
        <v>0</v>
      </c>
      <c r="AE1393" s="132"/>
      <c r="AF1393" s="130"/>
      <c r="AG1393" s="130"/>
      <c r="AH1393" s="130"/>
      <c r="AI1393" s="130"/>
      <c r="AJ1393" s="130"/>
      <c r="AK1393" s="130"/>
      <c r="AL1393" s="130"/>
      <c r="AM1393" s="130"/>
      <c r="AN1393" s="130"/>
      <c r="AO1393" s="130"/>
      <c r="AP1393" s="130"/>
      <c r="AQ1393" s="131">
        <f t="shared" si="1792"/>
        <v>0</v>
      </c>
      <c r="AR1393" s="132"/>
      <c r="AS1393" s="130"/>
      <c r="AT1393" s="130"/>
      <c r="AU1393" s="130"/>
      <c r="AV1393" s="130"/>
      <c r="AW1393" s="130"/>
      <c r="AX1393" s="130"/>
      <c r="AY1393" s="130"/>
      <c r="AZ1393" s="130"/>
      <c r="BA1393" s="130"/>
      <c r="BB1393" s="130"/>
      <c r="BC1393" s="130"/>
      <c r="BD1393" s="131">
        <f t="shared" si="1793"/>
        <v>0</v>
      </c>
      <c r="BE1393" s="133">
        <f t="shared" si="1790"/>
        <v>0</v>
      </c>
      <c r="BG1393" s="138"/>
      <c r="BH1393" s="139"/>
      <c r="BI1393" s="139"/>
    </row>
    <row r="1394" spans="1:61" outlineLevel="1" collapsed="1" x14ac:dyDescent="0.2">
      <c r="A1394" s="369"/>
      <c r="B1394" s="362" t="s">
        <v>198</v>
      </c>
      <c r="C1394" s="50" t="s">
        <v>159</v>
      </c>
      <c r="D1394" s="127">
        <f>SUM(D1378,D1380,D1382,D1384,D1386,D1388,D1390,D1392)</f>
        <v>0</v>
      </c>
      <c r="E1394" s="124">
        <f t="shared" ref="E1394:P1394" si="1797">SUM(E1378,E1380,E1382,E1384,E1386,E1388,E1390,E1392)</f>
        <v>0</v>
      </c>
      <c r="F1394" s="125">
        <f t="shared" si="1797"/>
        <v>0</v>
      </c>
      <c r="G1394" s="125">
        <f t="shared" si="1797"/>
        <v>0</v>
      </c>
      <c r="H1394" s="125">
        <f t="shared" si="1797"/>
        <v>0</v>
      </c>
      <c r="I1394" s="125">
        <f t="shared" si="1797"/>
        <v>0</v>
      </c>
      <c r="J1394" s="125">
        <f t="shared" si="1797"/>
        <v>0</v>
      </c>
      <c r="K1394" s="125">
        <f t="shared" si="1797"/>
        <v>0</v>
      </c>
      <c r="L1394" s="125">
        <f t="shared" si="1797"/>
        <v>0</v>
      </c>
      <c r="M1394" s="125">
        <f t="shared" si="1797"/>
        <v>0</v>
      </c>
      <c r="N1394" s="125">
        <f t="shared" si="1797"/>
        <v>0</v>
      </c>
      <c r="O1394" s="125">
        <f t="shared" si="1797"/>
        <v>0</v>
      </c>
      <c r="P1394" s="125">
        <f t="shared" si="1797"/>
        <v>0</v>
      </c>
      <c r="Q1394" s="126">
        <f>SUM(E1394:P1394)</f>
        <v>0</v>
      </c>
      <c r="R1394" s="124">
        <f t="shared" ref="R1394:AC1394" si="1798">SUM(R1378,R1380,R1382,R1384,R1386,R1388,R1390,R1392)</f>
        <v>0</v>
      </c>
      <c r="S1394" s="125">
        <f t="shared" si="1798"/>
        <v>0</v>
      </c>
      <c r="T1394" s="125">
        <f t="shared" si="1798"/>
        <v>0</v>
      </c>
      <c r="U1394" s="125">
        <f t="shared" si="1798"/>
        <v>105</v>
      </c>
      <c r="V1394" s="125">
        <f t="shared" si="1798"/>
        <v>105</v>
      </c>
      <c r="W1394" s="125">
        <f t="shared" si="1798"/>
        <v>120.75</v>
      </c>
      <c r="X1394" s="125">
        <f t="shared" si="1798"/>
        <v>138.6</v>
      </c>
      <c r="Y1394" s="125">
        <f t="shared" si="1798"/>
        <v>120.75</v>
      </c>
      <c r="Z1394" s="125">
        <f t="shared" si="1798"/>
        <v>105</v>
      </c>
      <c r="AA1394" s="125">
        <f t="shared" si="1798"/>
        <v>105</v>
      </c>
      <c r="AB1394" s="125">
        <f t="shared" si="1798"/>
        <v>0</v>
      </c>
      <c r="AC1394" s="125">
        <f t="shared" si="1798"/>
        <v>0</v>
      </c>
      <c r="AD1394" s="126">
        <f t="shared" si="1791"/>
        <v>800.1</v>
      </c>
      <c r="AE1394" s="124">
        <f t="shared" ref="AE1394:AP1394" si="1799">SUM(AE1378,AE1380,AE1382,AE1384,AE1386,AE1388,AE1390,AE1392)</f>
        <v>0</v>
      </c>
      <c r="AF1394" s="125">
        <f t="shared" si="1799"/>
        <v>0</v>
      </c>
      <c r="AG1394" s="125">
        <f t="shared" si="1799"/>
        <v>0</v>
      </c>
      <c r="AH1394" s="125">
        <f t="shared" si="1799"/>
        <v>0</v>
      </c>
      <c r="AI1394" s="125">
        <f t="shared" si="1799"/>
        <v>0</v>
      </c>
      <c r="AJ1394" s="125">
        <f t="shared" si="1799"/>
        <v>0</v>
      </c>
      <c r="AK1394" s="125">
        <f t="shared" si="1799"/>
        <v>0</v>
      </c>
      <c r="AL1394" s="125">
        <f t="shared" si="1799"/>
        <v>0</v>
      </c>
      <c r="AM1394" s="125">
        <f t="shared" si="1799"/>
        <v>0</v>
      </c>
      <c r="AN1394" s="125">
        <f t="shared" si="1799"/>
        <v>0</v>
      </c>
      <c r="AO1394" s="125">
        <f t="shared" si="1799"/>
        <v>0</v>
      </c>
      <c r="AP1394" s="125">
        <f t="shared" si="1799"/>
        <v>0</v>
      </c>
      <c r="AQ1394" s="126">
        <f t="shared" si="1792"/>
        <v>0</v>
      </c>
      <c r="AR1394" s="124">
        <f t="shared" ref="AR1394:BC1394" si="1800">SUM(AR1378,AR1380,AR1382,AR1384,AR1386,AR1388,AR1390,AR1392)</f>
        <v>0</v>
      </c>
      <c r="AS1394" s="125">
        <f t="shared" si="1800"/>
        <v>0</v>
      </c>
      <c r="AT1394" s="125">
        <f t="shared" si="1800"/>
        <v>0</v>
      </c>
      <c r="AU1394" s="125">
        <f t="shared" si="1800"/>
        <v>0</v>
      </c>
      <c r="AV1394" s="125">
        <f t="shared" si="1800"/>
        <v>0</v>
      </c>
      <c r="AW1394" s="125">
        <f t="shared" si="1800"/>
        <v>0</v>
      </c>
      <c r="AX1394" s="125">
        <f t="shared" si="1800"/>
        <v>0</v>
      </c>
      <c r="AY1394" s="125">
        <f t="shared" si="1800"/>
        <v>0</v>
      </c>
      <c r="AZ1394" s="125">
        <f t="shared" si="1800"/>
        <v>0</v>
      </c>
      <c r="BA1394" s="125">
        <f t="shared" si="1800"/>
        <v>0</v>
      </c>
      <c r="BB1394" s="125">
        <f t="shared" si="1800"/>
        <v>0</v>
      </c>
      <c r="BC1394" s="125">
        <f t="shared" si="1800"/>
        <v>0</v>
      </c>
      <c r="BD1394" s="126">
        <f t="shared" si="1793"/>
        <v>0</v>
      </c>
      <c r="BE1394" s="127">
        <f t="shared" si="1790"/>
        <v>800.1</v>
      </c>
    </row>
    <row r="1395" spans="1:61" outlineLevel="1" x14ac:dyDescent="0.2">
      <c r="A1395" s="370"/>
      <c r="B1395" s="363"/>
      <c r="C1395" s="51" t="s">
        <v>164</v>
      </c>
      <c r="D1395" s="100">
        <f t="shared" ref="D1395:P1395" si="1801">SUM(D1379,D1381,D1383,D1385,D1387,D1389,D1391,D1393)</f>
        <v>0</v>
      </c>
      <c r="E1395" s="80">
        <f t="shared" si="1801"/>
        <v>0</v>
      </c>
      <c r="F1395" s="81">
        <f t="shared" si="1801"/>
        <v>0</v>
      </c>
      <c r="G1395" s="81">
        <f t="shared" si="1801"/>
        <v>0</v>
      </c>
      <c r="H1395" s="81">
        <f t="shared" si="1801"/>
        <v>0</v>
      </c>
      <c r="I1395" s="81">
        <f t="shared" si="1801"/>
        <v>0</v>
      </c>
      <c r="J1395" s="81">
        <f t="shared" si="1801"/>
        <v>0</v>
      </c>
      <c r="K1395" s="81">
        <f t="shared" si="1801"/>
        <v>0</v>
      </c>
      <c r="L1395" s="81">
        <f t="shared" si="1801"/>
        <v>0</v>
      </c>
      <c r="M1395" s="81">
        <f t="shared" si="1801"/>
        <v>0</v>
      </c>
      <c r="N1395" s="81">
        <f t="shared" si="1801"/>
        <v>0</v>
      </c>
      <c r="O1395" s="81">
        <f t="shared" si="1801"/>
        <v>0</v>
      </c>
      <c r="P1395" s="81">
        <f t="shared" si="1801"/>
        <v>0</v>
      </c>
      <c r="Q1395" s="99">
        <f>SUM(E1395:P1395)</f>
        <v>0</v>
      </c>
      <c r="R1395" s="80">
        <f t="shared" ref="R1395:AC1395" si="1802">SUM(R1379,R1381,R1383,R1385,R1387,R1389,R1391,R1393)</f>
        <v>0</v>
      </c>
      <c r="S1395" s="81">
        <f t="shared" si="1802"/>
        <v>0</v>
      </c>
      <c r="T1395" s="81">
        <f t="shared" si="1802"/>
        <v>0</v>
      </c>
      <c r="U1395" s="81">
        <f t="shared" si="1802"/>
        <v>0</v>
      </c>
      <c r="V1395" s="81">
        <f t="shared" si="1802"/>
        <v>0</v>
      </c>
      <c r="W1395" s="81">
        <f t="shared" si="1802"/>
        <v>0</v>
      </c>
      <c r="X1395" s="81">
        <f t="shared" si="1802"/>
        <v>0</v>
      </c>
      <c r="Y1395" s="81">
        <f t="shared" si="1802"/>
        <v>0</v>
      </c>
      <c r="Z1395" s="81">
        <f t="shared" si="1802"/>
        <v>0</v>
      </c>
      <c r="AA1395" s="81">
        <f t="shared" si="1802"/>
        <v>0</v>
      </c>
      <c r="AB1395" s="81">
        <f t="shared" si="1802"/>
        <v>0</v>
      </c>
      <c r="AC1395" s="81">
        <f t="shared" si="1802"/>
        <v>0</v>
      </c>
      <c r="AD1395" s="99">
        <f t="shared" si="1791"/>
        <v>0</v>
      </c>
      <c r="AE1395" s="80">
        <f t="shared" ref="AE1395:AP1395" si="1803">SUM(AE1379,AE1381,AE1383,AE1385,AE1387,AE1389,AE1391,AE1393)</f>
        <v>0</v>
      </c>
      <c r="AF1395" s="81">
        <f t="shared" si="1803"/>
        <v>0</v>
      </c>
      <c r="AG1395" s="81">
        <f t="shared" si="1803"/>
        <v>0</v>
      </c>
      <c r="AH1395" s="81">
        <f t="shared" si="1803"/>
        <v>0</v>
      </c>
      <c r="AI1395" s="81">
        <f t="shared" si="1803"/>
        <v>0</v>
      </c>
      <c r="AJ1395" s="81">
        <f t="shared" si="1803"/>
        <v>0</v>
      </c>
      <c r="AK1395" s="81">
        <f t="shared" si="1803"/>
        <v>0</v>
      </c>
      <c r="AL1395" s="81">
        <f t="shared" si="1803"/>
        <v>0</v>
      </c>
      <c r="AM1395" s="81">
        <f t="shared" si="1803"/>
        <v>0</v>
      </c>
      <c r="AN1395" s="81">
        <f t="shared" si="1803"/>
        <v>0</v>
      </c>
      <c r="AO1395" s="81">
        <f t="shared" si="1803"/>
        <v>0</v>
      </c>
      <c r="AP1395" s="81">
        <f t="shared" si="1803"/>
        <v>0</v>
      </c>
      <c r="AQ1395" s="99">
        <f t="shared" si="1792"/>
        <v>0</v>
      </c>
      <c r="AR1395" s="80">
        <f t="shared" ref="AR1395:BC1395" si="1804">SUM(AR1379,AR1381,AR1383,AR1385,AR1387,AR1389,AR1391,AR1393)</f>
        <v>0</v>
      </c>
      <c r="AS1395" s="81">
        <f t="shared" si="1804"/>
        <v>0</v>
      </c>
      <c r="AT1395" s="81">
        <f t="shared" si="1804"/>
        <v>0</v>
      </c>
      <c r="AU1395" s="81">
        <f t="shared" si="1804"/>
        <v>0</v>
      </c>
      <c r="AV1395" s="81">
        <f t="shared" si="1804"/>
        <v>0</v>
      </c>
      <c r="AW1395" s="81">
        <f t="shared" si="1804"/>
        <v>0</v>
      </c>
      <c r="AX1395" s="81">
        <f t="shared" si="1804"/>
        <v>0</v>
      </c>
      <c r="AY1395" s="81">
        <f t="shared" si="1804"/>
        <v>0</v>
      </c>
      <c r="AZ1395" s="81">
        <f t="shared" si="1804"/>
        <v>0</v>
      </c>
      <c r="BA1395" s="81">
        <f t="shared" si="1804"/>
        <v>0</v>
      </c>
      <c r="BB1395" s="81">
        <f t="shared" si="1804"/>
        <v>0</v>
      </c>
      <c r="BC1395" s="81">
        <f t="shared" si="1804"/>
        <v>0</v>
      </c>
      <c r="BD1395" s="99">
        <f t="shared" si="1793"/>
        <v>0</v>
      </c>
      <c r="BE1395" s="100">
        <f t="shared" si="1790"/>
        <v>0</v>
      </c>
    </row>
    <row r="1396" spans="1:61" hidden="1" outlineLevel="2" x14ac:dyDescent="0.2">
      <c r="A1396" s="120"/>
      <c r="B1396" s="111" t="s">
        <v>203</v>
      </c>
      <c r="C1396" s="112"/>
      <c r="D1396" s="114"/>
      <c r="E1396" s="113"/>
      <c r="F1396" s="113"/>
      <c r="G1396" s="113"/>
      <c r="H1396" s="113"/>
      <c r="I1396" s="113"/>
      <c r="J1396" s="113"/>
      <c r="K1396" s="113"/>
      <c r="L1396" s="113"/>
      <c r="M1396" s="113"/>
      <c r="N1396" s="113"/>
      <c r="O1396" s="113"/>
      <c r="P1396" s="113"/>
      <c r="Q1396" s="114"/>
      <c r="R1396" s="113"/>
      <c r="S1396" s="113"/>
      <c r="T1396" s="113"/>
      <c r="U1396" s="113"/>
      <c r="V1396" s="113"/>
      <c r="W1396" s="113"/>
      <c r="X1396" s="113"/>
      <c r="Y1396" s="113"/>
      <c r="Z1396" s="113"/>
      <c r="AA1396" s="113"/>
      <c r="AB1396" s="113"/>
      <c r="AC1396" s="113"/>
      <c r="AD1396" s="114"/>
      <c r="AE1396" s="113"/>
      <c r="AF1396" s="113"/>
      <c r="AG1396" s="113"/>
      <c r="AH1396" s="113"/>
      <c r="AI1396" s="113"/>
      <c r="AJ1396" s="113"/>
      <c r="AK1396" s="113"/>
      <c r="AL1396" s="113"/>
      <c r="AM1396" s="113"/>
      <c r="AN1396" s="113"/>
      <c r="AO1396" s="113"/>
      <c r="AP1396" s="113"/>
      <c r="AQ1396" s="114"/>
      <c r="AR1396" s="113"/>
      <c r="AS1396" s="113"/>
      <c r="AT1396" s="113"/>
      <c r="AU1396" s="113"/>
      <c r="AV1396" s="113"/>
      <c r="AW1396" s="113"/>
      <c r="AX1396" s="113"/>
      <c r="AY1396" s="113"/>
      <c r="AZ1396" s="113"/>
      <c r="BA1396" s="113"/>
      <c r="BB1396" s="113"/>
      <c r="BC1396" s="113"/>
      <c r="BD1396" s="114"/>
      <c r="BE1396" s="198">
        <f t="shared" si="1790"/>
        <v>0</v>
      </c>
      <c r="BG1396" s="42"/>
    </row>
    <row r="1397" spans="1:61" hidden="1" outlineLevel="2" x14ac:dyDescent="0.2">
      <c r="A1397" s="375">
        <v>1</v>
      </c>
      <c r="B1397" s="376" t="s">
        <v>208</v>
      </c>
      <c r="C1397" s="47" t="s">
        <v>159</v>
      </c>
      <c r="D1397" s="91">
        <f>D1394-D1399</f>
        <v>0</v>
      </c>
      <c r="E1397" s="52">
        <f>E1394-E1399</f>
        <v>0</v>
      </c>
      <c r="F1397" s="53">
        <f t="shared" ref="F1397:P1397" si="1805">F1394-F1399</f>
        <v>0</v>
      </c>
      <c r="G1397" s="53">
        <f t="shared" si="1805"/>
        <v>0</v>
      </c>
      <c r="H1397" s="53">
        <f t="shared" si="1805"/>
        <v>0</v>
      </c>
      <c r="I1397" s="53">
        <f t="shared" si="1805"/>
        <v>0</v>
      </c>
      <c r="J1397" s="53">
        <f t="shared" si="1805"/>
        <v>0</v>
      </c>
      <c r="K1397" s="53">
        <f t="shared" si="1805"/>
        <v>0</v>
      </c>
      <c r="L1397" s="53">
        <f t="shared" si="1805"/>
        <v>0</v>
      </c>
      <c r="M1397" s="53">
        <f t="shared" si="1805"/>
        <v>0</v>
      </c>
      <c r="N1397" s="53">
        <f t="shared" si="1805"/>
        <v>0</v>
      </c>
      <c r="O1397" s="53">
        <f t="shared" si="1805"/>
        <v>0</v>
      </c>
      <c r="P1397" s="53">
        <f t="shared" si="1805"/>
        <v>0</v>
      </c>
      <c r="Q1397" s="91">
        <f t="shared" ref="Q1397:Q1402" si="1806">SUM(E1397:P1397)</f>
        <v>0</v>
      </c>
      <c r="R1397" s="52">
        <f>R1394-R1399</f>
        <v>0</v>
      </c>
      <c r="S1397" s="53">
        <f t="shared" ref="S1397:AC1397" si="1807">S1394-S1399</f>
        <v>0</v>
      </c>
      <c r="T1397" s="53">
        <f t="shared" si="1807"/>
        <v>0</v>
      </c>
      <c r="U1397" s="53">
        <f t="shared" si="1807"/>
        <v>105</v>
      </c>
      <c r="V1397" s="53">
        <f t="shared" si="1807"/>
        <v>105</v>
      </c>
      <c r="W1397" s="53">
        <f t="shared" si="1807"/>
        <v>120.75</v>
      </c>
      <c r="X1397" s="53">
        <f t="shared" si="1807"/>
        <v>138.6</v>
      </c>
      <c r="Y1397" s="53">
        <f t="shared" si="1807"/>
        <v>120.75</v>
      </c>
      <c r="Z1397" s="53">
        <f t="shared" si="1807"/>
        <v>105</v>
      </c>
      <c r="AA1397" s="53">
        <f t="shared" si="1807"/>
        <v>105</v>
      </c>
      <c r="AB1397" s="53">
        <f t="shared" si="1807"/>
        <v>0</v>
      </c>
      <c r="AC1397" s="53">
        <f t="shared" si="1807"/>
        <v>0</v>
      </c>
      <c r="AD1397" s="91">
        <f t="shared" ref="AD1397:AD1402" si="1808">SUM(R1397:AC1397)</f>
        <v>800.1</v>
      </c>
      <c r="AE1397" s="52">
        <f>AE1394-AE1399</f>
        <v>0</v>
      </c>
      <c r="AF1397" s="53">
        <f t="shared" ref="AF1397:AP1397" si="1809">AF1394-AF1399</f>
        <v>0</v>
      </c>
      <c r="AG1397" s="53">
        <f t="shared" si="1809"/>
        <v>0</v>
      </c>
      <c r="AH1397" s="53">
        <f t="shared" si="1809"/>
        <v>0</v>
      </c>
      <c r="AI1397" s="53">
        <f t="shared" si="1809"/>
        <v>0</v>
      </c>
      <c r="AJ1397" s="53">
        <f t="shared" si="1809"/>
        <v>0</v>
      </c>
      <c r="AK1397" s="53">
        <f t="shared" si="1809"/>
        <v>0</v>
      </c>
      <c r="AL1397" s="53">
        <f t="shared" si="1809"/>
        <v>0</v>
      </c>
      <c r="AM1397" s="53">
        <f t="shared" si="1809"/>
        <v>0</v>
      </c>
      <c r="AN1397" s="53">
        <f t="shared" si="1809"/>
        <v>0</v>
      </c>
      <c r="AO1397" s="53">
        <f t="shared" si="1809"/>
        <v>0</v>
      </c>
      <c r="AP1397" s="53">
        <f t="shared" si="1809"/>
        <v>0</v>
      </c>
      <c r="AQ1397" s="91">
        <f t="shared" ref="AQ1397:AQ1402" si="1810">SUM(AE1397:AP1397)</f>
        <v>0</v>
      </c>
      <c r="AR1397" s="52">
        <f>AR1394-AR1399</f>
        <v>0</v>
      </c>
      <c r="AS1397" s="53">
        <f t="shared" ref="AS1397:BC1397" si="1811">AS1394-AS1399</f>
        <v>0</v>
      </c>
      <c r="AT1397" s="53">
        <f t="shared" si="1811"/>
        <v>0</v>
      </c>
      <c r="AU1397" s="53">
        <f t="shared" si="1811"/>
        <v>0</v>
      </c>
      <c r="AV1397" s="53">
        <f t="shared" si="1811"/>
        <v>0</v>
      </c>
      <c r="AW1397" s="53">
        <f t="shared" si="1811"/>
        <v>0</v>
      </c>
      <c r="AX1397" s="53">
        <f t="shared" si="1811"/>
        <v>0</v>
      </c>
      <c r="AY1397" s="53">
        <f t="shared" si="1811"/>
        <v>0</v>
      </c>
      <c r="AZ1397" s="53">
        <f t="shared" si="1811"/>
        <v>0</v>
      </c>
      <c r="BA1397" s="53">
        <f t="shared" si="1811"/>
        <v>0</v>
      </c>
      <c r="BB1397" s="53">
        <f t="shared" si="1811"/>
        <v>0</v>
      </c>
      <c r="BC1397" s="53">
        <f t="shared" si="1811"/>
        <v>0</v>
      </c>
      <c r="BD1397" s="91">
        <f t="shared" ref="BD1397:BD1402" si="1812">SUM(AR1397:BC1397)</f>
        <v>0</v>
      </c>
      <c r="BE1397" s="91">
        <f t="shared" si="1790"/>
        <v>800.1</v>
      </c>
      <c r="BG1397" s="42"/>
    </row>
    <row r="1398" spans="1:61" hidden="1" outlineLevel="2" x14ac:dyDescent="0.2">
      <c r="A1398" s="374"/>
      <c r="B1398" s="372"/>
      <c r="C1398" s="46" t="s">
        <v>164</v>
      </c>
      <c r="D1398" s="92">
        <f t="shared" ref="D1398:P1398" si="1813">D1395-D1400</f>
        <v>0</v>
      </c>
      <c r="E1398" s="56">
        <f t="shared" si="1813"/>
        <v>0</v>
      </c>
      <c r="F1398" s="57">
        <f t="shared" si="1813"/>
        <v>0</v>
      </c>
      <c r="G1398" s="57">
        <f t="shared" si="1813"/>
        <v>0</v>
      </c>
      <c r="H1398" s="57">
        <f t="shared" si="1813"/>
        <v>0</v>
      </c>
      <c r="I1398" s="57">
        <f t="shared" si="1813"/>
        <v>0</v>
      </c>
      <c r="J1398" s="57">
        <f t="shared" si="1813"/>
        <v>0</v>
      </c>
      <c r="K1398" s="57">
        <f t="shared" si="1813"/>
        <v>0</v>
      </c>
      <c r="L1398" s="57">
        <f t="shared" si="1813"/>
        <v>0</v>
      </c>
      <c r="M1398" s="57">
        <f t="shared" si="1813"/>
        <v>0</v>
      </c>
      <c r="N1398" s="57">
        <f t="shared" si="1813"/>
        <v>0</v>
      </c>
      <c r="O1398" s="57">
        <f t="shared" si="1813"/>
        <v>0</v>
      </c>
      <c r="P1398" s="57">
        <f t="shared" si="1813"/>
        <v>0</v>
      </c>
      <c r="Q1398" s="92">
        <f t="shared" si="1806"/>
        <v>0</v>
      </c>
      <c r="R1398" s="56">
        <f t="shared" ref="R1398:AC1398" si="1814">R1395-R1400</f>
        <v>0</v>
      </c>
      <c r="S1398" s="57">
        <f t="shared" si="1814"/>
        <v>0</v>
      </c>
      <c r="T1398" s="57">
        <f t="shared" si="1814"/>
        <v>0</v>
      </c>
      <c r="U1398" s="57">
        <f t="shared" si="1814"/>
        <v>0</v>
      </c>
      <c r="V1398" s="57">
        <f t="shared" si="1814"/>
        <v>0</v>
      </c>
      <c r="W1398" s="57">
        <f t="shared" si="1814"/>
        <v>0</v>
      </c>
      <c r="X1398" s="57">
        <f t="shared" si="1814"/>
        <v>0</v>
      </c>
      <c r="Y1398" s="57">
        <f t="shared" si="1814"/>
        <v>0</v>
      </c>
      <c r="Z1398" s="57">
        <f t="shared" si="1814"/>
        <v>0</v>
      </c>
      <c r="AA1398" s="57">
        <f t="shared" si="1814"/>
        <v>0</v>
      </c>
      <c r="AB1398" s="57">
        <f t="shared" si="1814"/>
        <v>0</v>
      </c>
      <c r="AC1398" s="57">
        <f t="shared" si="1814"/>
        <v>0</v>
      </c>
      <c r="AD1398" s="92">
        <f t="shared" si="1808"/>
        <v>0</v>
      </c>
      <c r="AE1398" s="56">
        <f t="shared" ref="AE1398:AP1398" si="1815">AE1395-AE1400</f>
        <v>0</v>
      </c>
      <c r="AF1398" s="57">
        <f t="shared" si="1815"/>
        <v>0</v>
      </c>
      <c r="AG1398" s="57">
        <f t="shared" si="1815"/>
        <v>0</v>
      </c>
      <c r="AH1398" s="57">
        <f t="shared" si="1815"/>
        <v>0</v>
      </c>
      <c r="AI1398" s="57">
        <f t="shared" si="1815"/>
        <v>0</v>
      </c>
      <c r="AJ1398" s="57">
        <f t="shared" si="1815"/>
        <v>0</v>
      </c>
      <c r="AK1398" s="57">
        <f t="shared" si="1815"/>
        <v>0</v>
      </c>
      <c r="AL1398" s="57">
        <f t="shared" si="1815"/>
        <v>0</v>
      </c>
      <c r="AM1398" s="57">
        <f t="shared" si="1815"/>
        <v>0</v>
      </c>
      <c r="AN1398" s="57">
        <f t="shared" si="1815"/>
        <v>0</v>
      </c>
      <c r="AO1398" s="57">
        <f t="shared" si="1815"/>
        <v>0</v>
      </c>
      <c r="AP1398" s="57">
        <f t="shared" si="1815"/>
        <v>0</v>
      </c>
      <c r="AQ1398" s="92">
        <f t="shared" si="1810"/>
        <v>0</v>
      </c>
      <c r="AR1398" s="56">
        <f t="shared" ref="AR1398:BC1398" si="1816">AR1395-AR1400</f>
        <v>0</v>
      </c>
      <c r="AS1398" s="57">
        <f t="shared" si="1816"/>
        <v>0</v>
      </c>
      <c r="AT1398" s="57">
        <f t="shared" si="1816"/>
        <v>0</v>
      </c>
      <c r="AU1398" s="57">
        <f t="shared" si="1816"/>
        <v>0</v>
      </c>
      <c r="AV1398" s="57">
        <f t="shared" si="1816"/>
        <v>0</v>
      </c>
      <c r="AW1398" s="57">
        <f t="shared" si="1816"/>
        <v>0</v>
      </c>
      <c r="AX1398" s="57">
        <f t="shared" si="1816"/>
        <v>0</v>
      </c>
      <c r="AY1398" s="57">
        <f t="shared" si="1816"/>
        <v>0</v>
      </c>
      <c r="AZ1398" s="57">
        <f t="shared" si="1816"/>
        <v>0</v>
      </c>
      <c r="BA1398" s="57">
        <f t="shared" si="1816"/>
        <v>0</v>
      </c>
      <c r="BB1398" s="57">
        <f t="shared" si="1816"/>
        <v>0</v>
      </c>
      <c r="BC1398" s="57">
        <f t="shared" si="1816"/>
        <v>0</v>
      </c>
      <c r="BD1398" s="92">
        <f t="shared" si="1812"/>
        <v>0</v>
      </c>
      <c r="BE1398" s="92">
        <f t="shared" si="1790"/>
        <v>0</v>
      </c>
      <c r="BF1398" s="122"/>
      <c r="BG1398" s="42"/>
    </row>
    <row r="1399" spans="1:61" hidden="1" outlineLevel="2" x14ac:dyDescent="0.2">
      <c r="A1399" s="373">
        <v>2</v>
      </c>
      <c r="B1399" s="371" t="s">
        <v>307</v>
      </c>
      <c r="C1399" s="44" t="s">
        <v>159</v>
      </c>
      <c r="D1399" s="101"/>
      <c r="E1399" s="82"/>
      <c r="F1399" s="83"/>
      <c r="G1399" s="83"/>
      <c r="H1399" s="83"/>
      <c r="I1399" s="83"/>
      <c r="J1399" s="83"/>
      <c r="K1399" s="83"/>
      <c r="L1399" s="83"/>
      <c r="M1399" s="83"/>
      <c r="N1399" s="83"/>
      <c r="O1399" s="83"/>
      <c r="P1399" s="84"/>
      <c r="Q1399" s="101">
        <f t="shared" si="1806"/>
        <v>0</v>
      </c>
      <c r="R1399" s="82"/>
      <c r="S1399" s="83"/>
      <c r="T1399" s="83"/>
      <c r="U1399" s="83"/>
      <c r="V1399" s="83"/>
      <c r="W1399" s="83"/>
      <c r="X1399" s="83"/>
      <c r="Y1399" s="83"/>
      <c r="Z1399" s="83"/>
      <c r="AA1399" s="83"/>
      <c r="AB1399" s="83"/>
      <c r="AC1399" s="84"/>
      <c r="AD1399" s="101">
        <f t="shared" si="1808"/>
        <v>0</v>
      </c>
      <c r="AE1399" s="82"/>
      <c r="AF1399" s="83"/>
      <c r="AG1399" s="83"/>
      <c r="AH1399" s="83"/>
      <c r="AI1399" s="83"/>
      <c r="AJ1399" s="83"/>
      <c r="AK1399" s="83"/>
      <c r="AL1399" s="83"/>
      <c r="AM1399" s="83"/>
      <c r="AN1399" s="83"/>
      <c r="AO1399" s="83"/>
      <c r="AP1399" s="84"/>
      <c r="AQ1399" s="101">
        <f t="shared" si="1810"/>
        <v>0</v>
      </c>
      <c r="AR1399" s="82"/>
      <c r="AS1399" s="83"/>
      <c r="AT1399" s="83"/>
      <c r="AU1399" s="83"/>
      <c r="AV1399" s="83"/>
      <c r="AW1399" s="83"/>
      <c r="AX1399" s="83"/>
      <c r="AY1399" s="83"/>
      <c r="AZ1399" s="83"/>
      <c r="BA1399" s="83"/>
      <c r="BB1399" s="83"/>
      <c r="BC1399" s="84"/>
      <c r="BD1399" s="101">
        <f t="shared" si="1812"/>
        <v>0</v>
      </c>
      <c r="BE1399" s="101">
        <f t="shared" si="1790"/>
        <v>0</v>
      </c>
      <c r="BG1399" s="42"/>
    </row>
    <row r="1400" spans="1:61" ht="13.5" hidden="1" outlineLevel="2" thickBot="1" x14ac:dyDescent="0.25">
      <c r="A1400" s="377"/>
      <c r="B1400" s="378"/>
      <c r="C1400" s="128" t="s">
        <v>164</v>
      </c>
      <c r="D1400" s="131"/>
      <c r="E1400" s="129"/>
      <c r="F1400" s="130"/>
      <c r="G1400" s="130"/>
      <c r="H1400" s="130"/>
      <c r="I1400" s="130"/>
      <c r="J1400" s="130"/>
      <c r="K1400" s="130"/>
      <c r="L1400" s="130"/>
      <c r="M1400" s="130"/>
      <c r="N1400" s="130"/>
      <c r="O1400" s="130"/>
      <c r="P1400" s="130"/>
      <c r="Q1400" s="131">
        <f t="shared" si="1806"/>
        <v>0</v>
      </c>
      <c r="R1400" s="129"/>
      <c r="S1400" s="130"/>
      <c r="T1400" s="130"/>
      <c r="U1400" s="130"/>
      <c r="V1400" s="130"/>
      <c r="W1400" s="130"/>
      <c r="X1400" s="130"/>
      <c r="Y1400" s="130"/>
      <c r="Z1400" s="130"/>
      <c r="AA1400" s="130"/>
      <c r="AB1400" s="130"/>
      <c r="AC1400" s="130"/>
      <c r="AD1400" s="131">
        <f t="shared" si="1808"/>
        <v>0</v>
      </c>
      <c r="AE1400" s="129"/>
      <c r="AF1400" s="130"/>
      <c r="AG1400" s="130"/>
      <c r="AH1400" s="130"/>
      <c r="AI1400" s="130"/>
      <c r="AJ1400" s="130"/>
      <c r="AK1400" s="130"/>
      <c r="AL1400" s="130"/>
      <c r="AM1400" s="130"/>
      <c r="AN1400" s="130"/>
      <c r="AO1400" s="130"/>
      <c r="AP1400" s="130"/>
      <c r="AQ1400" s="131">
        <f t="shared" si="1810"/>
        <v>0</v>
      </c>
      <c r="AR1400" s="129"/>
      <c r="AS1400" s="130"/>
      <c r="AT1400" s="130"/>
      <c r="AU1400" s="130"/>
      <c r="AV1400" s="130"/>
      <c r="AW1400" s="130"/>
      <c r="AX1400" s="130"/>
      <c r="AY1400" s="130"/>
      <c r="AZ1400" s="130"/>
      <c r="BA1400" s="130"/>
      <c r="BB1400" s="130"/>
      <c r="BC1400" s="130"/>
      <c r="BD1400" s="131">
        <f t="shared" si="1812"/>
        <v>0</v>
      </c>
      <c r="BE1400" s="131">
        <f t="shared" si="1790"/>
        <v>0</v>
      </c>
      <c r="BG1400" s="42"/>
    </row>
    <row r="1401" spans="1:61" hidden="1" outlineLevel="2" x14ac:dyDescent="0.2">
      <c r="A1401" s="369"/>
      <c r="B1401" s="362" t="s">
        <v>198</v>
      </c>
      <c r="C1401" s="50" t="s">
        <v>159</v>
      </c>
      <c r="D1401" s="127">
        <f>SUM(D1397,D1399)</f>
        <v>0</v>
      </c>
      <c r="E1401" s="124">
        <f>SUM(E1397,E1399)</f>
        <v>0</v>
      </c>
      <c r="F1401" s="125">
        <f t="shared" ref="F1401:P1401" si="1817">SUM(F1397,F1399)</f>
        <v>0</v>
      </c>
      <c r="G1401" s="125">
        <f t="shared" si="1817"/>
        <v>0</v>
      </c>
      <c r="H1401" s="125">
        <f t="shared" si="1817"/>
        <v>0</v>
      </c>
      <c r="I1401" s="125">
        <f t="shared" si="1817"/>
        <v>0</v>
      </c>
      <c r="J1401" s="125">
        <f t="shared" si="1817"/>
        <v>0</v>
      </c>
      <c r="K1401" s="125">
        <f t="shared" si="1817"/>
        <v>0</v>
      </c>
      <c r="L1401" s="125">
        <f t="shared" si="1817"/>
        <v>0</v>
      </c>
      <c r="M1401" s="125">
        <f t="shared" si="1817"/>
        <v>0</v>
      </c>
      <c r="N1401" s="125">
        <f t="shared" si="1817"/>
        <v>0</v>
      </c>
      <c r="O1401" s="125">
        <f t="shared" si="1817"/>
        <v>0</v>
      </c>
      <c r="P1401" s="125">
        <f t="shared" si="1817"/>
        <v>0</v>
      </c>
      <c r="Q1401" s="126">
        <f t="shared" si="1806"/>
        <v>0</v>
      </c>
      <c r="R1401" s="124">
        <f>SUM(R1397,R1399)</f>
        <v>0</v>
      </c>
      <c r="S1401" s="125">
        <f t="shared" ref="S1401:AC1401" si="1818">SUM(S1397,S1399)</f>
        <v>0</v>
      </c>
      <c r="T1401" s="125">
        <f t="shared" si="1818"/>
        <v>0</v>
      </c>
      <c r="U1401" s="125">
        <f t="shared" si="1818"/>
        <v>105</v>
      </c>
      <c r="V1401" s="125">
        <f t="shared" si="1818"/>
        <v>105</v>
      </c>
      <c r="W1401" s="125">
        <f t="shared" si="1818"/>
        <v>120.75</v>
      </c>
      <c r="X1401" s="125">
        <f t="shared" si="1818"/>
        <v>138.6</v>
      </c>
      <c r="Y1401" s="125">
        <f t="shared" si="1818"/>
        <v>120.75</v>
      </c>
      <c r="Z1401" s="125">
        <f t="shared" si="1818"/>
        <v>105</v>
      </c>
      <c r="AA1401" s="125">
        <f t="shared" si="1818"/>
        <v>105</v>
      </c>
      <c r="AB1401" s="125">
        <f t="shared" si="1818"/>
        <v>0</v>
      </c>
      <c r="AC1401" s="125">
        <f t="shared" si="1818"/>
        <v>0</v>
      </c>
      <c r="AD1401" s="126">
        <f t="shared" si="1808"/>
        <v>800.1</v>
      </c>
      <c r="AE1401" s="124">
        <f>SUM(AE1397,AE1399)</f>
        <v>0</v>
      </c>
      <c r="AF1401" s="125">
        <f t="shared" ref="AF1401:AP1401" si="1819">SUM(AF1397,AF1399)</f>
        <v>0</v>
      </c>
      <c r="AG1401" s="125">
        <f t="shared" si="1819"/>
        <v>0</v>
      </c>
      <c r="AH1401" s="125">
        <f t="shared" si="1819"/>
        <v>0</v>
      </c>
      <c r="AI1401" s="125">
        <f t="shared" si="1819"/>
        <v>0</v>
      </c>
      <c r="AJ1401" s="125">
        <f t="shared" si="1819"/>
        <v>0</v>
      </c>
      <c r="AK1401" s="125">
        <f t="shared" si="1819"/>
        <v>0</v>
      </c>
      <c r="AL1401" s="125">
        <f t="shared" si="1819"/>
        <v>0</v>
      </c>
      <c r="AM1401" s="125">
        <f t="shared" si="1819"/>
        <v>0</v>
      </c>
      <c r="AN1401" s="125">
        <f t="shared" si="1819"/>
        <v>0</v>
      </c>
      <c r="AO1401" s="125">
        <f t="shared" si="1819"/>
        <v>0</v>
      </c>
      <c r="AP1401" s="125">
        <f t="shared" si="1819"/>
        <v>0</v>
      </c>
      <c r="AQ1401" s="126">
        <f t="shared" si="1810"/>
        <v>0</v>
      </c>
      <c r="AR1401" s="124">
        <f>SUM(AR1397,AR1399)</f>
        <v>0</v>
      </c>
      <c r="AS1401" s="125">
        <f t="shared" ref="AS1401:BC1401" si="1820">SUM(AS1397,AS1399)</f>
        <v>0</v>
      </c>
      <c r="AT1401" s="125">
        <f t="shared" si="1820"/>
        <v>0</v>
      </c>
      <c r="AU1401" s="125">
        <f t="shared" si="1820"/>
        <v>0</v>
      </c>
      <c r="AV1401" s="125">
        <f t="shared" si="1820"/>
        <v>0</v>
      </c>
      <c r="AW1401" s="125">
        <f t="shared" si="1820"/>
        <v>0</v>
      </c>
      <c r="AX1401" s="125">
        <f t="shared" si="1820"/>
        <v>0</v>
      </c>
      <c r="AY1401" s="125">
        <f t="shared" si="1820"/>
        <v>0</v>
      </c>
      <c r="AZ1401" s="125">
        <f t="shared" si="1820"/>
        <v>0</v>
      </c>
      <c r="BA1401" s="125">
        <f t="shared" si="1820"/>
        <v>0</v>
      </c>
      <c r="BB1401" s="125">
        <f t="shared" si="1820"/>
        <v>0</v>
      </c>
      <c r="BC1401" s="125">
        <f t="shared" si="1820"/>
        <v>0</v>
      </c>
      <c r="BD1401" s="126">
        <f t="shared" si="1812"/>
        <v>0</v>
      </c>
      <c r="BE1401" s="127">
        <f t="shared" si="1790"/>
        <v>800.1</v>
      </c>
      <c r="BG1401" s="42"/>
    </row>
    <row r="1402" spans="1:61" hidden="1" outlineLevel="2" x14ac:dyDescent="0.2">
      <c r="A1402" s="370"/>
      <c r="B1402" s="363"/>
      <c r="C1402" s="51" t="s">
        <v>164</v>
      </c>
      <c r="D1402" s="100">
        <f t="shared" ref="D1402:P1402" si="1821">SUM(D1398,D1400)</f>
        <v>0</v>
      </c>
      <c r="E1402" s="80">
        <f t="shared" si="1821"/>
        <v>0</v>
      </c>
      <c r="F1402" s="81">
        <f t="shared" si="1821"/>
        <v>0</v>
      </c>
      <c r="G1402" s="81">
        <f t="shared" si="1821"/>
        <v>0</v>
      </c>
      <c r="H1402" s="81">
        <f t="shared" si="1821"/>
        <v>0</v>
      </c>
      <c r="I1402" s="81">
        <f t="shared" si="1821"/>
        <v>0</v>
      </c>
      <c r="J1402" s="81">
        <f t="shared" si="1821"/>
        <v>0</v>
      </c>
      <c r="K1402" s="81">
        <f t="shared" si="1821"/>
        <v>0</v>
      </c>
      <c r="L1402" s="81">
        <f t="shared" si="1821"/>
        <v>0</v>
      </c>
      <c r="M1402" s="81">
        <f t="shared" si="1821"/>
        <v>0</v>
      </c>
      <c r="N1402" s="81">
        <f t="shared" si="1821"/>
        <v>0</v>
      </c>
      <c r="O1402" s="81">
        <f t="shared" si="1821"/>
        <v>0</v>
      </c>
      <c r="P1402" s="81">
        <f t="shared" si="1821"/>
        <v>0</v>
      </c>
      <c r="Q1402" s="99">
        <f t="shared" si="1806"/>
        <v>0</v>
      </c>
      <c r="R1402" s="80">
        <f t="shared" ref="R1402:AC1402" si="1822">SUM(R1398,R1400)</f>
        <v>0</v>
      </c>
      <c r="S1402" s="81">
        <f t="shared" si="1822"/>
        <v>0</v>
      </c>
      <c r="T1402" s="81">
        <f t="shared" si="1822"/>
        <v>0</v>
      </c>
      <c r="U1402" s="81">
        <f t="shared" si="1822"/>
        <v>0</v>
      </c>
      <c r="V1402" s="81">
        <f t="shared" si="1822"/>
        <v>0</v>
      </c>
      <c r="W1402" s="81">
        <f t="shared" si="1822"/>
        <v>0</v>
      </c>
      <c r="X1402" s="81">
        <f t="shared" si="1822"/>
        <v>0</v>
      </c>
      <c r="Y1402" s="81">
        <f t="shared" si="1822"/>
        <v>0</v>
      </c>
      <c r="Z1402" s="81">
        <f t="shared" si="1822"/>
        <v>0</v>
      </c>
      <c r="AA1402" s="81">
        <f t="shared" si="1822"/>
        <v>0</v>
      </c>
      <c r="AB1402" s="81">
        <f t="shared" si="1822"/>
        <v>0</v>
      </c>
      <c r="AC1402" s="81">
        <f t="shared" si="1822"/>
        <v>0</v>
      </c>
      <c r="AD1402" s="99">
        <f t="shared" si="1808"/>
        <v>0</v>
      </c>
      <c r="AE1402" s="80">
        <f t="shared" ref="AE1402:AP1402" si="1823">SUM(AE1398,AE1400)</f>
        <v>0</v>
      </c>
      <c r="AF1402" s="81">
        <f t="shared" si="1823"/>
        <v>0</v>
      </c>
      <c r="AG1402" s="81">
        <f t="shared" si="1823"/>
        <v>0</v>
      </c>
      <c r="AH1402" s="81">
        <f t="shared" si="1823"/>
        <v>0</v>
      </c>
      <c r="AI1402" s="81">
        <f t="shared" si="1823"/>
        <v>0</v>
      </c>
      <c r="AJ1402" s="81">
        <f t="shared" si="1823"/>
        <v>0</v>
      </c>
      <c r="AK1402" s="81">
        <f t="shared" si="1823"/>
        <v>0</v>
      </c>
      <c r="AL1402" s="81">
        <f t="shared" si="1823"/>
        <v>0</v>
      </c>
      <c r="AM1402" s="81">
        <f t="shared" si="1823"/>
        <v>0</v>
      </c>
      <c r="AN1402" s="81">
        <f t="shared" si="1823"/>
        <v>0</v>
      </c>
      <c r="AO1402" s="81">
        <f t="shared" si="1823"/>
        <v>0</v>
      </c>
      <c r="AP1402" s="81">
        <f t="shared" si="1823"/>
        <v>0</v>
      </c>
      <c r="AQ1402" s="99">
        <f t="shared" si="1810"/>
        <v>0</v>
      </c>
      <c r="AR1402" s="80">
        <f t="shared" ref="AR1402:BC1402" si="1824">SUM(AR1398,AR1400)</f>
        <v>0</v>
      </c>
      <c r="AS1402" s="81">
        <f t="shared" si="1824"/>
        <v>0</v>
      </c>
      <c r="AT1402" s="81">
        <f t="shared" si="1824"/>
        <v>0</v>
      </c>
      <c r="AU1402" s="81">
        <f t="shared" si="1824"/>
        <v>0</v>
      </c>
      <c r="AV1402" s="81">
        <f t="shared" si="1824"/>
        <v>0</v>
      </c>
      <c r="AW1402" s="81">
        <f t="shared" si="1824"/>
        <v>0</v>
      </c>
      <c r="AX1402" s="81">
        <f t="shared" si="1824"/>
        <v>0</v>
      </c>
      <c r="AY1402" s="81">
        <f t="shared" si="1824"/>
        <v>0</v>
      </c>
      <c r="AZ1402" s="81">
        <f t="shared" si="1824"/>
        <v>0</v>
      </c>
      <c r="BA1402" s="81">
        <f t="shared" si="1824"/>
        <v>0</v>
      </c>
      <c r="BB1402" s="81">
        <f t="shared" si="1824"/>
        <v>0</v>
      </c>
      <c r="BC1402" s="81">
        <f t="shared" si="1824"/>
        <v>0</v>
      </c>
      <c r="BD1402" s="99">
        <f t="shared" si="1812"/>
        <v>0</v>
      </c>
      <c r="BE1402" s="100">
        <f t="shared" si="1790"/>
        <v>0</v>
      </c>
      <c r="BG1402" s="42"/>
    </row>
    <row r="1403" spans="1:61" outlineLevel="1" collapsed="1" x14ac:dyDescent="0.2">
      <c r="A1403" s="119"/>
      <c r="B1403" s="103" t="s">
        <v>344</v>
      </c>
      <c r="C1403" s="104"/>
      <c r="D1403" s="106"/>
      <c r="E1403" s="105"/>
      <c r="F1403" s="105"/>
      <c r="G1403" s="105"/>
      <c r="H1403" s="105"/>
      <c r="I1403" s="105"/>
      <c r="J1403" s="105"/>
      <c r="K1403" s="105"/>
      <c r="L1403" s="105"/>
      <c r="M1403" s="105"/>
      <c r="N1403" s="105"/>
      <c r="O1403" s="105"/>
      <c r="P1403" s="105"/>
      <c r="Q1403" s="106"/>
      <c r="R1403" s="105"/>
      <c r="S1403" s="105"/>
      <c r="T1403" s="105"/>
      <c r="U1403" s="105"/>
      <c r="V1403" s="105"/>
      <c r="W1403" s="105"/>
      <c r="X1403" s="105"/>
      <c r="Y1403" s="105"/>
      <c r="Z1403" s="105"/>
      <c r="AA1403" s="105"/>
      <c r="AB1403" s="105"/>
      <c r="AC1403" s="105"/>
      <c r="AD1403" s="107"/>
      <c r="AE1403" s="108"/>
      <c r="AF1403" s="105"/>
      <c r="AG1403" s="105"/>
      <c r="AH1403" s="105"/>
      <c r="AI1403" s="105"/>
      <c r="AJ1403" s="105"/>
      <c r="AK1403" s="105"/>
      <c r="AL1403" s="105"/>
      <c r="AM1403" s="105"/>
      <c r="AN1403" s="105"/>
      <c r="AO1403" s="105"/>
      <c r="AP1403" s="109"/>
      <c r="AQ1403" s="110"/>
      <c r="AR1403" s="105"/>
      <c r="AS1403" s="105"/>
      <c r="AT1403" s="105"/>
      <c r="AU1403" s="105"/>
      <c r="AV1403" s="105"/>
      <c r="AW1403" s="105"/>
      <c r="AX1403" s="105"/>
      <c r="AY1403" s="105"/>
      <c r="AZ1403" s="105"/>
      <c r="BA1403" s="105"/>
      <c r="BB1403" s="105"/>
      <c r="BC1403" s="105"/>
      <c r="BD1403" s="106"/>
      <c r="BE1403" s="197">
        <f t="shared" ref="BE1403:BE1429" si="1825">SUM(D1403,BD1403,AQ1403,AD1403,Q1403)</f>
        <v>0</v>
      </c>
      <c r="BF1403" s="122"/>
      <c r="BG1403" s="42"/>
    </row>
    <row r="1404" spans="1:61" hidden="1" outlineLevel="2" x14ac:dyDescent="0.2">
      <c r="A1404" s="120"/>
      <c r="B1404" s="111" t="s">
        <v>202</v>
      </c>
      <c r="C1404" s="112"/>
      <c r="D1404" s="114"/>
      <c r="E1404" s="113"/>
      <c r="F1404" s="113"/>
      <c r="G1404" s="113"/>
      <c r="H1404" s="113"/>
      <c r="I1404" s="113"/>
      <c r="J1404" s="113"/>
      <c r="K1404" s="113"/>
      <c r="L1404" s="113"/>
      <c r="M1404" s="113"/>
      <c r="N1404" s="113"/>
      <c r="O1404" s="113"/>
      <c r="P1404" s="113"/>
      <c r="Q1404" s="114"/>
      <c r="R1404" s="113"/>
      <c r="S1404" s="113"/>
      <c r="T1404" s="113"/>
      <c r="U1404" s="113"/>
      <c r="V1404" s="113"/>
      <c r="W1404" s="113"/>
      <c r="X1404" s="113"/>
      <c r="Y1404" s="113"/>
      <c r="Z1404" s="113"/>
      <c r="AA1404" s="113"/>
      <c r="AB1404" s="113"/>
      <c r="AC1404" s="113"/>
      <c r="AD1404" s="115"/>
      <c r="AE1404" s="116"/>
      <c r="AF1404" s="113"/>
      <c r="AG1404" s="113"/>
      <c r="AH1404" s="113"/>
      <c r="AI1404" s="113"/>
      <c r="AJ1404" s="113"/>
      <c r="AK1404" s="113"/>
      <c r="AL1404" s="113"/>
      <c r="AM1404" s="113"/>
      <c r="AN1404" s="113"/>
      <c r="AO1404" s="113"/>
      <c r="AP1404" s="117"/>
      <c r="AQ1404" s="118"/>
      <c r="AR1404" s="113"/>
      <c r="AS1404" s="113"/>
      <c r="AT1404" s="113"/>
      <c r="AU1404" s="113"/>
      <c r="AV1404" s="113"/>
      <c r="AW1404" s="113"/>
      <c r="AX1404" s="113"/>
      <c r="AY1404" s="113"/>
      <c r="AZ1404" s="113"/>
      <c r="BA1404" s="113"/>
      <c r="BB1404" s="113"/>
      <c r="BC1404" s="113"/>
      <c r="BD1404" s="114"/>
      <c r="BE1404" s="198">
        <f t="shared" si="1825"/>
        <v>0</v>
      </c>
      <c r="BG1404" s="42"/>
    </row>
    <row r="1405" spans="1:61" ht="13.15" hidden="1" customHeight="1" outlineLevel="2" x14ac:dyDescent="0.2">
      <c r="A1405" s="373">
        <v>1</v>
      </c>
      <c r="B1405" s="371" t="s">
        <v>334</v>
      </c>
      <c r="C1405" s="44" t="s">
        <v>159</v>
      </c>
      <c r="D1405" s="101"/>
      <c r="E1405" s="82"/>
      <c r="F1405" s="83"/>
      <c r="G1405" s="83"/>
      <c r="H1405" s="83"/>
      <c r="I1405" s="83"/>
      <c r="J1405" s="83"/>
      <c r="K1405" s="83"/>
      <c r="L1405" s="83"/>
      <c r="M1405" s="83"/>
      <c r="N1405" s="83"/>
      <c r="O1405" s="83"/>
      <c r="P1405" s="83"/>
      <c r="Q1405" s="101">
        <f>SUM(E1405:P1405)</f>
        <v>0</v>
      </c>
      <c r="R1405" s="52"/>
      <c r="S1405" s="53"/>
      <c r="T1405" s="53"/>
      <c r="U1405" s="53"/>
      <c r="V1405" s="53"/>
      <c r="W1405" s="53"/>
      <c r="X1405" s="53"/>
      <c r="Y1405" s="53"/>
      <c r="Z1405" s="53"/>
      <c r="AA1405" s="53"/>
      <c r="AB1405" s="53"/>
      <c r="AC1405" s="53"/>
      <c r="AD1405" s="101">
        <f t="shared" ref="AD1405:AD1422" si="1826">SUM(R1405:AC1405)</f>
        <v>0</v>
      </c>
      <c r="AE1405" s="52"/>
      <c r="AF1405" s="53"/>
      <c r="AG1405" s="53"/>
      <c r="AH1405" s="53"/>
      <c r="AI1405" s="53"/>
      <c r="AJ1405" s="53"/>
      <c r="AK1405" s="53"/>
      <c r="AL1405" s="53"/>
      <c r="AM1405" s="53"/>
      <c r="AN1405" s="53"/>
      <c r="AO1405" s="53"/>
      <c r="AP1405" s="53"/>
      <c r="AQ1405" s="101">
        <f t="shared" ref="AQ1405:AQ1422" si="1827">SUM(AE1405:AP1405)</f>
        <v>0</v>
      </c>
      <c r="AR1405" s="82"/>
      <c r="AS1405" s="83"/>
      <c r="AT1405" s="83"/>
      <c r="AU1405" s="83"/>
      <c r="AV1405" s="83"/>
      <c r="AW1405" s="83"/>
      <c r="AX1405" s="83"/>
      <c r="AY1405" s="83"/>
      <c r="AZ1405" s="83"/>
      <c r="BA1405" s="83"/>
      <c r="BB1405" s="83"/>
      <c r="BC1405" s="83"/>
      <c r="BD1405" s="101">
        <f t="shared" ref="BD1405:BD1422" si="1828">SUM(AR1405:BC1405)</f>
        <v>0</v>
      </c>
      <c r="BE1405" s="101">
        <f t="shared" si="1825"/>
        <v>0</v>
      </c>
      <c r="BG1405" s="138"/>
      <c r="BH1405" s="140"/>
      <c r="BI1405" s="140"/>
    </row>
    <row r="1406" spans="1:61" ht="13.15" hidden="1" customHeight="1" outlineLevel="2" x14ac:dyDescent="0.2">
      <c r="A1406" s="374"/>
      <c r="B1406" s="372"/>
      <c r="C1406" s="46" t="s">
        <v>164</v>
      </c>
      <c r="D1406" s="92"/>
      <c r="E1406" s="56"/>
      <c r="F1406" s="57"/>
      <c r="G1406" s="57"/>
      <c r="H1406" s="57"/>
      <c r="I1406" s="57"/>
      <c r="J1406" s="57"/>
      <c r="K1406" s="57"/>
      <c r="L1406" s="57"/>
      <c r="M1406" s="57"/>
      <c r="N1406" s="57"/>
      <c r="O1406" s="57"/>
      <c r="P1406" s="57"/>
      <c r="Q1406" s="92">
        <f>SUM(E1406:P1406)</f>
        <v>0</v>
      </c>
      <c r="R1406" s="62"/>
      <c r="S1406" s="63"/>
      <c r="T1406" s="63"/>
      <c r="U1406" s="63"/>
      <c r="V1406" s="63"/>
      <c r="W1406" s="63"/>
      <c r="X1406" s="63"/>
      <c r="Y1406" s="63"/>
      <c r="Z1406" s="63"/>
      <c r="AA1406" s="63"/>
      <c r="AB1406" s="63"/>
      <c r="AC1406" s="63"/>
      <c r="AD1406" s="92">
        <f t="shared" si="1826"/>
        <v>0</v>
      </c>
      <c r="AE1406" s="62"/>
      <c r="AF1406" s="63"/>
      <c r="AG1406" s="63"/>
      <c r="AH1406" s="63"/>
      <c r="AI1406" s="63"/>
      <c r="AJ1406" s="63"/>
      <c r="AK1406" s="63"/>
      <c r="AL1406" s="63"/>
      <c r="AM1406" s="63"/>
      <c r="AN1406" s="63"/>
      <c r="AO1406" s="63"/>
      <c r="AP1406" s="63"/>
      <c r="AQ1406" s="92">
        <f t="shared" si="1827"/>
        <v>0</v>
      </c>
      <c r="AR1406" s="56"/>
      <c r="AS1406" s="57"/>
      <c r="AT1406" s="57"/>
      <c r="AU1406" s="57"/>
      <c r="AV1406" s="57"/>
      <c r="AW1406" s="57"/>
      <c r="AX1406" s="57"/>
      <c r="AY1406" s="57"/>
      <c r="AZ1406" s="57"/>
      <c r="BA1406" s="57"/>
      <c r="BB1406" s="57"/>
      <c r="BC1406" s="57"/>
      <c r="BD1406" s="92">
        <f t="shared" si="1828"/>
        <v>0</v>
      </c>
      <c r="BE1406" s="92">
        <f t="shared" si="1825"/>
        <v>0</v>
      </c>
      <c r="BG1406" s="136"/>
      <c r="BH1406" s="4"/>
      <c r="BI1406" s="4"/>
    </row>
    <row r="1407" spans="1:61" ht="13.15" hidden="1" customHeight="1" outlineLevel="2" x14ac:dyDescent="0.2">
      <c r="A1407" s="373">
        <v>2</v>
      </c>
      <c r="B1407" s="371" t="s">
        <v>217</v>
      </c>
      <c r="C1407" s="44" t="s">
        <v>159</v>
      </c>
      <c r="D1407" s="101"/>
      <c r="E1407" s="52"/>
      <c r="F1407" s="53"/>
      <c r="G1407" s="53"/>
      <c r="H1407" s="53"/>
      <c r="I1407" s="53"/>
      <c r="J1407" s="53"/>
      <c r="K1407" s="53"/>
      <c r="L1407" s="53"/>
      <c r="M1407" s="53"/>
      <c r="N1407" s="53"/>
      <c r="O1407" s="53"/>
      <c r="P1407" s="53"/>
      <c r="Q1407" s="101">
        <f t="shared" ref="Q1407:Q1418" si="1829">SUM(E1407:P1407)</f>
        <v>0</v>
      </c>
      <c r="R1407" s="52"/>
      <c r="S1407" s="53"/>
      <c r="T1407" s="192"/>
      <c r="U1407" s="192"/>
      <c r="V1407" s="192"/>
      <c r="W1407" s="192"/>
      <c r="X1407" s="192"/>
      <c r="Y1407" s="53">
        <v>70</v>
      </c>
      <c r="Z1407" s="53"/>
      <c r="AA1407" s="53"/>
      <c r="AB1407" s="53"/>
      <c r="AC1407" s="53"/>
      <c r="AD1407" s="101">
        <f t="shared" si="1826"/>
        <v>70</v>
      </c>
      <c r="AE1407" s="52"/>
      <c r="AF1407" s="53"/>
      <c r="AG1407" s="53"/>
      <c r="AH1407" s="53"/>
      <c r="AI1407" s="53"/>
      <c r="AJ1407" s="53"/>
      <c r="AK1407" s="53"/>
      <c r="AL1407" s="53"/>
      <c r="AM1407" s="53"/>
      <c r="AN1407" s="53"/>
      <c r="AO1407" s="53"/>
      <c r="AP1407" s="53"/>
      <c r="AQ1407" s="101">
        <f t="shared" si="1827"/>
        <v>0</v>
      </c>
      <c r="AR1407" s="82"/>
      <c r="AS1407" s="83"/>
      <c r="AT1407" s="83"/>
      <c r="AU1407" s="83"/>
      <c r="AV1407" s="83"/>
      <c r="AW1407" s="83"/>
      <c r="AX1407" s="83"/>
      <c r="AY1407" s="83"/>
      <c r="AZ1407" s="83"/>
      <c r="BA1407" s="83"/>
      <c r="BB1407" s="83"/>
      <c r="BC1407" s="83"/>
      <c r="BD1407" s="101">
        <f t="shared" si="1828"/>
        <v>0</v>
      </c>
      <c r="BE1407" s="101">
        <f t="shared" si="1825"/>
        <v>70</v>
      </c>
      <c r="BG1407" s="138" t="s">
        <v>211</v>
      </c>
      <c r="BH1407" s="140" t="s">
        <v>212</v>
      </c>
      <c r="BI1407" s="140" t="s">
        <v>213</v>
      </c>
    </row>
    <row r="1408" spans="1:61" ht="13.15" hidden="1" customHeight="1" outlineLevel="2" x14ac:dyDescent="0.2">
      <c r="A1408" s="374"/>
      <c r="B1408" s="372"/>
      <c r="C1408" s="46" t="s">
        <v>164</v>
      </c>
      <c r="D1408" s="92"/>
      <c r="E1408" s="56"/>
      <c r="F1408" s="57"/>
      <c r="G1408" s="57"/>
      <c r="H1408" s="57"/>
      <c r="I1408" s="57"/>
      <c r="J1408" s="57"/>
      <c r="K1408" s="57"/>
      <c r="L1408" s="57"/>
      <c r="M1408" s="57">
        <v>0</v>
      </c>
      <c r="N1408" s="57"/>
      <c r="O1408" s="57"/>
      <c r="P1408" s="57"/>
      <c r="Q1408" s="92">
        <f t="shared" si="1829"/>
        <v>0</v>
      </c>
      <c r="R1408" s="62"/>
      <c r="S1408" s="63"/>
      <c r="T1408" s="63"/>
      <c r="U1408" s="63"/>
      <c r="V1408" s="63"/>
      <c r="W1408" s="63"/>
      <c r="X1408" s="63"/>
      <c r="Y1408" s="63"/>
      <c r="Z1408" s="63"/>
      <c r="AA1408" s="63"/>
      <c r="AB1408" s="63"/>
      <c r="AC1408" s="63"/>
      <c r="AD1408" s="92">
        <f t="shared" si="1826"/>
        <v>0</v>
      </c>
      <c r="AE1408" s="62"/>
      <c r="AF1408" s="63"/>
      <c r="AG1408" s="63"/>
      <c r="AH1408" s="63"/>
      <c r="AI1408" s="63"/>
      <c r="AJ1408" s="63"/>
      <c r="AK1408" s="63"/>
      <c r="AL1408" s="63"/>
      <c r="AM1408" s="63"/>
      <c r="AN1408" s="63"/>
      <c r="AO1408" s="63"/>
      <c r="AP1408" s="63"/>
      <c r="AQ1408" s="92">
        <f t="shared" si="1827"/>
        <v>0</v>
      </c>
      <c r="AR1408" s="56"/>
      <c r="AS1408" s="57"/>
      <c r="AT1408" s="57"/>
      <c r="AU1408" s="57"/>
      <c r="AV1408" s="57"/>
      <c r="AW1408" s="57"/>
      <c r="AX1408" s="57"/>
      <c r="AY1408" s="57"/>
      <c r="AZ1408" s="57"/>
      <c r="BA1408" s="57"/>
      <c r="BB1408" s="57"/>
      <c r="BC1408" s="57"/>
      <c r="BD1408" s="92">
        <f t="shared" si="1828"/>
        <v>0</v>
      </c>
      <c r="BE1408" s="92">
        <f t="shared" si="1825"/>
        <v>0</v>
      </c>
      <c r="BG1408" s="136" t="s">
        <v>199</v>
      </c>
      <c r="BH1408" s="4">
        <f t="shared" ref="BH1408:BH1415" si="1830">BI1408/1.25</f>
        <v>200000</v>
      </c>
      <c r="BI1408" s="4">
        <v>250000</v>
      </c>
    </row>
    <row r="1409" spans="1:61" ht="13.15" hidden="1" customHeight="1" outlineLevel="2" x14ac:dyDescent="0.2">
      <c r="A1409" s="366">
        <v>3</v>
      </c>
      <c r="B1409" s="376" t="s">
        <v>345</v>
      </c>
      <c r="C1409" s="47" t="s">
        <v>159</v>
      </c>
      <c r="D1409" s="91"/>
      <c r="E1409" s="52"/>
      <c r="F1409" s="53"/>
      <c r="G1409" s="53"/>
      <c r="H1409" s="53"/>
      <c r="I1409" s="53"/>
      <c r="J1409" s="53"/>
      <c r="K1409" s="53"/>
      <c r="L1409" s="53"/>
      <c r="M1409" s="53"/>
      <c r="N1409" s="53"/>
      <c r="O1409" s="53"/>
      <c r="P1409" s="53"/>
      <c r="Q1409" s="91">
        <f t="shared" si="1829"/>
        <v>0</v>
      </c>
      <c r="R1409" s="52"/>
      <c r="S1409" s="53"/>
      <c r="T1409" s="53"/>
      <c r="U1409" s="53"/>
      <c r="V1409" s="53"/>
      <c r="W1409" s="53"/>
      <c r="X1409" s="53"/>
      <c r="Y1409" s="53"/>
      <c r="Z1409" s="53"/>
      <c r="AA1409" s="53"/>
      <c r="AB1409" s="53"/>
      <c r="AC1409" s="53"/>
      <c r="AD1409" s="91">
        <f t="shared" si="1826"/>
        <v>0</v>
      </c>
      <c r="AE1409" s="52"/>
      <c r="AF1409" s="53"/>
      <c r="AG1409" s="53"/>
      <c r="AH1409" s="53"/>
      <c r="AI1409" s="53"/>
      <c r="AJ1409" s="53"/>
      <c r="AK1409" s="53"/>
      <c r="AL1409" s="53"/>
      <c r="AM1409" s="53"/>
      <c r="AN1409" s="53"/>
      <c r="AO1409" s="53"/>
      <c r="AP1409" s="53"/>
      <c r="AQ1409" s="91">
        <f t="shared" si="1827"/>
        <v>0</v>
      </c>
      <c r="AR1409" s="52"/>
      <c r="AS1409" s="53"/>
      <c r="AT1409" s="53"/>
      <c r="AU1409" s="53"/>
      <c r="AV1409" s="53"/>
      <c r="AW1409" s="53"/>
      <c r="AX1409" s="53"/>
      <c r="AY1409" s="53"/>
      <c r="AZ1409" s="53"/>
      <c r="BA1409" s="53"/>
      <c r="BB1409" s="53"/>
      <c r="BC1409" s="53"/>
      <c r="BD1409" s="91">
        <f t="shared" si="1828"/>
        <v>0</v>
      </c>
      <c r="BE1409" s="91">
        <f t="shared" si="1825"/>
        <v>0</v>
      </c>
      <c r="BG1409" s="136" t="s">
        <v>218</v>
      </c>
      <c r="BH1409" s="4">
        <f t="shared" si="1830"/>
        <v>16000</v>
      </c>
      <c r="BI1409" s="4">
        <v>20000</v>
      </c>
    </row>
    <row r="1410" spans="1:61" ht="13.15" hidden="1" customHeight="1" outlineLevel="2" x14ac:dyDescent="0.2">
      <c r="A1410" s="367"/>
      <c r="B1410" s="381"/>
      <c r="C1410" s="48" t="s">
        <v>164</v>
      </c>
      <c r="D1410" s="93"/>
      <c r="E1410" s="62"/>
      <c r="F1410" s="63"/>
      <c r="G1410" s="63"/>
      <c r="H1410" s="63"/>
      <c r="I1410" s="63"/>
      <c r="J1410" s="63"/>
      <c r="K1410" s="63"/>
      <c r="L1410" s="63"/>
      <c r="M1410" s="63"/>
      <c r="N1410" s="63"/>
      <c r="O1410" s="63"/>
      <c r="P1410" s="63"/>
      <c r="Q1410" s="93">
        <f t="shared" si="1829"/>
        <v>0</v>
      </c>
      <c r="R1410" s="62"/>
      <c r="S1410" s="63"/>
      <c r="T1410" s="63"/>
      <c r="U1410" s="63"/>
      <c r="V1410" s="63"/>
      <c r="W1410" s="63"/>
      <c r="X1410" s="63"/>
      <c r="Y1410" s="63"/>
      <c r="Z1410" s="63"/>
      <c r="AA1410" s="63"/>
      <c r="AB1410" s="63"/>
      <c r="AC1410" s="63"/>
      <c r="AD1410" s="93">
        <f t="shared" si="1826"/>
        <v>0</v>
      </c>
      <c r="AE1410" s="62"/>
      <c r="AF1410" s="63"/>
      <c r="AG1410" s="63"/>
      <c r="AH1410" s="63"/>
      <c r="AI1410" s="63"/>
      <c r="AJ1410" s="63"/>
      <c r="AK1410" s="63"/>
      <c r="AL1410" s="63"/>
      <c r="AM1410" s="63"/>
      <c r="AN1410" s="63"/>
      <c r="AO1410" s="63"/>
      <c r="AP1410" s="63"/>
      <c r="AQ1410" s="93">
        <f t="shared" si="1827"/>
        <v>0</v>
      </c>
      <c r="AR1410" s="62"/>
      <c r="AS1410" s="63"/>
      <c r="AT1410" s="63"/>
      <c r="AU1410" s="63"/>
      <c r="AV1410" s="63"/>
      <c r="AW1410" s="63"/>
      <c r="AX1410" s="63"/>
      <c r="AY1410" s="63"/>
      <c r="AZ1410" s="63"/>
      <c r="BA1410" s="63"/>
      <c r="BB1410" s="63"/>
      <c r="BC1410" s="63"/>
      <c r="BD1410" s="93">
        <f t="shared" si="1828"/>
        <v>0</v>
      </c>
      <c r="BE1410" s="93">
        <f t="shared" si="1825"/>
        <v>0</v>
      </c>
      <c r="BG1410" s="136" t="s">
        <v>222</v>
      </c>
      <c r="BH1410" s="4">
        <f t="shared" si="1830"/>
        <v>40000</v>
      </c>
      <c r="BI1410" s="4">
        <v>50000</v>
      </c>
    </row>
    <row r="1411" spans="1:61" ht="13.15" hidden="1" customHeight="1" outlineLevel="2" x14ac:dyDescent="0.2">
      <c r="A1411" s="380">
        <v>4</v>
      </c>
      <c r="B1411" s="382" t="s">
        <v>204</v>
      </c>
      <c r="C1411" s="49" t="s">
        <v>159</v>
      </c>
      <c r="D1411" s="95"/>
      <c r="E1411" s="68"/>
      <c r="F1411" s="69"/>
      <c r="G1411" s="69"/>
      <c r="H1411" s="69"/>
      <c r="I1411" s="69"/>
      <c r="J1411" s="69"/>
      <c r="K1411" s="69"/>
      <c r="L1411" s="69"/>
      <c r="M1411" s="69"/>
      <c r="N1411" s="69"/>
      <c r="O1411" s="69"/>
      <c r="P1411" s="69"/>
      <c r="Q1411" s="94">
        <f t="shared" si="1829"/>
        <v>0</v>
      </c>
      <c r="R1411" s="52"/>
      <c r="S1411" s="53"/>
      <c r="T1411" s="53"/>
      <c r="U1411" s="53"/>
      <c r="V1411" s="53"/>
      <c r="W1411" s="53"/>
      <c r="X1411" s="53"/>
      <c r="Y1411" s="192"/>
      <c r="Z1411" s="192"/>
      <c r="AA1411" s="192"/>
      <c r="AB1411" s="192"/>
      <c r="AC1411" s="53"/>
      <c r="AD1411" s="94">
        <f t="shared" si="1826"/>
        <v>0</v>
      </c>
      <c r="AE1411" s="52"/>
      <c r="AF1411" s="53"/>
      <c r="AG1411" s="53"/>
      <c r="AH1411" s="53"/>
      <c r="AI1411" s="53"/>
      <c r="AJ1411" s="53"/>
      <c r="AK1411" s="53"/>
      <c r="AL1411" s="53"/>
      <c r="AM1411" s="53"/>
      <c r="AN1411" s="53"/>
      <c r="AO1411" s="53"/>
      <c r="AP1411" s="53"/>
      <c r="AQ1411" s="94">
        <f t="shared" si="1827"/>
        <v>0</v>
      </c>
      <c r="AR1411" s="68"/>
      <c r="AS1411" s="69"/>
      <c r="AT1411" s="69"/>
      <c r="AU1411" s="69"/>
      <c r="AV1411" s="69"/>
      <c r="AW1411" s="69"/>
      <c r="AX1411" s="69"/>
      <c r="AY1411" s="69"/>
      <c r="AZ1411" s="69"/>
      <c r="BA1411" s="69"/>
      <c r="BB1411" s="69"/>
      <c r="BC1411" s="69"/>
      <c r="BD1411" s="94">
        <f t="shared" si="1828"/>
        <v>0</v>
      </c>
      <c r="BE1411" s="95">
        <f t="shared" si="1825"/>
        <v>0</v>
      </c>
      <c r="BG1411" s="136" t="s">
        <v>214</v>
      </c>
      <c r="BH1411" s="4">
        <f t="shared" si="1830"/>
        <v>0</v>
      </c>
      <c r="BI1411" s="4">
        <v>0</v>
      </c>
    </row>
    <row r="1412" spans="1:61" ht="13.15" hidden="1" customHeight="1" outlineLevel="2" x14ac:dyDescent="0.2">
      <c r="A1412" s="384"/>
      <c r="B1412" s="383"/>
      <c r="C1412" s="45" t="s">
        <v>164</v>
      </c>
      <c r="D1412" s="97"/>
      <c r="E1412" s="74"/>
      <c r="F1412" s="75"/>
      <c r="G1412" s="75"/>
      <c r="H1412" s="75"/>
      <c r="I1412" s="75"/>
      <c r="J1412" s="75"/>
      <c r="K1412" s="75"/>
      <c r="L1412" s="75"/>
      <c r="M1412" s="75"/>
      <c r="N1412" s="75"/>
      <c r="O1412" s="75"/>
      <c r="P1412" s="75"/>
      <c r="Q1412" s="96">
        <f t="shared" si="1829"/>
        <v>0</v>
      </c>
      <c r="R1412" s="62"/>
      <c r="S1412" s="63"/>
      <c r="T1412" s="63"/>
      <c r="U1412" s="63"/>
      <c r="V1412" s="63"/>
      <c r="W1412" s="63"/>
      <c r="X1412" s="63"/>
      <c r="Y1412" s="63"/>
      <c r="Z1412" s="63"/>
      <c r="AA1412" s="63"/>
      <c r="AB1412" s="63"/>
      <c r="AC1412" s="63"/>
      <c r="AD1412" s="96">
        <f t="shared" si="1826"/>
        <v>0</v>
      </c>
      <c r="AE1412" s="62"/>
      <c r="AF1412" s="63"/>
      <c r="AG1412" s="63"/>
      <c r="AH1412" s="63"/>
      <c r="AI1412" s="63"/>
      <c r="AJ1412" s="63"/>
      <c r="AK1412" s="63"/>
      <c r="AL1412" s="63"/>
      <c r="AM1412" s="63"/>
      <c r="AN1412" s="63"/>
      <c r="AO1412" s="63"/>
      <c r="AP1412" s="63"/>
      <c r="AQ1412" s="96">
        <f t="shared" si="1827"/>
        <v>0</v>
      </c>
      <c r="AR1412" s="74"/>
      <c r="AS1412" s="75"/>
      <c r="AT1412" s="75"/>
      <c r="AU1412" s="75"/>
      <c r="AV1412" s="75"/>
      <c r="AW1412" s="75"/>
      <c r="AX1412" s="75"/>
      <c r="AY1412" s="75"/>
      <c r="AZ1412" s="75"/>
      <c r="BA1412" s="75"/>
      <c r="BB1412" s="75"/>
      <c r="BC1412" s="75"/>
      <c r="BD1412" s="96">
        <f t="shared" si="1828"/>
        <v>0</v>
      </c>
      <c r="BE1412" s="97">
        <f t="shared" si="1825"/>
        <v>0</v>
      </c>
      <c r="BG1412" s="136" t="s">
        <v>223</v>
      </c>
      <c r="BH1412" s="4">
        <f t="shared" si="1830"/>
        <v>0</v>
      </c>
      <c r="BI1412" s="4">
        <v>0</v>
      </c>
    </row>
    <row r="1413" spans="1:61" ht="13.15" hidden="1" customHeight="1" outlineLevel="2" x14ac:dyDescent="0.2">
      <c r="A1413" s="380">
        <v>5</v>
      </c>
      <c r="B1413" s="382" t="s">
        <v>221</v>
      </c>
      <c r="C1413" s="49" t="s">
        <v>159</v>
      </c>
      <c r="D1413" s="95"/>
      <c r="E1413" s="68"/>
      <c r="F1413" s="69"/>
      <c r="G1413" s="69"/>
      <c r="H1413" s="69"/>
      <c r="I1413" s="69"/>
      <c r="J1413" s="69"/>
      <c r="K1413" s="69"/>
      <c r="L1413" s="69"/>
      <c r="M1413" s="69"/>
      <c r="N1413" s="69"/>
      <c r="O1413" s="69"/>
      <c r="P1413" s="69"/>
      <c r="Q1413" s="94">
        <f t="shared" si="1829"/>
        <v>0</v>
      </c>
      <c r="R1413" s="52"/>
      <c r="S1413" s="53"/>
      <c r="T1413" s="53"/>
      <c r="U1413" s="53"/>
      <c r="V1413" s="53"/>
      <c r="W1413" s="53"/>
      <c r="X1413" s="53"/>
      <c r="Y1413" s="53"/>
      <c r="Z1413" s="53"/>
      <c r="AA1413" s="53"/>
      <c r="AB1413" s="53"/>
      <c r="AC1413" s="53"/>
      <c r="AD1413" s="94">
        <f t="shared" si="1826"/>
        <v>0</v>
      </c>
      <c r="AE1413" s="192"/>
      <c r="AF1413" s="192"/>
      <c r="AG1413" s="192">
        <v>250</v>
      </c>
      <c r="AH1413" s="192">
        <v>350</v>
      </c>
      <c r="AI1413" s="192">
        <v>450</v>
      </c>
      <c r="AJ1413" s="192">
        <v>550</v>
      </c>
      <c r="AK1413" s="192">
        <v>450</v>
      </c>
      <c r="AL1413" s="192">
        <v>350</v>
      </c>
      <c r="AM1413" s="192">
        <v>250</v>
      </c>
      <c r="AN1413" s="192">
        <v>150</v>
      </c>
      <c r="AO1413" s="53"/>
      <c r="AP1413" s="53"/>
      <c r="AQ1413" s="94">
        <f t="shared" si="1827"/>
        <v>2800</v>
      </c>
      <c r="AR1413" s="68"/>
      <c r="AS1413" s="69"/>
      <c r="AT1413" s="69"/>
      <c r="AU1413" s="69"/>
      <c r="AV1413" s="69"/>
      <c r="AW1413" s="69"/>
      <c r="AX1413" s="69"/>
      <c r="AY1413" s="69"/>
      <c r="AZ1413" s="69"/>
      <c r="BA1413" s="69"/>
      <c r="BB1413" s="69"/>
      <c r="BC1413" s="69"/>
      <c r="BD1413" s="94">
        <f t="shared" si="1828"/>
        <v>0</v>
      </c>
      <c r="BE1413" s="95">
        <f t="shared" si="1825"/>
        <v>2800</v>
      </c>
      <c r="BG1413" t="s">
        <v>224</v>
      </c>
      <c r="BH1413" s="4">
        <f t="shared" si="1830"/>
        <v>4400000</v>
      </c>
      <c r="BI1413" s="4">
        <v>5500000</v>
      </c>
    </row>
    <row r="1414" spans="1:61" ht="13.15" hidden="1" customHeight="1" outlineLevel="2" x14ac:dyDescent="0.2">
      <c r="A1414" s="384"/>
      <c r="B1414" s="383"/>
      <c r="C1414" s="45" t="s">
        <v>164</v>
      </c>
      <c r="D1414" s="97"/>
      <c r="E1414" s="74"/>
      <c r="F1414" s="75"/>
      <c r="G1414" s="75"/>
      <c r="H1414" s="75"/>
      <c r="I1414" s="75"/>
      <c r="J1414" s="75"/>
      <c r="K1414" s="75"/>
      <c r="L1414" s="75"/>
      <c r="M1414" s="75"/>
      <c r="N1414" s="75"/>
      <c r="O1414" s="75"/>
      <c r="P1414" s="75"/>
      <c r="Q1414" s="96">
        <f t="shared" si="1829"/>
        <v>0</v>
      </c>
      <c r="R1414" s="62"/>
      <c r="S1414" s="63"/>
      <c r="T1414" s="63"/>
      <c r="U1414" s="63"/>
      <c r="V1414" s="63"/>
      <c r="W1414" s="63"/>
      <c r="X1414" s="63"/>
      <c r="Y1414" s="63"/>
      <c r="Z1414" s="63"/>
      <c r="AA1414" s="63"/>
      <c r="AB1414" s="63"/>
      <c r="AC1414" s="63"/>
      <c r="AD1414" s="96">
        <f t="shared" si="1826"/>
        <v>0</v>
      </c>
      <c r="AE1414" s="62"/>
      <c r="AF1414" s="63"/>
      <c r="AG1414" s="63"/>
      <c r="AH1414" s="63"/>
      <c r="AI1414" s="63"/>
      <c r="AJ1414" s="63"/>
      <c r="AK1414" s="63"/>
      <c r="AL1414" s="63"/>
      <c r="AM1414" s="63"/>
      <c r="AN1414" s="63"/>
      <c r="AO1414" s="63"/>
      <c r="AP1414" s="63"/>
      <c r="AQ1414" s="96">
        <f t="shared" si="1827"/>
        <v>0</v>
      </c>
      <c r="AR1414" s="74"/>
      <c r="AS1414" s="75"/>
      <c r="AT1414" s="75"/>
      <c r="AU1414" s="75"/>
      <c r="AV1414" s="75"/>
      <c r="AW1414" s="75"/>
      <c r="AX1414" s="75"/>
      <c r="AY1414" s="75"/>
      <c r="AZ1414" s="75"/>
      <c r="BA1414" s="75"/>
      <c r="BB1414" s="75"/>
      <c r="BC1414" s="75"/>
      <c r="BD1414" s="96">
        <f t="shared" si="1828"/>
        <v>0</v>
      </c>
      <c r="BE1414" s="97">
        <f t="shared" si="1825"/>
        <v>0</v>
      </c>
      <c r="BG1414" t="s">
        <v>210</v>
      </c>
      <c r="BH1414" s="4">
        <f t="shared" si="1830"/>
        <v>220000</v>
      </c>
      <c r="BI1414" s="4">
        <f>ROUND(BI1413*5%,0)</f>
        <v>275000</v>
      </c>
    </row>
    <row r="1415" spans="1:61" ht="13.15" hidden="1" customHeight="1" outlineLevel="2" x14ac:dyDescent="0.2">
      <c r="A1415" s="373">
        <v>6</v>
      </c>
      <c r="B1415" s="364" t="s">
        <v>209</v>
      </c>
      <c r="C1415" s="49" t="s">
        <v>159</v>
      </c>
      <c r="D1415" s="95"/>
      <c r="E1415" s="68"/>
      <c r="F1415" s="69"/>
      <c r="G1415" s="69"/>
      <c r="H1415" s="69"/>
      <c r="I1415" s="69"/>
      <c r="J1415" s="69"/>
      <c r="K1415" s="69"/>
      <c r="L1415" s="69"/>
      <c r="M1415" s="69"/>
      <c r="N1415" s="69"/>
      <c r="O1415" s="69"/>
      <c r="P1415" s="69"/>
      <c r="Q1415" s="94">
        <f t="shared" si="1829"/>
        <v>0</v>
      </c>
      <c r="R1415" s="52"/>
      <c r="S1415" s="53"/>
      <c r="T1415" s="53"/>
      <c r="U1415" s="53"/>
      <c r="V1415" s="53"/>
      <c r="W1415" s="53"/>
      <c r="X1415" s="53"/>
      <c r="Y1415" s="53"/>
      <c r="Z1415" s="53"/>
      <c r="AA1415" s="53"/>
      <c r="AB1415" s="53"/>
      <c r="AC1415" s="53"/>
      <c r="AD1415" s="94">
        <f t="shared" si="1826"/>
        <v>0</v>
      </c>
      <c r="AE1415" s="52"/>
      <c r="AF1415" s="53"/>
      <c r="AG1415" s="53"/>
      <c r="AH1415" s="53"/>
      <c r="AI1415" s="53"/>
      <c r="AJ1415" s="53"/>
      <c r="AK1415" s="53"/>
      <c r="AL1415" s="53"/>
      <c r="AM1415" s="53"/>
      <c r="AN1415" s="53"/>
      <c r="AO1415" s="53"/>
      <c r="AP1415" s="53"/>
      <c r="AQ1415" s="94">
        <f t="shared" si="1827"/>
        <v>0</v>
      </c>
      <c r="AR1415" s="68"/>
      <c r="AS1415" s="69"/>
      <c r="AT1415" s="69"/>
      <c r="AU1415" s="69"/>
      <c r="AV1415" s="69"/>
      <c r="AW1415" s="69"/>
      <c r="AX1415" s="69"/>
      <c r="AY1415" s="69"/>
      <c r="AZ1415" s="69"/>
      <c r="BA1415" s="69"/>
      <c r="BB1415" s="69"/>
      <c r="BC1415" s="69"/>
      <c r="BD1415" s="94">
        <f t="shared" si="1828"/>
        <v>0</v>
      </c>
      <c r="BE1415" s="95">
        <f t="shared" si="1825"/>
        <v>0</v>
      </c>
      <c r="BG1415" s="136" t="s">
        <v>215</v>
      </c>
      <c r="BH1415" s="4">
        <f t="shared" si="1830"/>
        <v>64000</v>
      </c>
      <c r="BI1415" s="4">
        <v>80000</v>
      </c>
    </row>
    <row r="1416" spans="1:61" ht="13.15" hidden="1" customHeight="1" outlineLevel="2" x14ac:dyDescent="0.2">
      <c r="A1416" s="374"/>
      <c r="B1416" s="365"/>
      <c r="C1416" s="48" t="s">
        <v>164</v>
      </c>
      <c r="D1416" s="98"/>
      <c r="E1416" s="62"/>
      <c r="F1416" s="63"/>
      <c r="G1416" s="63"/>
      <c r="H1416" s="63"/>
      <c r="I1416" s="63"/>
      <c r="J1416" s="63"/>
      <c r="K1416" s="63"/>
      <c r="L1416" s="63"/>
      <c r="M1416" s="63"/>
      <c r="N1416" s="63"/>
      <c r="O1416" s="63"/>
      <c r="P1416" s="63"/>
      <c r="Q1416" s="93">
        <f t="shared" si="1829"/>
        <v>0</v>
      </c>
      <c r="R1416" s="62"/>
      <c r="S1416" s="63"/>
      <c r="T1416" s="63"/>
      <c r="U1416" s="63"/>
      <c r="V1416" s="63"/>
      <c r="W1416" s="63"/>
      <c r="X1416" s="63"/>
      <c r="Y1416" s="63"/>
      <c r="Z1416" s="63"/>
      <c r="AA1416" s="63"/>
      <c r="AB1416" s="63"/>
      <c r="AC1416" s="63"/>
      <c r="AD1416" s="93">
        <f t="shared" si="1826"/>
        <v>0</v>
      </c>
      <c r="AE1416" s="62"/>
      <c r="AF1416" s="63"/>
      <c r="AG1416" s="63"/>
      <c r="AH1416" s="63"/>
      <c r="AI1416" s="63"/>
      <c r="AJ1416" s="63"/>
      <c r="AK1416" s="63"/>
      <c r="AL1416" s="63"/>
      <c r="AM1416" s="63"/>
      <c r="AN1416" s="63"/>
      <c r="AO1416" s="63"/>
      <c r="AP1416" s="63"/>
      <c r="AQ1416" s="93">
        <f t="shared" si="1827"/>
        <v>0</v>
      </c>
      <c r="AR1416" s="62"/>
      <c r="AS1416" s="63"/>
      <c r="AT1416" s="63"/>
      <c r="AU1416" s="63"/>
      <c r="AV1416" s="63"/>
      <c r="AW1416" s="63"/>
      <c r="AX1416" s="63"/>
      <c r="AY1416" s="63"/>
      <c r="AZ1416" s="63"/>
      <c r="BA1416" s="63"/>
      <c r="BB1416" s="63"/>
      <c r="BC1416" s="63"/>
      <c r="BD1416" s="93">
        <f t="shared" si="1828"/>
        <v>0</v>
      </c>
      <c r="BE1416" s="98">
        <f t="shared" si="1825"/>
        <v>0</v>
      </c>
      <c r="BF1416" s="122"/>
      <c r="BG1416" s="138" t="s">
        <v>216</v>
      </c>
      <c r="BH1416" s="139">
        <f>SUM(BH1408:BH1415)</f>
        <v>4940000</v>
      </c>
      <c r="BI1416" s="139">
        <f>SUM(BI1408:BI1415)</f>
        <v>6175000</v>
      </c>
    </row>
    <row r="1417" spans="1:61" ht="13.15" hidden="1" customHeight="1" outlineLevel="2" x14ac:dyDescent="0.2">
      <c r="A1417" s="366">
        <v>7</v>
      </c>
      <c r="B1417" s="364" t="s">
        <v>6</v>
      </c>
      <c r="C1417" s="49" t="s">
        <v>159</v>
      </c>
      <c r="D1417" s="95"/>
      <c r="E1417" s="68"/>
      <c r="F1417" s="69"/>
      <c r="G1417" s="69"/>
      <c r="H1417" s="69"/>
      <c r="I1417" s="69"/>
      <c r="J1417" s="69"/>
      <c r="K1417" s="69"/>
      <c r="L1417" s="69"/>
      <c r="M1417" s="69"/>
      <c r="N1417" s="69"/>
      <c r="O1417" s="69"/>
      <c r="P1417" s="69"/>
      <c r="Q1417" s="94">
        <f t="shared" si="1829"/>
        <v>0</v>
      </c>
      <c r="R1417" s="52"/>
      <c r="S1417" s="53"/>
      <c r="T1417" s="53"/>
      <c r="U1417" s="53"/>
      <c r="V1417" s="53"/>
      <c r="W1417" s="53"/>
      <c r="X1417" s="53"/>
      <c r="Y1417" s="53"/>
      <c r="Z1417" s="53"/>
      <c r="AA1417" s="53"/>
      <c r="AB1417" s="53"/>
      <c r="AC1417" s="53"/>
      <c r="AD1417" s="94">
        <f t="shared" si="1826"/>
        <v>0</v>
      </c>
      <c r="AE1417" s="192">
        <f>AE1413*5%</f>
        <v>0</v>
      </c>
      <c r="AF1417" s="192">
        <f t="shared" ref="AF1417:AN1417" si="1831">AF1413*5%</f>
        <v>0</v>
      </c>
      <c r="AG1417" s="192">
        <f t="shared" si="1831"/>
        <v>12.5</v>
      </c>
      <c r="AH1417" s="192">
        <f t="shared" si="1831"/>
        <v>17.5</v>
      </c>
      <c r="AI1417" s="192">
        <f t="shared" si="1831"/>
        <v>22.5</v>
      </c>
      <c r="AJ1417" s="192">
        <f t="shared" si="1831"/>
        <v>27.5</v>
      </c>
      <c r="AK1417" s="192">
        <f t="shared" si="1831"/>
        <v>22.5</v>
      </c>
      <c r="AL1417" s="192">
        <f t="shared" si="1831"/>
        <v>17.5</v>
      </c>
      <c r="AM1417" s="192">
        <f t="shared" si="1831"/>
        <v>12.5</v>
      </c>
      <c r="AN1417" s="192">
        <f t="shared" si="1831"/>
        <v>7.5</v>
      </c>
      <c r="AO1417" s="53"/>
      <c r="AP1417" s="53"/>
      <c r="AQ1417" s="94">
        <f t="shared" si="1827"/>
        <v>140</v>
      </c>
      <c r="AR1417" s="68"/>
      <c r="AS1417" s="69"/>
      <c r="AT1417" s="69"/>
      <c r="AU1417" s="69"/>
      <c r="AV1417" s="69"/>
      <c r="AW1417" s="69"/>
      <c r="AX1417" s="69"/>
      <c r="AY1417" s="69"/>
      <c r="AZ1417" s="69"/>
      <c r="BA1417" s="69"/>
      <c r="BB1417" s="69"/>
      <c r="BC1417" s="69"/>
      <c r="BD1417" s="94">
        <f t="shared" si="1828"/>
        <v>0</v>
      </c>
      <c r="BE1417" s="95">
        <f t="shared" si="1825"/>
        <v>140</v>
      </c>
      <c r="BH1417" s="4"/>
      <c r="BI1417" s="4"/>
    </row>
    <row r="1418" spans="1:61" ht="13.15" hidden="1" customHeight="1" outlineLevel="2" x14ac:dyDescent="0.2">
      <c r="A1418" s="367"/>
      <c r="B1418" s="368"/>
      <c r="C1418" s="48" t="s">
        <v>164</v>
      </c>
      <c r="D1418" s="98"/>
      <c r="E1418" s="66"/>
      <c r="F1418" s="63"/>
      <c r="G1418" s="63"/>
      <c r="H1418" s="63"/>
      <c r="I1418" s="63"/>
      <c r="J1418" s="63"/>
      <c r="K1418" s="63"/>
      <c r="L1418" s="63"/>
      <c r="M1418" s="63"/>
      <c r="N1418" s="63"/>
      <c r="O1418" s="63"/>
      <c r="P1418" s="63"/>
      <c r="Q1418" s="93">
        <f t="shared" si="1829"/>
        <v>0</v>
      </c>
      <c r="R1418" s="62"/>
      <c r="S1418" s="63"/>
      <c r="T1418" s="63"/>
      <c r="U1418" s="63"/>
      <c r="V1418" s="63"/>
      <c r="W1418" s="63"/>
      <c r="X1418" s="63"/>
      <c r="Y1418" s="63"/>
      <c r="Z1418" s="63"/>
      <c r="AA1418" s="63"/>
      <c r="AB1418" s="63"/>
      <c r="AC1418" s="63"/>
      <c r="AD1418" s="93">
        <f t="shared" si="1826"/>
        <v>0</v>
      </c>
      <c r="AE1418" s="62"/>
      <c r="AF1418" s="63"/>
      <c r="AG1418" s="63"/>
      <c r="AH1418" s="63"/>
      <c r="AI1418" s="63"/>
      <c r="AJ1418" s="63"/>
      <c r="AK1418" s="63"/>
      <c r="AL1418" s="63"/>
      <c r="AM1418" s="63"/>
      <c r="AN1418" s="63"/>
      <c r="AO1418" s="63"/>
      <c r="AP1418" s="63"/>
      <c r="AQ1418" s="93">
        <f t="shared" si="1827"/>
        <v>0</v>
      </c>
      <c r="AR1418" s="66"/>
      <c r="AS1418" s="63"/>
      <c r="AT1418" s="63"/>
      <c r="AU1418" s="63"/>
      <c r="AV1418" s="63"/>
      <c r="AW1418" s="63"/>
      <c r="AX1418" s="63"/>
      <c r="AY1418" s="63"/>
      <c r="AZ1418" s="63"/>
      <c r="BA1418" s="63"/>
      <c r="BB1418" s="63"/>
      <c r="BC1418" s="63"/>
      <c r="BD1418" s="93">
        <f t="shared" si="1828"/>
        <v>0</v>
      </c>
      <c r="BE1418" s="98">
        <f t="shared" si="1825"/>
        <v>0</v>
      </c>
      <c r="BG1418" s="138"/>
      <c r="BH1418" s="139"/>
      <c r="BI1418" s="139"/>
    </row>
    <row r="1419" spans="1:61" ht="13.15" hidden="1" customHeight="1" outlineLevel="2" x14ac:dyDescent="0.2">
      <c r="A1419" s="380">
        <v>8</v>
      </c>
      <c r="B1419" s="364" t="s">
        <v>335</v>
      </c>
      <c r="C1419" s="49" t="s">
        <v>159</v>
      </c>
      <c r="D1419" s="95"/>
      <c r="E1419" s="68"/>
      <c r="F1419" s="69"/>
      <c r="G1419" s="69"/>
      <c r="H1419" s="69"/>
      <c r="I1419" s="69"/>
      <c r="J1419" s="69"/>
      <c r="K1419" s="69"/>
      <c r="L1419" s="69"/>
      <c r="M1419" s="69"/>
      <c r="N1419" s="69"/>
      <c r="O1419" s="69"/>
      <c r="P1419" s="69"/>
      <c r="Q1419" s="94">
        <f>SUM(E1419:P1419)</f>
        <v>0</v>
      </c>
      <c r="R1419" s="68"/>
      <c r="S1419" s="69"/>
      <c r="T1419" s="69"/>
      <c r="U1419" s="69"/>
      <c r="V1419" s="69"/>
      <c r="W1419" s="69"/>
      <c r="X1419" s="69"/>
      <c r="Y1419" s="69"/>
      <c r="Z1419" s="69"/>
      <c r="AA1419" s="69"/>
      <c r="AB1419" s="69"/>
      <c r="AC1419" s="69"/>
      <c r="AD1419" s="94">
        <f t="shared" si="1826"/>
        <v>0</v>
      </c>
      <c r="AE1419" s="68"/>
      <c r="AF1419" s="69"/>
      <c r="AG1419" s="69"/>
      <c r="AH1419" s="69"/>
      <c r="AI1419" s="69"/>
      <c r="AJ1419" s="69"/>
      <c r="AK1419" s="69"/>
      <c r="AL1419" s="69"/>
      <c r="AM1419" s="69"/>
      <c r="AN1419" s="69"/>
      <c r="AO1419" s="69"/>
      <c r="AP1419" s="69"/>
      <c r="AQ1419" s="94">
        <f t="shared" si="1827"/>
        <v>0</v>
      </c>
      <c r="AR1419" s="68"/>
      <c r="AS1419" s="69"/>
      <c r="AT1419" s="69"/>
      <c r="AU1419" s="69"/>
      <c r="AV1419" s="69"/>
      <c r="AW1419" s="69"/>
      <c r="AX1419" s="69"/>
      <c r="AY1419" s="69"/>
      <c r="AZ1419" s="69"/>
      <c r="BA1419" s="69"/>
      <c r="BB1419" s="69"/>
      <c r="BC1419" s="69"/>
      <c r="BD1419" s="94">
        <f t="shared" si="1828"/>
        <v>0</v>
      </c>
      <c r="BE1419" s="95">
        <f t="shared" si="1825"/>
        <v>0</v>
      </c>
      <c r="BH1419" s="4"/>
      <c r="BI1419" s="4"/>
    </row>
    <row r="1420" spans="1:61" ht="13.15" hidden="1" customHeight="1" outlineLevel="2" thickBot="1" x14ac:dyDescent="0.25">
      <c r="A1420" s="377"/>
      <c r="B1420" s="379"/>
      <c r="C1420" s="128" t="s">
        <v>164</v>
      </c>
      <c r="D1420" s="133"/>
      <c r="E1420" s="132"/>
      <c r="F1420" s="130"/>
      <c r="G1420" s="130"/>
      <c r="H1420" s="130"/>
      <c r="I1420" s="130"/>
      <c r="J1420" s="130"/>
      <c r="K1420" s="130"/>
      <c r="L1420" s="130"/>
      <c r="M1420" s="130"/>
      <c r="N1420" s="130"/>
      <c r="O1420" s="130"/>
      <c r="P1420" s="130"/>
      <c r="Q1420" s="131">
        <f>SUM(E1420:P1420)</f>
        <v>0</v>
      </c>
      <c r="R1420" s="132"/>
      <c r="S1420" s="130"/>
      <c r="T1420" s="130"/>
      <c r="U1420" s="130"/>
      <c r="V1420" s="130"/>
      <c r="W1420" s="130"/>
      <c r="X1420" s="130"/>
      <c r="Y1420" s="130"/>
      <c r="Z1420" s="130"/>
      <c r="AA1420" s="130"/>
      <c r="AB1420" s="130"/>
      <c r="AC1420" s="130"/>
      <c r="AD1420" s="131">
        <f t="shared" si="1826"/>
        <v>0</v>
      </c>
      <c r="AE1420" s="132"/>
      <c r="AF1420" s="130"/>
      <c r="AG1420" s="130"/>
      <c r="AH1420" s="130"/>
      <c r="AI1420" s="130"/>
      <c r="AJ1420" s="130"/>
      <c r="AK1420" s="130"/>
      <c r="AL1420" s="130"/>
      <c r="AM1420" s="130"/>
      <c r="AN1420" s="130"/>
      <c r="AO1420" s="130"/>
      <c r="AP1420" s="130"/>
      <c r="AQ1420" s="131">
        <f t="shared" si="1827"/>
        <v>0</v>
      </c>
      <c r="AR1420" s="132"/>
      <c r="AS1420" s="130"/>
      <c r="AT1420" s="130"/>
      <c r="AU1420" s="130"/>
      <c r="AV1420" s="130"/>
      <c r="AW1420" s="130"/>
      <c r="AX1420" s="130"/>
      <c r="AY1420" s="130"/>
      <c r="AZ1420" s="130"/>
      <c r="BA1420" s="130"/>
      <c r="BB1420" s="130"/>
      <c r="BC1420" s="130"/>
      <c r="BD1420" s="131">
        <f t="shared" si="1828"/>
        <v>0</v>
      </c>
      <c r="BE1420" s="133">
        <f t="shared" si="1825"/>
        <v>0</v>
      </c>
      <c r="BG1420" s="138"/>
      <c r="BH1420" s="139"/>
      <c r="BI1420" s="139"/>
    </row>
    <row r="1421" spans="1:61" outlineLevel="1" collapsed="1" x14ac:dyDescent="0.2">
      <c r="A1421" s="369"/>
      <c r="B1421" s="362" t="s">
        <v>198</v>
      </c>
      <c r="C1421" s="50" t="s">
        <v>159</v>
      </c>
      <c r="D1421" s="127">
        <f>SUM(D1405,D1407,D1409,D1411,D1413,D1415,D1417,D1419)</f>
        <v>0</v>
      </c>
      <c r="E1421" s="124">
        <f t="shared" ref="E1421:P1421" si="1832">SUM(E1405,E1407,E1409,E1411,E1413,E1415,E1417,E1419)</f>
        <v>0</v>
      </c>
      <c r="F1421" s="125">
        <f t="shared" si="1832"/>
        <v>0</v>
      </c>
      <c r="G1421" s="125">
        <f t="shared" si="1832"/>
        <v>0</v>
      </c>
      <c r="H1421" s="125">
        <f t="shared" si="1832"/>
        <v>0</v>
      </c>
      <c r="I1421" s="125">
        <f t="shared" si="1832"/>
        <v>0</v>
      </c>
      <c r="J1421" s="125">
        <f t="shared" si="1832"/>
        <v>0</v>
      </c>
      <c r="K1421" s="125">
        <f t="shared" si="1832"/>
        <v>0</v>
      </c>
      <c r="L1421" s="125">
        <f t="shared" si="1832"/>
        <v>0</v>
      </c>
      <c r="M1421" s="125">
        <f t="shared" si="1832"/>
        <v>0</v>
      </c>
      <c r="N1421" s="125">
        <f t="shared" si="1832"/>
        <v>0</v>
      </c>
      <c r="O1421" s="125">
        <f t="shared" si="1832"/>
        <v>0</v>
      </c>
      <c r="P1421" s="125">
        <f t="shared" si="1832"/>
        <v>0</v>
      </c>
      <c r="Q1421" s="126">
        <f>SUM(E1421:P1421)</f>
        <v>0</v>
      </c>
      <c r="R1421" s="124">
        <f t="shared" ref="R1421:AC1421" si="1833">SUM(R1405,R1407,R1409,R1411,R1413,R1415,R1417,R1419)</f>
        <v>0</v>
      </c>
      <c r="S1421" s="125">
        <f t="shared" si="1833"/>
        <v>0</v>
      </c>
      <c r="T1421" s="125">
        <f t="shared" si="1833"/>
        <v>0</v>
      </c>
      <c r="U1421" s="125">
        <f t="shared" si="1833"/>
        <v>0</v>
      </c>
      <c r="V1421" s="125">
        <f t="shared" si="1833"/>
        <v>0</v>
      </c>
      <c r="W1421" s="125">
        <f t="shared" si="1833"/>
        <v>0</v>
      </c>
      <c r="X1421" s="125">
        <f t="shared" si="1833"/>
        <v>0</v>
      </c>
      <c r="Y1421" s="125">
        <f t="shared" si="1833"/>
        <v>70</v>
      </c>
      <c r="Z1421" s="125">
        <f t="shared" si="1833"/>
        <v>0</v>
      </c>
      <c r="AA1421" s="125">
        <f t="shared" si="1833"/>
        <v>0</v>
      </c>
      <c r="AB1421" s="125">
        <f t="shared" si="1833"/>
        <v>0</v>
      </c>
      <c r="AC1421" s="125">
        <f t="shared" si="1833"/>
        <v>0</v>
      </c>
      <c r="AD1421" s="126">
        <f t="shared" si="1826"/>
        <v>70</v>
      </c>
      <c r="AE1421" s="124">
        <f t="shared" ref="AE1421:AP1421" si="1834">SUM(AE1405,AE1407,AE1409,AE1411,AE1413,AE1415,AE1417,AE1419)</f>
        <v>0</v>
      </c>
      <c r="AF1421" s="125">
        <f t="shared" si="1834"/>
        <v>0</v>
      </c>
      <c r="AG1421" s="125">
        <f t="shared" si="1834"/>
        <v>262.5</v>
      </c>
      <c r="AH1421" s="125">
        <f t="shared" si="1834"/>
        <v>367.5</v>
      </c>
      <c r="AI1421" s="125">
        <f t="shared" si="1834"/>
        <v>472.5</v>
      </c>
      <c r="AJ1421" s="125">
        <f t="shared" si="1834"/>
        <v>577.5</v>
      </c>
      <c r="AK1421" s="125">
        <f t="shared" si="1834"/>
        <v>472.5</v>
      </c>
      <c r="AL1421" s="125">
        <f t="shared" si="1834"/>
        <v>367.5</v>
      </c>
      <c r="AM1421" s="125">
        <f t="shared" si="1834"/>
        <v>262.5</v>
      </c>
      <c r="AN1421" s="125">
        <f t="shared" si="1834"/>
        <v>157.5</v>
      </c>
      <c r="AO1421" s="125">
        <f t="shared" si="1834"/>
        <v>0</v>
      </c>
      <c r="AP1421" s="125">
        <f t="shared" si="1834"/>
        <v>0</v>
      </c>
      <c r="AQ1421" s="126">
        <f t="shared" si="1827"/>
        <v>2940</v>
      </c>
      <c r="AR1421" s="124">
        <f t="shared" ref="AR1421:BC1421" si="1835">SUM(AR1405,AR1407,AR1409,AR1411,AR1413,AR1415,AR1417,AR1419)</f>
        <v>0</v>
      </c>
      <c r="AS1421" s="125">
        <f t="shared" si="1835"/>
        <v>0</v>
      </c>
      <c r="AT1421" s="125">
        <f t="shared" si="1835"/>
        <v>0</v>
      </c>
      <c r="AU1421" s="125">
        <f t="shared" si="1835"/>
        <v>0</v>
      </c>
      <c r="AV1421" s="125">
        <f t="shared" si="1835"/>
        <v>0</v>
      </c>
      <c r="AW1421" s="125">
        <f t="shared" si="1835"/>
        <v>0</v>
      </c>
      <c r="AX1421" s="125">
        <f t="shared" si="1835"/>
        <v>0</v>
      </c>
      <c r="AY1421" s="125">
        <f t="shared" si="1835"/>
        <v>0</v>
      </c>
      <c r="AZ1421" s="125">
        <f t="shared" si="1835"/>
        <v>0</v>
      </c>
      <c r="BA1421" s="125">
        <f t="shared" si="1835"/>
        <v>0</v>
      </c>
      <c r="BB1421" s="125">
        <f t="shared" si="1835"/>
        <v>0</v>
      </c>
      <c r="BC1421" s="125">
        <f t="shared" si="1835"/>
        <v>0</v>
      </c>
      <c r="BD1421" s="126">
        <f t="shared" si="1828"/>
        <v>0</v>
      </c>
      <c r="BE1421" s="127">
        <f t="shared" si="1825"/>
        <v>3010</v>
      </c>
    </row>
    <row r="1422" spans="1:61" outlineLevel="1" x14ac:dyDescent="0.2">
      <c r="A1422" s="370"/>
      <c r="B1422" s="363"/>
      <c r="C1422" s="51" t="s">
        <v>164</v>
      </c>
      <c r="D1422" s="100">
        <f t="shared" ref="D1422:P1422" si="1836">SUM(D1406,D1408,D1410,D1412,D1414,D1416,D1418,D1420)</f>
        <v>0</v>
      </c>
      <c r="E1422" s="80">
        <f t="shared" si="1836"/>
        <v>0</v>
      </c>
      <c r="F1422" s="81">
        <f t="shared" si="1836"/>
        <v>0</v>
      </c>
      <c r="G1422" s="81">
        <f t="shared" si="1836"/>
        <v>0</v>
      </c>
      <c r="H1422" s="81">
        <f t="shared" si="1836"/>
        <v>0</v>
      </c>
      <c r="I1422" s="81">
        <f t="shared" si="1836"/>
        <v>0</v>
      </c>
      <c r="J1422" s="81">
        <f t="shared" si="1836"/>
        <v>0</v>
      </c>
      <c r="K1422" s="81">
        <f t="shared" si="1836"/>
        <v>0</v>
      </c>
      <c r="L1422" s="81">
        <f t="shared" si="1836"/>
        <v>0</v>
      </c>
      <c r="M1422" s="81">
        <f t="shared" si="1836"/>
        <v>0</v>
      </c>
      <c r="N1422" s="81">
        <f t="shared" si="1836"/>
        <v>0</v>
      </c>
      <c r="O1422" s="81">
        <f t="shared" si="1836"/>
        <v>0</v>
      </c>
      <c r="P1422" s="81">
        <f t="shared" si="1836"/>
        <v>0</v>
      </c>
      <c r="Q1422" s="99">
        <f>SUM(E1422:P1422)</f>
        <v>0</v>
      </c>
      <c r="R1422" s="80">
        <f t="shared" ref="R1422:AC1422" si="1837">SUM(R1406,R1408,R1410,R1412,R1414,R1416,R1418,R1420)</f>
        <v>0</v>
      </c>
      <c r="S1422" s="81">
        <f t="shared" si="1837"/>
        <v>0</v>
      </c>
      <c r="T1422" s="81">
        <f t="shared" si="1837"/>
        <v>0</v>
      </c>
      <c r="U1422" s="81">
        <f t="shared" si="1837"/>
        <v>0</v>
      </c>
      <c r="V1422" s="81">
        <f t="shared" si="1837"/>
        <v>0</v>
      </c>
      <c r="W1422" s="81">
        <f t="shared" si="1837"/>
        <v>0</v>
      </c>
      <c r="X1422" s="81">
        <f t="shared" si="1837"/>
        <v>0</v>
      </c>
      <c r="Y1422" s="81">
        <f t="shared" si="1837"/>
        <v>0</v>
      </c>
      <c r="Z1422" s="81">
        <f t="shared" si="1837"/>
        <v>0</v>
      </c>
      <c r="AA1422" s="81">
        <f t="shared" si="1837"/>
        <v>0</v>
      </c>
      <c r="AB1422" s="81">
        <f t="shared" si="1837"/>
        <v>0</v>
      </c>
      <c r="AC1422" s="81">
        <f t="shared" si="1837"/>
        <v>0</v>
      </c>
      <c r="AD1422" s="99">
        <f t="shared" si="1826"/>
        <v>0</v>
      </c>
      <c r="AE1422" s="80">
        <f t="shared" ref="AE1422:AP1422" si="1838">SUM(AE1406,AE1408,AE1410,AE1412,AE1414,AE1416,AE1418,AE1420)</f>
        <v>0</v>
      </c>
      <c r="AF1422" s="81">
        <f t="shared" si="1838"/>
        <v>0</v>
      </c>
      <c r="AG1422" s="81">
        <f t="shared" si="1838"/>
        <v>0</v>
      </c>
      <c r="AH1422" s="81">
        <f t="shared" si="1838"/>
        <v>0</v>
      </c>
      <c r="AI1422" s="81">
        <f t="shared" si="1838"/>
        <v>0</v>
      </c>
      <c r="AJ1422" s="81">
        <f t="shared" si="1838"/>
        <v>0</v>
      </c>
      <c r="AK1422" s="81">
        <f t="shared" si="1838"/>
        <v>0</v>
      </c>
      <c r="AL1422" s="81">
        <f t="shared" si="1838"/>
        <v>0</v>
      </c>
      <c r="AM1422" s="81">
        <f t="shared" si="1838"/>
        <v>0</v>
      </c>
      <c r="AN1422" s="81">
        <f t="shared" si="1838"/>
        <v>0</v>
      </c>
      <c r="AO1422" s="81">
        <f t="shared" si="1838"/>
        <v>0</v>
      </c>
      <c r="AP1422" s="81">
        <f t="shared" si="1838"/>
        <v>0</v>
      </c>
      <c r="AQ1422" s="99">
        <f t="shared" si="1827"/>
        <v>0</v>
      </c>
      <c r="AR1422" s="80">
        <f t="shared" ref="AR1422:BC1422" si="1839">SUM(AR1406,AR1408,AR1410,AR1412,AR1414,AR1416,AR1418,AR1420)</f>
        <v>0</v>
      </c>
      <c r="AS1422" s="81">
        <f t="shared" si="1839"/>
        <v>0</v>
      </c>
      <c r="AT1422" s="81">
        <f t="shared" si="1839"/>
        <v>0</v>
      </c>
      <c r="AU1422" s="81">
        <f t="shared" si="1839"/>
        <v>0</v>
      </c>
      <c r="AV1422" s="81">
        <f t="shared" si="1839"/>
        <v>0</v>
      </c>
      <c r="AW1422" s="81">
        <f t="shared" si="1839"/>
        <v>0</v>
      </c>
      <c r="AX1422" s="81">
        <f t="shared" si="1839"/>
        <v>0</v>
      </c>
      <c r="AY1422" s="81">
        <f t="shared" si="1839"/>
        <v>0</v>
      </c>
      <c r="AZ1422" s="81">
        <f t="shared" si="1839"/>
        <v>0</v>
      </c>
      <c r="BA1422" s="81">
        <f t="shared" si="1839"/>
        <v>0</v>
      </c>
      <c r="BB1422" s="81">
        <f t="shared" si="1839"/>
        <v>0</v>
      </c>
      <c r="BC1422" s="81">
        <f t="shared" si="1839"/>
        <v>0</v>
      </c>
      <c r="BD1422" s="99">
        <f t="shared" si="1828"/>
        <v>0</v>
      </c>
      <c r="BE1422" s="100">
        <f t="shared" si="1825"/>
        <v>0</v>
      </c>
    </row>
    <row r="1423" spans="1:61" hidden="1" outlineLevel="2" x14ac:dyDescent="0.2">
      <c r="A1423" s="120"/>
      <c r="B1423" s="111" t="s">
        <v>203</v>
      </c>
      <c r="C1423" s="112"/>
      <c r="D1423" s="114"/>
      <c r="E1423" s="113"/>
      <c r="F1423" s="113"/>
      <c r="G1423" s="113"/>
      <c r="H1423" s="113"/>
      <c r="I1423" s="113"/>
      <c r="J1423" s="113"/>
      <c r="K1423" s="113"/>
      <c r="L1423" s="113"/>
      <c r="M1423" s="113"/>
      <c r="N1423" s="113"/>
      <c r="O1423" s="113"/>
      <c r="P1423" s="113"/>
      <c r="Q1423" s="114"/>
      <c r="R1423" s="113"/>
      <c r="S1423" s="113"/>
      <c r="T1423" s="113"/>
      <c r="U1423" s="113"/>
      <c r="V1423" s="113"/>
      <c r="W1423" s="113"/>
      <c r="X1423" s="113"/>
      <c r="Y1423" s="113"/>
      <c r="Z1423" s="113"/>
      <c r="AA1423" s="113"/>
      <c r="AB1423" s="113"/>
      <c r="AC1423" s="113"/>
      <c r="AD1423" s="114"/>
      <c r="AE1423" s="113"/>
      <c r="AF1423" s="113"/>
      <c r="AG1423" s="113"/>
      <c r="AH1423" s="113"/>
      <c r="AI1423" s="113"/>
      <c r="AJ1423" s="113"/>
      <c r="AK1423" s="113"/>
      <c r="AL1423" s="113"/>
      <c r="AM1423" s="113"/>
      <c r="AN1423" s="113"/>
      <c r="AO1423" s="113"/>
      <c r="AP1423" s="113"/>
      <c r="AQ1423" s="114"/>
      <c r="AR1423" s="113"/>
      <c r="AS1423" s="113"/>
      <c r="AT1423" s="113"/>
      <c r="AU1423" s="113"/>
      <c r="AV1423" s="113"/>
      <c r="AW1423" s="113"/>
      <c r="AX1423" s="113"/>
      <c r="AY1423" s="113"/>
      <c r="AZ1423" s="113"/>
      <c r="BA1423" s="113"/>
      <c r="BB1423" s="113"/>
      <c r="BC1423" s="113"/>
      <c r="BD1423" s="114"/>
      <c r="BE1423" s="198">
        <f t="shared" si="1825"/>
        <v>0</v>
      </c>
      <c r="BG1423" s="42"/>
    </row>
    <row r="1424" spans="1:61" hidden="1" outlineLevel="2" x14ac:dyDescent="0.2">
      <c r="A1424" s="375">
        <v>1</v>
      </c>
      <c r="B1424" s="376" t="s">
        <v>208</v>
      </c>
      <c r="C1424" s="47" t="s">
        <v>159</v>
      </c>
      <c r="D1424" s="91">
        <f>D1421-D1426</f>
        <v>0</v>
      </c>
      <c r="E1424" s="52">
        <f>E1421-E1426</f>
        <v>0</v>
      </c>
      <c r="F1424" s="53">
        <f t="shared" ref="F1424:P1424" si="1840">F1421-F1426</f>
        <v>0</v>
      </c>
      <c r="G1424" s="53">
        <f t="shared" si="1840"/>
        <v>0</v>
      </c>
      <c r="H1424" s="53">
        <f t="shared" si="1840"/>
        <v>0</v>
      </c>
      <c r="I1424" s="53">
        <f t="shared" si="1840"/>
        <v>0</v>
      </c>
      <c r="J1424" s="53">
        <f t="shared" si="1840"/>
        <v>0</v>
      </c>
      <c r="K1424" s="53">
        <f t="shared" si="1840"/>
        <v>0</v>
      </c>
      <c r="L1424" s="53">
        <f t="shared" si="1840"/>
        <v>0</v>
      </c>
      <c r="M1424" s="53">
        <f t="shared" si="1840"/>
        <v>0</v>
      </c>
      <c r="N1424" s="53">
        <f t="shared" si="1840"/>
        <v>0</v>
      </c>
      <c r="O1424" s="53">
        <f t="shared" si="1840"/>
        <v>0</v>
      </c>
      <c r="P1424" s="53">
        <f t="shared" si="1840"/>
        <v>0</v>
      </c>
      <c r="Q1424" s="91">
        <f t="shared" ref="Q1424:Q1429" si="1841">SUM(E1424:P1424)</f>
        <v>0</v>
      </c>
      <c r="R1424" s="52">
        <f>R1421-R1426</f>
        <v>0</v>
      </c>
      <c r="S1424" s="53">
        <f t="shared" ref="S1424:AC1424" si="1842">S1421-S1426</f>
        <v>0</v>
      </c>
      <c r="T1424" s="53">
        <f t="shared" si="1842"/>
        <v>0</v>
      </c>
      <c r="U1424" s="53">
        <f t="shared" si="1842"/>
        <v>0</v>
      </c>
      <c r="V1424" s="53">
        <f t="shared" si="1842"/>
        <v>0</v>
      </c>
      <c r="W1424" s="53">
        <f t="shared" si="1842"/>
        <v>0</v>
      </c>
      <c r="X1424" s="53">
        <f t="shared" si="1842"/>
        <v>0</v>
      </c>
      <c r="Y1424" s="53">
        <f t="shared" si="1842"/>
        <v>70</v>
      </c>
      <c r="Z1424" s="53">
        <f t="shared" si="1842"/>
        <v>0</v>
      </c>
      <c r="AA1424" s="53">
        <f t="shared" si="1842"/>
        <v>0</v>
      </c>
      <c r="AB1424" s="53">
        <f t="shared" si="1842"/>
        <v>0</v>
      </c>
      <c r="AC1424" s="53">
        <f t="shared" si="1842"/>
        <v>0</v>
      </c>
      <c r="AD1424" s="91">
        <f t="shared" ref="AD1424:AD1429" si="1843">SUM(R1424:AC1424)</f>
        <v>70</v>
      </c>
      <c r="AE1424" s="52">
        <f>AE1421-AE1426</f>
        <v>0</v>
      </c>
      <c r="AF1424" s="53">
        <f t="shared" ref="AF1424:AP1424" si="1844">AF1421-AF1426</f>
        <v>0</v>
      </c>
      <c r="AG1424" s="53">
        <f t="shared" si="1844"/>
        <v>262.5</v>
      </c>
      <c r="AH1424" s="53">
        <f t="shared" si="1844"/>
        <v>367.5</v>
      </c>
      <c r="AI1424" s="53">
        <f t="shared" si="1844"/>
        <v>472.5</v>
      </c>
      <c r="AJ1424" s="53">
        <f t="shared" si="1844"/>
        <v>577.5</v>
      </c>
      <c r="AK1424" s="53">
        <f t="shared" si="1844"/>
        <v>472.5</v>
      </c>
      <c r="AL1424" s="53">
        <f t="shared" si="1844"/>
        <v>367.5</v>
      </c>
      <c r="AM1424" s="53">
        <f t="shared" si="1844"/>
        <v>262.5</v>
      </c>
      <c r="AN1424" s="53">
        <f t="shared" si="1844"/>
        <v>157.5</v>
      </c>
      <c r="AO1424" s="53">
        <f t="shared" si="1844"/>
        <v>0</v>
      </c>
      <c r="AP1424" s="53">
        <f t="shared" si="1844"/>
        <v>0</v>
      </c>
      <c r="AQ1424" s="91">
        <f t="shared" ref="AQ1424:AQ1429" si="1845">SUM(AE1424:AP1424)</f>
        <v>2940</v>
      </c>
      <c r="AR1424" s="52">
        <f>AR1421-AR1426</f>
        <v>0</v>
      </c>
      <c r="AS1424" s="53">
        <f t="shared" ref="AS1424:BC1424" si="1846">AS1421-AS1426</f>
        <v>0</v>
      </c>
      <c r="AT1424" s="53">
        <f t="shared" si="1846"/>
        <v>0</v>
      </c>
      <c r="AU1424" s="53">
        <f t="shared" si="1846"/>
        <v>0</v>
      </c>
      <c r="AV1424" s="53">
        <f t="shared" si="1846"/>
        <v>0</v>
      </c>
      <c r="AW1424" s="53">
        <f t="shared" si="1846"/>
        <v>0</v>
      </c>
      <c r="AX1424" s="53">
        <f t="shared" si="1846"/>
        <v>0</v>
      </c>
      <c r="AY1424" s="53">
        <f t="shared" si="1846"/>
        <v>0</v>
      </c>
      <c r="AZ1424" s="53">
        <f t="shared" si="1846"/>
        <v>0</v>
      </c>
      <c r="BA1424" s="53">
        <f t="shared" si="1846"/>
        <v>0</v>
      </c>
      <c r="BB1424" s="53">
        <f t="shared" si="1846"/>
        <v>0</v>
      </c>
      <c r="BC1424" s="53">
        <f t="shared" si="1846"/>
        <v>0</v>
      </c>
      <c r="BD1424" s="91">
        <f t="shared" ref="BD1424:BD1429" si="1847">SUM(AR1424:BC1424)</f>
        <v>0</v>
      </c>
      <c r="BE1424" s="91">
        <f t="shared" si="1825"/>
        <v>3010</v>
      </c>
      <c r="BG1424" s="42"/>
    </row>
    <row r="1425" spans="1:61" hidden="1" outlineLevel="2" x14ac:dyDescent="0.2">
      <c r="A1425" s="374"/>
      <c r="B1425" s="372"/>
      <c r="C1425" s="46" t="s">
        <v>164</v>
      </c>
      <c r="D1425" s="92">
        <f t="shared" ref="D1425:P1425" si="1848">D1422-D1427</f>
        <v>0</v>
      </c>
      <c r="E1425" s="56">
        <f t="shared" si="1848"/>
        <v>0</v>
      </c>
      <c r="F1425" s="57">
        <f t="shared" si="1848"/>
        <v>0</v>
      </c>
      <c r="G1425" s="57">
        <f t="shared" si="1848"/>
        <v>0</v>
      </c>
      <c r="H1425" s="57">
        <f t="shared" si="1848"/>
        <v>0</v>
      </c>
      <c r="I1425" s="57">
        <f t="shared" si="1848"/>
        <v>0</v>
      </c>
      <c r="J1425" s="57">
        <f t="shared" si="1848"/>
        <v>0</v>
      </c>
      <c r="K1425" s="57">
        <f t="shared" si="1848"/>
        <v>0</v>
      </c>
      <c r="L1425" s="57">
        <f t="shared" si="1848"/>
        <v>0</v>
      </c>
      <c r="M1425" s="57">
        <f t="shared" si="1848"/>
        <v>0</v>
      </c>
      <c r="N1425" s="57">
        <f t="shared" si="1848"/>
        <v>0</v>
      </c>
      <c r="O1425" s="57">
        <f t="shared" si="1848"/>
        <v>0</v>
      </c>
      <c r="P1425" s="57">
        <f t="shared" si="1848"/>
        <v>0</v>
      </c>
      <c r="Q1425" s="92">
        <f t="shared" si="1841"/>
        <v>0</v>
      </c>
      <c r="R1425" s="56">
        <f t="shared" ref="R1425:AC1425" si="1849">R1422-R1427</f>
        <v>0</v>
      </c>
      <c r="S1425" s="57">
        <f t="shared" si="1849"/>
        <v>0</v>
      </c>
      <c r="T1425" s="57">
        <f t="shared" si="1849"/>
        <v>0</v>
      </c>
      <c r="U1425" s="57">
        <f t="shared" si="1849"/>
        <v>0</v>
      </c>
      <c r="V1425" s="57">
        <f t="shared" si="1849"/>
        <v>0</v>
      </c>
      <c r="W1425" s="57">
        <f t="shared" si="1849"/>
        <v>0</v>
      </c>
      <c r="X1425" s="57">
        <f t="shared" si="1849"/>
        <v>0</v>
      </c>
      <c r="Y1425" s="57">
        <f t="shared" si="1849"/>
        <v>0</v>
      </c>
      <c r="Z1425" s="57">
        <f t="shared" si="1849"/>
        <v>0</v>
      </c>
      <c r="AA1425" s="57">
        <f t="shared" si="1849"/>
        <v>0</v>
      </c>
      <c r="AB1425" s="57">
        <f t="shared" si="1849"/>
        <v>0</v>
      </c>
      <c r="AC1425" s="57">
        <f t="shared" si="1849"/>
        <v>0</v>
      </c>
      <c r="AD1425" s="92">
        <f t="shared" si="1843"/>
        <v>0</v>
      </c>
      <c r="AE1425" s="56">
        <f t="shared" ref="AE1425:AP1425" si="1850">AE1422-AE1427</f>
        <v>0</v>
      </c>
      <c r="AF1425" s="57">
        <f t="shared" si="1850"/>
        <v>0</v>
      </c>
      <c r="AG1425" s="57">
        <f t="shared" si="1850"/>
        <v>0</v>
      </c>
      <c r="AH1425" s="57">
        <f t="shared" si="1850"/>
        <v>0</v>
      </c>
      <c r="AI1425" s="57">
        <f t="shared" si="1850"/>
        <v>0</v>
      </c>
      <c r="AJ1425" s="57">
        <f t="shared" si="1850"/>
        <v>0</v>
      </c>
      <c r="AK1425" s="57">
        <f t="shared" si="1850"/>
        <v>0</v>
      </c>
      <c r="AL1425" s="57">
        <f t="shared" si="1850"/>
        <v>0</v>
      </c>
      <c r="AM1425" s="57">
        <f t="shared" si="1850"/>
        <v>0</v>
      </c>
      <c r="AN1425" s="57">
        <f t="shared" si="1850"/>
        <v>0</v>
      </c>
      <c r="AO1425" s="57">
        <f t="shared" si="1850"/>
        <v>0</v>
      </c>
      <c r="AP1425" s="57">
        <f t="shared" si="1850"/>
        <v>0</v>
      </c>
      <c r="AQ1425" s="92">
        <f t="shared" si="1845"/>
        <v>0</v>
      </c>
      <c r="AR1425" s="56">
        <f t="shared" ref="AR1425:BC1425" si="1851">AR1422-AR1427</f>
        <v>0</v>
      </c>
      <c r="AS1425" s="57">
        <f t="shared" si="1851"/>
        <v>0</v>
      </c>
      <c r="AT1425" s="57">
        <f t="shared" si="1851"/>
        <v>0</v>
      </c>
      <c r="AU1425" s="57">
        <f t="shared" si="1851"/>
        <v>0</v>
      </c>
      <c r="AV1425" s="57">
        <f t="shared" si="1851"/>
        <v>0</v>
      </c>
      <c r="AW1425" s="57">
        <f t="shared" si="1851"/>
        <v>0</v>
      </c>
      <c r="AX1425" s="57">
        <f t="shared" si="1851"/>
        <v>0</v>
      </c>
      <c r="AY1425" s="57">
        <f t="shared" si="1851"/>
        <v>0</v>
      </c>
      <c r="AZ1425" s="57">
        <f t="shared" si="1851"/>
        <v>0</v>
      </c>
      <c r="BA1425" s="57">
        <f t="shared" si="1851"/>
        <v>0</v>
      </c>
      <c r="BB1425" s="57">
        <f t="shared" si="1851"/>
        <v>0</v>
      </c>
      <c r="BC1425" s="57">
        <f t="shared" si="1851"/>
        <v>0</v>
      </c>
      <c r="BD1425" s="92">
        <f t="shared" si="1847"/>
        <v>0</v>
      </c>
      <c r="BE1425" s="92">
        <f t="shared" si="1825"/>
        <v>0</v>
      </c>
      <c r="BF1425" s="122"/>
      <c r="BG1425" s="42"/>
    </row>
    <row r="1426" spans="1:61" hidden="1" outlineLevel="2" x14ac:dyDescent="0.2">
      <c r="A1426" s="373">
        <v>2</v>
      </c>
      <c r="B1426" s="371" t="s">
        <v>307</v>
      </c>
      <c r="C1426" s="44" t="s">
        <v>159</v>
      </c>
      <c r="D1426" s="101"/>
      <c r="E1426" s="82"/>
      <c r="F1426" s="83"/>
      <c r="G1426" s="83"/>
      <c r="H1426" s="83"/>
      <c r="I1426" s="83"/>
      <c r="J1426" s="83"/>
      <c r="K1426" s="83"/>
      <c r="L1426" s="83"/>
      <c r="M1426" s="83"/>
      <c r="N1426" s="83"/>
      <c r="O1426" s="83"/>
      <c r="P1426" s="84"/>
      <c r="Q1426" s="101">
        <f t="shared" si="1841"/>
        <v>0</v>
      </c>
      <c r="R1426" s="82"/>
      <c r="S1426" s="83"/>
      <c r="T1426" s="83"/>
      <c r="U1426" s="83"/>
      <c r="V1426" s="83"/>
      <c r="W1426" s="83"/>
      <c r="X1426" s="83"/>
      <c r="Y1426" s="83"/>
      <c r="Z1426" s="83"/>
      <c r="AA1426" s="83"/>
      <c r="AB1426" s="83"/>
      <c r="AC1426" s="84"/>
      <c r="AD1426" s="101">
        <f t="shared" si="1843"/>
        <v>0</v>
      </c>
      <c r="AE1426" s="82"/>
      <c r="AF1426" s="83"/>
      <c r="AG1426" s="83"/>
      <c r="AH1426" s="83"/>
      <c r="AI1426" s="83"/>
      <c r="AJ1426" s="83"/>
      <c r="AK1426" s="83"/>
      <c r="AL1426" s="83"/>
      <c r="AM1426" s="83"/>
      <c r="AN1426" s="83"/>
      <c r="AO1426" s="83"/>
      <c r="AP1426" s="84"/>
      <c r="AQ1426" s="101">
        <f t="shared" si="1845"/>
        <v>0</v>
      </c>
      <c r="AR1426" s="82"/>
      <c r="AS1426" s="83"/>
      <c r="AT1426" s="83"/>
      <c r="AU1426" s="83"/>
      <c r="AV1426" s="83"/>
      <c r="AW1426" s="83"/>
      <c r="AX1426" s="83"/>
      <c r="AY1426" s="83"/>
      <c r="AZ1426" s="83"/>
      <c r="BA1426" s="83"/>
      <c r="BB1426" s="83"/>
      <c r="BC1426" s="84"/>
      <c r="BD1426" s="101">
        <f t="shared" si="1847"/>
        <v>0</v>
      </c>
      <c r="BE1426" s="101">
        <f t="shared" si="1825"/>
        <v>0</v>
      </c>
      <c r="BG1426" s="42"/>
    </row>
    <row r="1427" spans="1:61" ht="13.5" hidden="1" outlineLevel="2" thickBot="1" x14ac:dyDescent="0.25">
      <c r="A1427" s="377"/>
      <c r="B1427" s="378"/>
      <c r="C1427" s="128" t="s">
        <v>164</v>
      </c>
      <c r="D1427" s="131"/>
      <c r="E1427" s="129"/>
      <c r="F1427" s="130"/>
      <c r="G1427" s="130"/>
      <c r="H1427" s="130"/>
      <c r="I1427" s="130"/>
      <c r="J1427" s="130"/>
      <c r="K1427" s="130"/>
      <c r="L1427" s="130"/>
      <c r="M1427" s="130"/>
      <c r="N1427" s="130"/>
      <c r="O1427" s="130"/>
      <c r="P1427" s="130"/>
      <c r="Q1427" s="131">
        <f t="shared" si="1841"/>
        <v>0</v>
      </c>
      <c r="R1427" s="129"/>
      <c r="S1427" s="130"/>
      <c r="T1427" s="130"/>
      <c r="U1427" s="130"/>
      <c r="V1427" s="130"/>
      <c r="W1427" s="130"/>
      <c r="X1427" s="130"/>
      <c r="Y1427" s="130"/>
      <c r="Z1427" s="130"/>
      <c r="AA1427" s="130"/>
      <c r="AB1427" s="130"/>
      <c r="AC1427" s="130"/>
      <c r="AD1427" s="131">
        <f t="shared" si="1843"/>
        <v>0</v>
      </c>
      <c r="AE1427" s="129"/>
      <c r="AF1427" s="130"/>
      <c r="AG1427" s="130"/>
      <c r="AH1427" s="130"/>
      <c r="AI1427" s="130"/>
      <c r="AJ1427" s="130"/>
      <c r="AK1427" s="130"/>
      <c r="AL1427" s="130"/>
      <c r="AM1427" s="130"/>
      <c r="AN1427" s="130"/>
      <c r="AO1427" s="130"/>
      <c r="AP1427" s="130"/>
      <c r="AQ1427" s="131">
        <f t="shared" si="1845"/>
        <v>0</v>
      </c>
      <c r="AR1427" s="129"/>
      <c r="AS1427" s="130"/>
      <c r="AT1427" s="130"/>
      <c r="AU1427" s="130"/>
      <c r="AV1427" s="130"/>
      <c r="AW1427" s="130"/>
      <c r="AX1427" s="130"/>
      <c r="AY1427" s="130"/>
      <c r="AZ1427" s="130"/>
      <c r="BA1427" s="130"/>
      <c r="BB1427" s="130"/>
      <c r="BC1427" s="130"/>
      <c r="BD1427" s="131">
        <f t="shared" si="1847"/>
        <v>0</v>
      </c>
      <c r="BE1427" s="131">
        <f t="shared" si="1825"/>
        <v>0</v>
      </c>
      <c r="BG1427" s="42"/>
    </row>
    <row r="1428" spans="1:61" hidden="1" outlineLevel="2" x14ac:dyDescent="0.2">
      <c r="A1428" s="369"/>
      <c r="B1428" s="362" t="s">
        <v>198</v>
      </c>
      <c r="C1428" s="50" t="s">
        <v>159</v>
      </c>
      <c r="D1428" s="127">
        <f>SUM(D1424,D1426)</f>
        <v>0</v>
      </c>
      <c r="E1428" s="124">
        <f>SUM(E1424,E1426)</f>
        <v>0</v>
      </c>
      <c r="F1428" s="125">
        <f t="shared" ref="F1428:P1428" si="1852">SUM(F1424,F1426)</f>
        <v>0</v>
      </c>
      <c r="G1428" s="125">
        <f t="shared" si="1852"/>
        <v>0</v>
      </c>
      <c r="H1428" s="125">
        <f t="shared" si="1852"/>
        <v>0</v>
      </c>
      <c r="I1428" s="125">
        <f t="shared" si="1852"/>
        <v>0</v>
      </c>
      <c r="J1428" s="125">
        <f t="shared" si="1852"/>
        <v>0</v>
      </c>
      <c r="K1428" s="125">
        <f t="shared" si="1852"/>
        <v>0</v>
      </c>
      <c r="L1428" s="125">
        <f t="shared" si="1852"/>
        <v>0</v>
      </c>
      <c r="M1428" s="125">
        <f t="shared" si="1852"/>
        <v>0</v>
      </c>
      <c r="N1428" s="125">
        <f t="shared" si="1852"/>
        <v>0</v>
      </c>
      <c r="O1428" s="125">
        <f t="shared" si="1852"/>
        <v>0</v>
      </c>
      <c r="P1428" s="125">
        <f t="shared" si="1852"/>
        <v>0</v>
      </c>
      <c r="Q1428" s="126">
        <f t="shared" si="1841"/>
        <v>0</v>
      </c>
      <c r="R1428" s="124">
        <f>SUM(R1424,R1426)</f>
        <v>0</v>
      </c>
      <c r="S1428" s="125">
        <f t="shared" ref="S1428:AC1428" si="1853">SUM(S1424,S1426)</f>
        <v>0</v>
      </c>
      <c r="T1428" s="125">
        <f t="shared" si="1853"/>
        <v>0</v>
      </c>
      <c r="U1428" s="125">
        <f t="shared" si="1853"/>
        <v>0</v>
      </c>
      <c r="V1428" s="125">
        <f t="shared" si="1853"/>
        <v>0</v>
      </c>
      <c r="W1428" s="125">
        <f t="shared" si="1853"/>
        <v>0</v>
      </c>
      <c r="X1428" s="125">
        <f t="shared" si="1853"/>
        <v>0</v>
      </c>
      <c r="Y1428" s="125">
        <f t="shared" si="1853"/>
        <v>70</v>
      </c>
      <c r="Z1428" s="125">
        <f t="shared" si="1853"/>
        <v>0</v>
      </c>
      <c r="AA1428" s="125">
        <f t="shared" si="1853"/>
        <v>0</v>
      </c>
      <c r="AB1428" s="125">
        <f t="shared" si="1853"/>
        <v>0</v>
      </c>
      <c r="AC1428" s="125">
        <f t="shared" si="1853"/>
        <v>0</v>
      </c>
      <c r="AD1428" s="126">
        <f t="shared" si="1843"/>
        <v>70</v>
      </c>
      <c r="AE1428" s="124">
        <f>SUM(AE1424,AE1426)</f>
        <v>0</v>
      </c>
      <c r="AF1428" s="125">
        <f t="shared" ref="AF1428:AP1428" si="1854">SUM(AF1424,AF1426)</f>
        <v>0</v>
      </c>
      <c r="AG1428" s="125">
        <f t="shared" si="1854"/>
        <v>262.5</v>
      </c>
      <c r="AH1428" s="125">
        <f t="shared" si="1854"/>
        <v>367.5</v>
      </c>
      <c r="AI1428" s="125">
        <f t="shared" si="1854"/>
        <v>472.5</v>
      </c>
      <c r="AJ1428" s="125">
        <f t="shared" si="1854"/>
        <v>577.5</v>
      </c>
      <c r="AK1428" s="125">
        <f t="shared" si="1854"/>
        <v>472.5</v>
      </c>
      <c r="AL1428" s="125">
        <f t="shared" si="1854"/>
        <v>367.5</v>
      </c>
      <c r="AM1428" s="125">
        <f t="shared" si="1854"/>
        <v>262.5</v>
      </c>
      <c r="AN1428" s="125">
        <f t="shared" si="1854"/>
        <v>157.5</v>
      </c>
      <c r="AO1428" s="125">
        <f t="shared" si="1854"/>
        <v>0</v>
      </c>
      <c r="AP1428" s="125">
        <f t="shared" si="1854"/>
        <v>0</v>
      </c>
      <c r="AQ1428" s="126">
        <f t="shared" si="1845"/>
        <v>2940</v>
      </c>
      <c r="AR1428" s="124">
        <f>SUM(AR1424,AR1426)</f>
        <v>0</v>
      </c>
      <c r="AS1428" s="125">
        <f t="shared" ref="AS1428:BC1428" si="1855">SUM(AS1424,AS1426)</f>
        <v>0</v>
      </c>
      <c r="AT1428" s="125">
        <f t="shared" si="1855"/>
        <v>0</v>
      </c>
      <c r="AU1428" s="125">
        <f t="shared" si="1855"/>
        <v>0</v>
      </c>
      <c r="AV1428" s="125">
        <f t="shared" si="1855"/>
        <v>0</v>
      </c>
      <c r="AW1428" s="125">
        <f t="shared" si="1855"/>
        <v>0</v>
      </c>
      <c r="AX1428" s="125">
        <f t="shared" si="1855"/>
        <v>0</v>
      </c>
      <c r="AY1428" s="125">
        <f t="shared" si="1855"/>
        <v>0</v>
      </c>
      <c r="AZ1428" s="125">
        <f t="shared" si="1855"/>
        <v>0</v>
      </c>
      <c r="BA1428" s="125">
        <f t="shared" si="1855"/>
        <v>0</v>
      </c>
      <c r="BB1428" s="125">
        <f t="shared" si="1855"/>
        <v>0</v>
      </c>
      <c r="BC1428" s="125">
        <f t="shared" si="1855"/>
        <v>0</v>
      </c>
      <c r="BD1428" s="126">
        <f t="shared" si="1847"/>
        <v>0</v>
      </c>
      <c r="BE1428" s="127">
        <f t="shared" si="1825"/>
        <v>3010</v>
      </c>
      <c r="BG1428" s="42"/>
    </row>
    <row r="1429" spans="1:61" hidden="1" outlineLevel="2" x14ac:dyDescent="0.2">
      <c r="A1429" s="370"/>
      <c r="B1429" s="363"/>
      <c r="C1429" s="51" t="s">
        <v>164</v>
      </c>
      <c r="D1429" s="100">
        <f t="shared" ref="D1429:P1429" si="1856">SUM(D1425,D1427)</f>
        <v>0</v>
      </c>
      <c r="E1429" s="80">
        <f t="shared" si="1856"/>
        <v>0</v>
      </c>
      <c r="F1429" s="81">
        <f t="shared" si="1856"/>
        <v>0</v>
      </c>
      <c r="G1429" s="81">
        <f t="shared" si="1856"/>
        <v>0</v>
      </c>
      <c r="H1429" s="81">
        <f t="shared" si="1856"/>
        <v>0</v>
      </c>
      <c r="I1429" s="81">
        <f t="shared" si="1856"/>
        <v>0</v>
      </c>
      <c r="J1429" s="81">
        <f t="shared" si="1856"/>
        <v>0</v>
      </c>
      <c r="K1429" s="81">
        <f t="shared" si="1856"/>
        <v>0</v>
      </c>
      <c r="L1429" s="81">
        <f t="shared" si="1856"/>
        <v>0</v>
      </c>
      <c r="M1429" s="81">
        <f t="shared" si="1856"/>
        <v>0</v>
      </c>
      <c r="N1429" s="81">
        <f t="shared" si="1856"/>
        <v>0</v>
      </c>
      <c r="O1429" s="81">
        <f t="shared" si="1856"/>
        <v>0</v>
      </c>
      <c r="P1429" s="81">
        <f t="shared" si="1856"/>
        <v>0</v>
      </c>
      <c r="Q1429" s="99">
        <f t="shared" si="1841"/>
        <v>0</v>
      </c>
      <c r="R1429" s="80">
        <f t="shared" ref="R1429:AC1429" si="1857">SUM(R1425,R1427)</f>
        <v>0</v>
      </c>
      <c r="S1429" s="81">
        <f t="shared" si="1857"/>
        <v>0</v>
      </c>
      <c r="T1429" s="81">
        <f t="shared" si="1857"/>
        <v>0</v>
      </c>
      <c r="U1429" s="81">
        <f t="shared" si="1857"/>
        <v>0</v>
      </c>
      <c r="V1429" s="81">
        <f t="shared" si="1857"/>
        <v>0</v>
      </c>
      <c r="W1429" s="81">
        <f t="shared" si="1857"/>
        <v>0</v>
      </c>
      <c r="X1429" s="81">
        <f t="shared" si="1857"/>
        <v>0</v>
      </c>
      <c r="Y1429" s="81">
        <f t="shared" si="1857"/>
        <v>0</v>
      </c>
      <c r="Z1429" s="81">
        <f t="shared" si="1857"/>
        <v>0</v>
      </c>
      <c r="AA1429" s="81">
        <f t="shared" si="1857"/>
        <v>0</v>
      </c>
      <c r="AB1429" s="81">
        <f t="shared" si="1857"/>
        <v>0</v>
      </c>
      <c r="AC1429" s="81">
        <f t="shared" si="1857"/>
        <v>0</v>
      </c>
      <c r="AD1429" s="99">
        <f t="shared" si="1843"/>
        <v>0</v>
      </c>
      <c r="AE1429" s="80">
        <f t="shared" ref="AE1429:AP1429" si="1858">SUM(AE1425,AE1427)</f>
        <v>0</v>
      </c>
      <c r="AF1429" s="81">
        <f t="shared" si="1858"/>
        <v>0</v>
      </c>
      <c r="AG1429" s="81">
        <f t="shared" si="1858"/>
        <v>0</v>
      </c>
      <c r="AH1429" s="81">
        <f t="shared" si="1858"/>
        <v>0</v>
      </c>
      <c r="AI1429" s="81">
        <f t="shared" si="1858"/>
        <v>0</v>
      </c>
      <c r="AJ1429" s="81">
        <f t="shared" si="1858"/>
        <v>0</v>
      </c>
      <c r="AK1429" s="81">
        <f t="shared" si="1858"/>
        <v>0</v>
      </c>
      <c r="AL1429" s="81">
        <f t="shared" si="1858"/>
        <v>0</v>
      </c>
      <c r="AM1429" s="81">
        <f t="shared" si="1858"/>
        <v>0</v>
      </c>
      <c r="AN1429" s="81">
        <f t="shared" si="1858"/>
        <v>0</v>
      </c>
      <c r="AO1429" s="81">
        <f t="shared" si="1858"/>
        <v>0</v>
      </c>
      <c r="AP1429" s="81">
        <f t="shared" si="1858"/>
        <v>0</v>
      </c>
      <c r="AQ1429" s="99">
        <f t="shared" si="1845"/>
        <v>0</v>
      </c>
      <c r="AR1429" s="80">
        <f t="shared" ref="AR1429:BC1429" si="1859">SUM(AR1425,AR1427)</f>
        <v>0</v>
      </c>
      <c r="AS1429" s="81">
        <f t="shared" si="1859"/>
        <v>0</v>
      </c>
      <c r="AT1429" s="81">
        <f t="shared" si="1859"/>
        <v>0</v>
      </c>
      <c r="AU1429" s="81">
        <f t="shared" si="1859"/>
        <v>0</v>
      </c>
      <c r="AV1429" s="81">
        <f t="shared" si="1859"/>
        <v>0</v>
      </c>
      <c r="AW1429" s="81">
        <f t="shared" si="1859"/>
        <v>0</v>
      </c>
      <c r="AX1429" s="81">
        <f t="shared" si="1859"/>
        <v>0</v>
      </c>
      <c r="AY1429" s="81">
        <f t="shared" si="1859"/>
        <v>0</v>
      </c>
      <c r="AZ1429" s="81">
        <f t="shared" si="1859"/>
        <v>0</v>
      </c>
      <c r="BA1429" s="81">
        <f t="shared" si="1859"/>
        <v>0</v>
      </c>
      <c r="BB1429" s="81">
        <f t="shared" si="1859"/>
        <v>0</v>
      </c>
      <c r="BC1429" s="81">
        <f t="shared" si="1859"/>
        <v>0</v>
      </c>
      <c r="BD1429" s="99">
        <f t="shared" si="1847"/>
        <v>0</v>
      </c>
      <c r="BE1429" s="100">
        <f t="shared" si="1825"/>
        <v>0</v>
      </c>
      <c r="BG1429" s="42"/>
    </row>
    <row r="1430" spans="1:61" outlineLevel="1" collapsed="1" x14ac:dyDescent="0.2">
      <c r="A1430" s="119"/>
      <c r="B1430" s="103" t="s">
        <v>321</v>
      </c>
      <c r="C1430" s="104"/>
      <c r="D1430" s="106"/>
      <c r="E1430" s="105"/>
      <c r="F1430" s="105"/>
      <c r="G1430" s="105"/>
      <c r="H1430" s="105"/>
      <c r="I1430" s="105"/>
      <c r="J1430" s="105"/>
      <c r="K1430" s="105"/>
      <c r="L1430" s="105"/>
      <c r="M1430" s="105"/>
      <c r="N1430" s="105"/>
      <c r="O1430" s="105"/>
      <c r="P1430" s="105"/>
      <c r="Q1430" s="106"/>
      <c r="R1430" s="105"/>
      <c r="S1430" s="105"/>
      <c r="T1430" s="105"/>
      <c r="U1430" s="105"/>
      <c r="V1430" s="105"/>
      <c r="W1430" s="105"/>
      <c r="X1430" s="105"/>
      <c r="Y1430" s="105"/>
      <c r="Z1430" s="105"/>
      <c r="AA1430" s="105"/>
      <c r="AB1430" s="105"/>
      <c r="AC1430" s="105"/>
      <c r="AD1430" s="107"/>
      <c r="AE1430" s="108"/>
      <c r="AF1430" s="105"/>
      <c r="AG1430" s="105"/>
      <c r="AH1430" s="105"/>
      <c r="AI1430" s="105"/>
      <c r="AJ1430" s="105"/>
      <c r="AK1430" s="105"/>
      <c r="AL1430" s="105"/>
      <c r="AM1430" s="105"/>
      <c r="AN1430" s="105"/>
      <c r="AO1430" s="105"/>
      <c r="AP1430" s="109"/>
      <c r="AQ1430" s="110"/>
      <c r="AR1430" s="105"/>
      <c r="AS1430" s="105"/>
      <c r="AT1430" s="105"/>
      <c r="AU1430" s="105"/>
      <c r="AV1430" s="105"/>
      <c r="AW1430" s="105"/>
      <c r="AX1430" s="105"/>
      <c r="AY1430" s="105"/>
      <c r="AZ1430" s="105"/>
      <c r="BA1430" s="105"/>
      <c r="BB1430" s="105"/>
      <c r="BC1430" s="105"/>
      <c r="BD1430" s="106"/>
      <c r="BE1430" s="197">
        <f t="shared" ref="BE1430:BE1510" si="1860">SUM(D1430,BD1430,AQ1430,AD1430,Q1430)</f>
        <v>0</v>
      </c>
      <c r="BF1430" s="122"/>
      <c r="BG1430" s="42"/>
    </row>
    <row r="1431" spans="1:61" hidden="1" outlineLevel="2" x14ac:dyDescent="0.2">
      <c r="A1431" s="120"/>
      <c r="B1431" s="111" t="s">
        <v>202</v>
      </c>
      <c r="C1431" s="112"/>
      <c r="D1431" s="114"/>
      <c r="E1431" s="113"/>
      <c r="F1431" s="113"/>
      <c r="G1431" s="113"/>
      <c r="H1431" s="113"/>
      <c r="I1431" s="113"/>
      <c r="J1431" s="113"/>
      <c r="K1431" s="113"/>
      <c r="L1431" s="113"/>
      <c r="M1431" s="113"/>
      <c r="N1431" s="113"/>
      <c r="O1431" s="113"/>
      <c r="P1431" s="113"/>
      <c r="Q1431" s="114"/>
      <c r="R1431" s="113"/>
      <c r="S1431" s="113"/>
      <c r="T1431" s="113"/>
      <c r="U1431" s="113"/>
      <c r="V1431" s="113"/>
      <c r="W1431" s="113"/>
      <c r="X1431" s="113"/>
      <c r="Y1431" s="113"/>
      <c r="Z1431" s="113"/>
      <c r="AA1431" s="113"/>
      <c r="AB1431" s="113"/>
      <c r="AC1431" s="113"/>
      <c r="AD1431" s="115"/>
      <c r="AE1431" s="116"/>
      <c r="AF1431" s="113"/>
      <c r="AG1431" s="113"/>
      <c r="AH1431" s="113"/>
      <c r="AI1431" s="113"/>
      <c r="AJ1431" s="113"/>
      <c r="AK1431" s="113"/>
      <c r="AL1431" s="113"/>
      <c r="AM1431" s="113"/>
      <c r="AN1431" s="113"/>
      <c r="AO1431" s="113"/>
      <c r="AP1431" s="117"/>
      <c r="AQ1431" s="118"/>
      <c r="AR1431" s="113"/>
      <c r="AS1431" s="113"/>
      <c r="AT1431" s="113"/>
      <c r="AU1431" s="113"/>
      <c r="AV1431" s="113"/>
      <c r="AW1431" s="113"/>
      <c r="AX1431" s="113"/>
      <c r="AY1431" s="113"/>
      <c r="AZ1431" s="113"/>
      <c r="BA1431" s="113"/>
      <c r="BB1431" s="113"/>
      <c r="BC1431" s="113"/>
      <c r="BD1431" s="114"/>
      <c r="BE1431" s="198">
        <f t="shared" si="1860"/>
        <v>0</v>
      </c>
      <c r="BG1431" s="42"/>
    </row>
    <row r="1432" spans="1:61" ht="13.15" hidden="1" customHeight="1" outlineLevel="2" x14ac:dyDescent="0.2">
      <c r="A1432" s="373">
        <v>1</v>
      </c>
      <c r="B1432" s="371" t="s">
        <v>334</v>
      </c>
      <c r="C1432" s="44" t="s">
        <v>159</v>
      </c>
      <c r="D1432" s="101"/>
      <c r="E1432" s="82"/>
      <c r="F1432" s="83"/>
      <c r="G1432" s="83"/>
      <c r="H1432" s="83"/>
      <c r="I1432" s="83"/>
      <c r="J1432" s="83"/>
      <c r="K1432" s="83"/>
      <c r="L1432" s="83"/>
      <c r="M1432" s="83"/>
      <c r="N1432" s="83"/>
      <c r="O1432" s="83"/>
      <c r="P1432" s="83"/>
      <c r="Q1432" s="101">
        <f>SUM(E1432:P1432)</f>
        <v>0</v>
      </c>
      <c r="R1432" s="82"/>
      <c r="S1432" s="83"/>
      <c r="T1432" s="83"/>
      <c r="U1432" s="83"/>
      <c r="V1432" s="83"/>
      <c r="W1432" s="83"/>
      <c r="X1432" s="83"/>
      <c r="Y1432" s="83"/>
      <c r="Z1432" s="83"/>
      <c r="AA1432" s="83"/>
      <c r="AB1432" s="83"/>
      <c r="AC1432" s="83"/>
      <c r="AD1432" s="101">
        <f>SUM(R1432:AC1432)</f>
        <v>0</v>
      </c>
      <c r="AE1432" s="82"/>
      <c r="AF1432" s="83"/>
      <c r="AG1432" s="83"/>
      <c r="AH1432" s="83"/>
      <c r="AI1432" s="83"/>
      <c r="AJ1432" s="83"/>
      <c r="AK1432" s="83"/>
      <c r="AL1432" s="83"/>
      <c r="AM1432" s="83"/>
      <c r="AN1432" s="83"/>
      <c r="AO1432" s="83"/>
      <c r="AP1432" s="83"/>
      <c r="AQ1432" s="101">
        <f>SUM(AE1432:AP1432)</f>
        <v>0</v>
      </c>
      <c r="AR1432" s="82"/>
      <c r="AS1432" s="83"/>
      <c r="AT1432" s="83"/>
      <c r="AU1432" s="83"/>
      <c r="AV1432" s="83"/>
      <c r="AW1432" s="83"/>
      <c r="AX1432" s="83"/>
      <c r="AY1432" s="83"/>
      <c r="AZ1432" s="83"/>
      <c r="BA1432" s="83"/>
      <c r="BB1432" s="83"/>
      <c r="BC1432" s="83"/>
      <c r="BD1432" s="101">
        <f>SUM(AR1432:BC1432)</f>
        <v>0</v>
      </c>
      <c r="BE1432" s="101">
        <f t="shared" si="1860"/>
        <v>0</v>
      </c>
      <c r="BG1432" s="138"/>
      <c r="BH1432" s="140"/>
      <c r="BI1432" s="140"/>
    </row>
    <row r="1433" spans="1:61" ht="13.15" hidden="1" customHeight="1" outlineLevel="2" x14ac:dyDescent="0.2">
      <c r="A1433" s="374"/>
      <c r="B1433" s="372"/>
      <c r="C1433" s="46" t="s">
        <v>164</v>
      </c>
      <c r="D1433" s="92"/>
      <c r="E1433" s="56"/>
      <c r="F1433" s="57"/>
      <c r="G1433" s="57"/>
      <c r="H1433" s="57"/>
      <c r="I1433" s="57"/>
      <c r="J1433" s="57"/>
      <c r="K1433" s="57"/>
      <c r="L1433" s="57"/>
      <c r="M1433" s="57"/>
      <c r="N1433" s="57"/>
      <c r="O1433" s="57"/>
      <c r="P1433" s="57"/>
      <c r="Q1433" s="92">
        <f>SUM(E1433:P1433)</f>
        <v>0</v>
      </c>
      <c r="R1433" s="56"/>
      <c r="S1433" s="57"/>
      <c r="T1433" s="57"/>
      <c r="U1433" s="57"/>
      <c r="V1433" s="57"/>
      <c r="W1433" s="57"/>
      <c r="X1433" s="57"/>
      <c r="Y1433" s="57"/>
      <c r="Z1433" s="57"/>
      <c r="AA1433" s="57"/>
      <c r="AB1433" s="57"/>
      <c r="AC1433" s="57"/>
      <c r="AD1433" s="92">
        <f>SUM(R1433:AC1433)</f>
        <v>0</v>
      </c>
      <c r="AE1433" s="56"/>
      <c r="AF1433" s="57"/>
      <c r="AG1433" s="57"/>
      <c r="AH1433" s="57"/>
      <c r="AI1433" s="57"/>
      <c r="AJ1433" s="57"/>
      <c r="AK1433" s="57"/>
      <c r="AL1433" s="57"/>
      <c r="AM1433" s="57"/>
      <c r="AN1433" s="57"/>
      <c r="AO1433" s="57"/>
      <c r="AP1433" s="57"/>
      <c r="AQ1433" s="92">
        <f>SUM(AE1433:AP1433)</f>
        <v>0</v>
      </c>
      <c r="AR1433" s="56"/>
      <c r="AS1433" s="57"/>
      <c r="AT1433" s="57"/>
      <c r="AU1433" s="57"/>
      <c r="AV1433" s="57"/>
      <c r="AW1433" s="57"/>
      <c r="AX1433" s="57"/>
      <c r="AY1433" s="57"/>
      <c r="AZ1433" s="57"/>
      <c r="BA1433" s="57"/>
      <c r="BB1433" s="57"/>
      <c r="BC1433" s="57"/>
      <c r="BD1433" s="92">
        <f>SUM(AR1433:BC1433)</f>
        <v>0</v>
      </c>
      <c r="BE1433" s="92">
        <f t="shared" si="1860"/>
        <v>0</v>
      </c>
      <c r="BG1433" s="136"/>
      <c r="BH1433" s="4"/>
      <c r="BI1433" s="4"/>
    </row>
    <row r="1434" spans="1:61" ht="13.15" hidden="1" customHeight="1" outlineLevel="2" x14ac:dyDescent="0.2">
      <c r="A1434" s="373">
        <v>2</v>
      </c>
      <c r="B1434" s="371" t="s">
        <v>217</v>
      </c>
      <c r="C1434" s="44" t="s">
        <v>159</v>
      </c>
      <c r="D1434" s="101"/>
      <c r="E1434" s="82"/>
      <c r="F1434" s="83"/>
      <c r="G1434" s="83"/>
      <c r="H1434" s="83"/>
      <c r="I1434" s="83"/>
      <c r="J1434" s="83"/>
      <c r="K1434" s="83"/>
      <c r="L1434" s="83"/>
      <c r="M1434" s="83"/>
      <c r="N1434" s="83"/>
      <c r="O1434" s="83"/>
      <c r="P1434" s="83"/>
      <c r="Q1434" s="101">
        <f t="shared" ref="Q1434:Q1449" si="1861">SUM(E1434:P1434)</f>
        <v>0</v>
      </c>
      <c r="R1434" s="82"/>
      <c r="S1434" s="83"/>
      <c r="T1434" s="83"/>
      <c r="U1434" s="83"/>
      <c r="V1434" s="83"/>
      <c r="W1434" s="83"/>
      <c r="X1434" s="83"/>
      <c r="Y1434" s="83"/>
      <c r="Z1434" s="83"/>
      <c r="AA1434" s="83"/>
      <c r="AB1434" s="83"/>
      <c r="AC1434" s="83"/>
      <c r="AD1434" s="101">
        <f t="shared" ref="AD1434:AD1449" si="1862">SUM(R1434:AC1434)</f>
        <v>0</v>
      </c>
      <c r="AE1434" s="82"/>
      <c r="AF1434" s="83"/>
      <c r="AG1434" s="83"/>
      <c r="AH1434" s="83"/>
      <c r="AI1434" s="83"/>
      <c r="AJ1434" s="83"/>
      <c r="AK1434" s="83"/>
      <c r="AL1434" s="83"/>
      <c r="AM1434" s="83"/>
      <c r="AN1434" s="83"/>
      <c r="AO1434" s="83"/>
      <c r="AP1434" s="83"/>
      <c r="AQ1434" s="101">
        <f t="shared" ref="AQ1434:AQ1449" si="1863">SUM(AE1434:AP1434)</f>
        <v>0</v>
      </c>
      <c r="AR1434" s="82"/>
      <c r="AS1434" s="83"/>
      <c r="AT1434" s="83"/>
      <c r="AU1434" s="83"/>
      <c r="AV1434" s="83"/>
      <c r="AW1434" s="83"/>
      <c r="AX1434" s="83"/>
      <c r="AY1434" s="83"/>
      <c r="AZ1434" s="83"/>
      <c r="BA1434" s="83"/>
      <c r="BB1434" s="83"/>
      <c r="BC1434" s="83"/>
      <c r="BD1434" s="101">
        <f t="shared" ref="BD1434:BD1449" si="1864">SUM(AR1434:BC1434)</f>
        <v>0</v>
      </c>
      <c r="BE1434" s="101">
        <f t="shared" si="1860"/>
        <v>0</v>
      </c>
      <c r="BG1434" s="138" t="s">
        <v>211</v>
      </c>
      <c r="BH1434" s="140" t="s">
        <v>212</v>
      </c>
      <c r="BI1434" s="140" t="s">
        <v>213</v>
      </c>
    </row>
    <row r="1435" spans="1:61" ht="13.15" hidden="1" customHeight="1" outlineLevel="2" x14ac:dyDescent="0.2">
      <c r="A1435" s="374"/>
      <c r="B1435" s="372"/>
      <c r="C1435" s="46" t="s">
        <v>164</v>
      </c>
      <c r="D1435" s="92"/>
      <c r="E1435" s="56"/>
      <c r="F1435" s="57"/>
      <c r="G1435" s="57"/>
      <c r="H1435" s="57"/>
      <c r="I1435" s="57"/>
      <c r="J1435" s="57"/>
      <c r="K1435" s="57"/>
      <c r="L1435" s="57"/>
      <c r="M1435" s="57"/>
      <c r="N1435" s="57"/>
      <c r="O1435" s="57"/>
      <c r="P1435" s="57"/>
      <c r="Q1435" s="92">
        <f t="shared" si="1861"/>
        <v>0</v>
      </c>
      <c r="R1435" s="56"/>
      <c r="S1435" s="57"/>
      <c r="T1435" s="57"/>
      <c r="U1435" s="57"/>
      <c r="V1435" s="57"/>
      <c r="W1435" s="57"/>
      <c r="X1435" s="57"/>
      <c r="Y1435" s="57"/>
      <c r="Z1435" s="57"/>
      <c r="AA1435" s="57"/>
      <c r="AB1435" s="57"/>
      <c r="AC1435" s="57"/>
      <c r="AD1435" s="92">
        <f t="shared" si="1862"/>
        <v>0</v>
      </c>
      <c r="AE1435" s="56"/>
      <c r="AF1435" s="57"/>
      <c r="AG1435" s="57"/>
      <c r="AH1435" s="57"/>
      <c r="AI1435" s="57"/>
      <c r="AJ1435" s="57"/>
      <c r="AK1435" s="57"/>
      <c r="AL1435" s="57"/>
      <c r="AM1435" s="57"/>
      <c r="AN1435" s="57"/>
      <c r="AO1435" s="57"/>
      <c r="AP1435" s="57"/>
      <c r="AQ1435" s="92">
        <f t="shared" si="1863"/>
        <v>0</v>
      </c>
      <c r="AR1435" s="56"/>
      <c r="AS1435" s="57"/>
      <c r="AT1435" s="57"/>
      <c r="AU1435" s="57"/>
      <c r="AV1435" s="57"/>
      <c r="AW1435" s="57"/>
      <c r="AX1435" s="57"/>
      <c r="AY1435" s="57"/>
      <c r="AZ1435" s="57"/>
      <c r="BA1435" s="57"/>
      <c r="BB1435" s="57"/>
      <c r="BC1435" s="57"/>
      <c r="BD1435" s="92">
        <f t="shared" si="1864"/>
        <v>0</v>
      </c>
      <c r="BE1435" s="92">
        <f t="shared" si="1860"/>
        <v>0</v>
      </c>
      <c r="BG1435" s="136" t="s">
        <v>199</v>
      </c>
      <c r="BH1435" s="4"/>
      <c r="BI1435" s="4"/>
    </row>
    <row r="1436" spans="1:61" ht="13.15" hidden="1" customHeight="1" outlineLevel="2" x14ac:dyDescent="0.2">
      <c r="A1436" s="366">
        <v>3</v>
      </c>
      <c r="B1436" s="376" t="s">
        <v>345</v>
      </c>
      <c r="C1436" s="47" t="s">
        <v>159</v>
      </c>
      <c r="D1436" s="91"/>
      <c r="E1436" s="52"/>
      <c r="F1436" s="53"/>
      <c r="G1436" s="53"/>
      <c r="H1436" s="53"/>
      <c r="I1436" s="53"/>
      <c r="J1436" s="53"/>
      <c r="K1436" s="53"/>
      <c r="L1436" s="53"/>
      <c r="M1436" s="53"/>
      <c r="N1436" s="53"/>
      <c r="O1436" s="53"/>
      <c r="P1436" s="53"/>
      <c r="Q1436" s="91">
        <f t="shared" si="1861"/>
        <v>0</v>
      </c>
      <c r="R1436" s="52"/>
      <c r="S1436" s="53"/>
      <c r="T1436" s="53"/>
      <c r="U1436" s="53"/>
      <c r="V1436" s="53"/>
      <c r="W1436" s="53"/>
      <c r="X1436" s="53"/>
      <c r="Y1436" s="53"/>
      <c r="Z1436" s="53"/>
      <c r="AA1436" s="53"/>
      <c r="AB1436" s="53"/>
      <c r="AC1436" s="53"/>
      <c r="AD1436" s="91">
        <f t="shared" si="1862"/>
        <v>0</v>
      </c>
      <c r="AE1436" s="52"/>
      <c r="AF1436" s="53"/>
      <c r="AG1436" s="53"/>
      <c r="AH1436" s="53"/>
      <c r="AI1436" s="53"/>
      <c r="AJ1436" s="53"/>
      <c r="AK1436" s="53"/>
      <c r="AL1436" s="53"/>
      <c r="AM1436" s="53"/>
      <c r="AN1436" s="53"/>
      <c r="AO1436" s="53"/>
      <c r="AP1436" s="53"/>
      <c r="AQ1436" s="91">
        <f t="shared" si="1863"/>
        <v>0</v>
      </c>
      <c r="AR1436" s="52"/>
      <c r="AS1436" s="53"/>
      <c r="AT1436" s="53"/>
      <c r="AU1436" s="53"/>
      <c r="AV1436" s="53"/>
      <c r="AW1436" s="53"/>
      <c r="AX1436" s="53"/>
      <c r="AY1436" s="53"/>
      <c r="AZ1436" s="53"/>
      <c r="BA1436" s="53"/>
      <c r="BB1436" s="53"/>
      <c r="BC1436" s="53"/>
      <c r="BD1436" s="91">
        <f t="shared" si="1864"/>
        <v>0</v>
      </c>
      <c r="BE1436" s="91">
        <f t="shared" si="1860"/>
        <v>0</v>
      </c>
      <c r="BG1436" s="136" t="s">
        <v>218</v>
      </c>
      <c r="BH1436" s="4"/>
      <c r="BI1436" s="4"/>
    </row>
    <row r="1437" spans="1:61" ht="13.15" hidden="1" customHeight="1" outlineLevel="2" x14ac:dyDescent="0.2">
      <c r="A1437" s="367"/>
      <c r="B1437" s="381"/>
      <c r="C1437" s="48" t="s">
        <v>164</v>
      </c>
      <c r="D1437" s="93"/>
      <c r="E1437" s="62"/>
      <c r="F1437" s="63"/>
      <c r="G1437" s="63"/>
      <c r="H1437" s="63"/>
      <c r="I1437" s="63"/>
      <c r="J1437" s="63"/>
      <c r="K1437" s="63"/>
      <c r="L1437" s="63"/>
      <c r="M1437" s="63"/>
      <c r="N1437" s="63"/>
      <c r="O1437" s="63"/>
      <c r="P1437" s="63"/>
      <c r="Q1437" s="93">
        <f t="shared" si="1861"/>
        <v>0</v>
      </c>
      <c r="R1437" s="62"/>
      <c r="S1437" s="63"/>
      <c r="T1437" s="63"/>
      <c r="U1437" s="63"/>
      <c r="V1437" s="63"/>
      <c r="W1437" s="63"/>
      <c r="X1437" s="63"/>
      <c r="Y1437" s="63"/>
      <c r="Z1437" s="63"/>
      <c r="AA1437" s="63"/>
      <c r="AB1437" s="63"/>
      <c r="AC1437" s="63"/>
      <c r="AD1437" s="93">
        <f t="shared" si="1862"/>
        <v>0</v>
      </c>
      <c r="AE1437" s="62"/>
      <c r="AF1437" s="63"/>
      <c r="AG1437" s="63"/>
      <c r="AH1437" s="63"/>
      <c r="AI1437" s="63"/>
      <c r="AJ1437" s="63"/>
      <c r="AK1437" s="63"/>
      <c r="AL1437" s="63"/>
      <c r="AM1437" s="63"/>
      <c r="AN1437" s="63"/>
      <c r="AO1437" s="63"/>
      <c r="AP1437" s="63"/>
      <c r="AQ1437" s="93">
        <f t="shared" si="1863"/>
        <v>0</v>
      </c>
      <c r="AR1437" s="62"/>
      <c r="AS1437" s="63"/>
      <c r="AT1437" s="63"/>
      <c r="AU1437" s="63"/>
      <c r="AV1437" s="63"/>
      <c r="AW1437" s="63"/>
      <c r="AX1437" s="63"/>
      <c r="AY1437" s="63"/>
      <c r="AZ1437" s="63"/>
      <c r="BA1437" s="63"/>
      <c r="BB1437" s="63"/>
      <c r="BC1437" s="63"/>
      <c r="BD1437" s="93">
        <f t="shared" si="1864"/>
        <v>0</v>
      </c>
      <c r="BE1437" s="93">
        <f t="shared" si="1860"/>
        <v>0</v>
      </c>
      <c r="BG1437" s="136" t="s">
        <v>222</v>
      </c>
      <c r="BH1437" s="4"/>
      <c r="BI1437" s="4"/>
    </row>
    <row r="1438" spans="1:61" ht="13.15" hidden="1" customHeight="1" outlineLevel="2" x14ac:dyDescent="0.2">
      <c r="A1438" s="380">
        <v>4</v>
      </c>
      <c r="B1438" s="382" t="s">
        <v>204</v>
      </c>
      <c r="C1438" s="49" t="s">
        <v>159</v>
      </c>
      <c r="D1438" s="95"/>
      <c r="E1438" s="68"/>
      <c r="F1438" s="69"/>
      <c r="G1438" s="69"/>
      <c r="H1438" s="69"/>
      <c r="I1438" s="69"/>
      <c r="J1438" s="69"/>
      <c r="K1438" s="69"/>
      <c r="L1438" s="69"/>
      <c r="M1438" s="69"/>
      <c r="N1438" s="69"/>
      <c r="O1438" s="69"/>
      <c r="P1438" s="69"/>
      <c r="Q1438" s="94">
        <f t="shared" si="1861"/>
        <v>0</v>
      </c>
      <c r="R1438" s="68"/>
      <c r="S1438" s="69"/>
      <c r="T1438" s="69"/>
      <c r="U1438" s="69"/>
      <c r="V1438" s="69"/>
      <c r="W1438" s="69"/>
      <c r="X1438" s="69"/>
      <c r="Y1438" s="69"/>
      <c r="Z1438" s="69"/>
      <c r="AA1438" s="69"/>
      <c r="AB1438" s="69"/>
      <c r="AC1438" s="69"/>
      <c r="AD1438" s="94">
        <f t="shared" si="1862"/>
        <v>0</v>
      </c>
      <c r="AE1438" s="68"/>
      <c r="AF1438" s="69"/>
      <c r="AG1438" s="69"/>
      <c r="AH1438" s="69"/>
      <c r="AI1438" s="69"/>
      <c r="AJ1438" s="69"/>
      <c r="AK1438" s="69"/>
      <c r="AL1438" s="69"/>
      <c r="AM1438" s="69"/>
      <c r="AN1438" s="69"/>
      <c r="AO1438" s="69"/>
      <c r="AP1438" s="69"/>
      <c r="AQ1438" s="94">
        <f t="shared" si="1863"/>
        <v>0</v>
      </c>
      <c r="AR1438" s="68"/>
      <c r="AS1438" s="69"/>
      <c r="AT1438" s="69"/>
      <c r="AU1438" s="69"/>
      <c r="AV1438" s="69"/>
      <c r="AW1438" s="69"/>
      <c r="AX1438" s="69"/>
      <c r="AY1438" s="69"/>
      <c r="AZ1438" s="69"/>
      <c r="BA1438" s="69"/>
      <c r="BB1438" s="69"/>
      <c r="BC1438" s="69"/>
      <c r="BD1438" s="94">
        <f t="shared" si="1864"/>
        <v>0</v>
      </c>
      <c r="BE1438" s="95">
        <f t="shared" si="1860"/>
        <v>0</v>
      </c>
      <c r="BG1438" s="136" t="s">
        <v>214</v>
      </c>
      <c r="BH1438" s="4"/>
      <c r="BI1438" s="4"/>
    </row>
    <row r="1439" spans="1:61" ht="13.15" hidden="1" customHeight="1" outlineLevel="2" x14ac:dyDescent="0.2">
      <c r="A1439" s="384"/>
      <c r="B1439" s="383"/>
      <c r="C1439" s="45" t="s">
        <v>164</v>
      </c>
      <c r="D1439" s="97"/>
      <c r="E1439" s="74"/>
      <c r="F1439" s="75"/>
      <c r="G1439" s="75"/>
      <c r="H1439" s="75"/>
      <c r="I1439" s="75"/>
      <c r="J1439" s="75"/>
      <c r="K1439" s="75"/>
      <c r="L1439" s="75"/>
      <c r="M1439" s="75"/>
      <c r="N1439" s="75"/>
      <c r="O1439" s="75"/>
      <c r="P1439" s="75"/>
      <c r="Q1439" s="96">
        <f t="shared" si="1861"/>
        <v>0</v>
      </c>
      <c r="R1439" s="74"/>
      <c r="S1439" s="75"/>
      <c r="T1439" s="75"/>
      <c r="U1439" s="75"/>
      <c r="V1439" s="75"/>
      <c r="W1439" s="75"/>
      <c r="X1439" s="75"/>
      <c r="Y1439" s="75"/>
      <c r="Z1439" s="75"/>
      <c r="AA1439" s="75"/>
      <c r="AB1439" s="75"/>
      <c r="AC1439" s="75"/>
      <c r="AD1439" s="96">
        <f t="shared" si="1862"/>
        <v>0</v>
      </c>
      <c r="AE1439" s="74"/>
      <c r="AF1439" s="75"/>
      <c r="AG1439" s="75"/>
      <c r="AH1439" s="75"/>
      <c r="AI1439" s="75"/>
      <c r="AJ1439" s="75"/>
      <c r="AK1439" s="75"/>
      <c r="AL1439" s="75"/>
      <c r="AM1439" s="75"/>
      <c r="AN1439" s="75"/>
      <c r="AO1439" s="75"/>
      <c r="AP1439" s="75"/>
      <c r="AQ1439" s="96">
        <f t="shared" si="1863"/>
        <v>0</v>
      </c>
      <c r="AR1439" s="74"/>
      <c r="AS1439" s="75"/>
      <c r="AT1439" s="75"/>
      <c r="AU1439" s="75"/>
      <c r="AV1439" s="75"/>
      <c r="AW1439" s="75"/>
      <c r="AX1439" s="75"/>
      <c r="AY1439" s="75"/>
      <c r="AZ1439" s="75"/>
      <c r="BA1439" s="75"/>
      <c r="BB1439" s="75"/>
      <c r="BC1439" s="75"/>
      <c r="BD1439" s="96">
        <f t="shared" si="1864"/>
        <v>0</v>
      </c>
      <c r="BE1439" s="97">
        <f t="shared" si="1860"/>
        <v>0</v>
      </c>
      <c r="BG1439" s="136" t="s">
        <v>223</v>
      </c>
      <c r="BH1439" s="4"/>
      <c r="BI1439" s="4"/>
    </row>
    <row r="1440" spans="1:61" ht="13.15" hidden="1" customHeight="1" outlineLevel="2" x14ac:dyDescent="0.2">
      <c r="A1440" s="380">
        <v>5</v>
      </c>
      <c r="B1440" s="382" t="s">
        <v>221</v>
      </c>
      <c r="C1440" s="49" t="s">
        <v>159</v>
      </c>
      <c r="D1440" s="95"/>
      <c r="E1440" s="68"/>
      <c r="F1440" s="69"/>
      <c r="G1440" s="69"/>
      <c r="H1440" s="69"/>
      <c r="I1440" s="69"/>
      <c r="J1440" s="69"/>
      <c r="K1440" s="69"/>
      <c r="L1440" s="69"/>
      <c r="M1440" s="69"/>
      <c r="N1440" s="69"/>
      <c r="O1440" s="69"/>
      <c r="P1440" s="69"/>
      <c r="Q1440" s="94">
        <f t="shared" si="1861"/>
        <v>0</v>
      </c>
      <c r="R1440" s="68"/>
      <c r="S1440" s="69"/>
      <c r="T1440" s="69"/>
      <c r="U1440" s="69"/>
      <c r="V1440" s="69"/>
      <c r="W1440" s="69"/>
      <c r="X1440" s="69"/>
      <c r="Y1440" s="69">
        <v>200</v>
      </c>
      <c r="Z1440" s="69"/>
      <c r="AA1440" s="69"/>
      <c r="AB1440" s="69"/>
      <c r="AC1440" s="69"/>
      <c r="AD1440" s="94">
        <f t="shared" si="1862"/>
        <v>200</v>
      </c>
      <c r="AE1440" s="68"/>
      <c r="AF1440" s="69"/>
      <c r="AG1440" s="69"/>
      <c r="AH1440" s="69"/>
      <c r="AI1440" s="69"/>
      <c r="AJ1440" s="69"/>
      <c r="AK1440" s="69"/>
      <c r="AL1440" s="69"/>
      <c r="AM1440" s="69"/>
      <c r="AN1440" s="69"/>
      <c r="AO1440" s="69"/>
      <c r="AP1440" s="69"/>
      <c r="AQ1440" s="94">
        <f t="shared" si="1863"/>
        <v>0</v>
      </c>
      <c r="AR1440" s="68"/>
      <c r="AS1440" s="69"/>
      <c r="AT1440" s="69"/>
      <c r="AU1440" s="69"/>
      <c r="AV1440" s="69"/>
      <c r="AW1440" s="69"/>
      <c r="AX1440" s="69"/>
      <c r="AY1440" s="69"/>
      <c r="AZ1440" s="69"/>
      <c r="BA1440" s="69"/>
      <c r="BB1440" s="69"/>
      <c r="BC1440" s="69"/>
      <c r="BD1440" s="94">
        <f t="shared" si="1864"/>
        <v>0</v>
      </c>
      <c r="BE1440" s="95">
        <f t="shared" si="1860"/>
        <v>200</v>
      </c>
      <c r="BG1440" t="s">
        <v>224</v>
      </c>
      <c r="BH1440" s="4"/>
      <c r="BI1440" s="4"/>
    </row>
    <row r="1441" spans="1:61" ht="13.15" hidden="1" customHeight="1" outlineLevel="2" x14ac:dyDescent="0.2">
      <c r="A1441" s="384"/>
      <c r="B1441" s="383"/>
      <c r="C1441" s="45" t="s">
        <v>164</v>
      </c>
      <c r="D1441" s="97"/>
      <c r="E1441" s="74"/>
      <c r="F1441" s="75"/>
      <c r="G1441" s="75"/>
      <c r="H1441" s="75"/>
      <c r="I1441" s="75"/>
      <c r="J1441" s="75"/>
      <c r="K1441" s="75"/>
      <c r="L1441" s="75"/>
      <c r="M1441" s="75"/>
      <c r="N1441" s="75"/>
      <c r="O1441" s="75"/>
      <c r="P1441" s="75"/>
      <c r="Q1441" s="96">
        <f t="shared" si="1861"/>
        <v>0</v>
      </c>
      <c r="R1441" s="74"/>
      <c r="S1441" s="75"/>
      <c r="T1441" s="75"/>
      <c r="U1441" s="75"/>
      <c r="V1441" s="75"/>
      <c r="W1441" s="75"/>
      <c r="X1441" s="75"/>
      <c r="Y1441" s="75"/>
      <c r="Z1441" s="75"/>
      <c r="AA1441" s="75"/>
      <c r="AB1441" s="75"/>
      <c r="AC1441" s="75"/>
      <c r="AD1441" s="96">
        <f t="shared" si="1862"/>
        <v>0</v>
      </c>
      <c r="AE1441" s="74"/>
      <c r="AF1441" s="75"/>
      <c r="AG1441" s="75"/>
      <c r="AH1441" s="75"/>
      <c r="AI1441" s="75"/>
      <c r="AJ1441" s="75"/>
      <c r="AK1441" s="75"/>
      <c r="AL1441" s="75"/>
      <c r="AM1441" s="75"/>
      <c r="AN1441" s="75"/>
      <c r="AO1441" s="75"/>
      <c r="AP1441" s="75"/>
      <c r="AQ1441" s="96">
        <f t="shared" si="1863"/>
        <v>0</v>
      </c>
      <c r="AR1441" s="74"/>
      <c r="AS1441" s="75"/>
      <c r="AT1441" s="75"/>
      <c r="AU1441" s="75"/>
      <c r="AV1441" s="75"/>
      <c r="AW1441" s="75"/>
      <c r="AX1441" s="75"/>
      <c r="AY1441" s="75"/>
      <c r="AZ1441" s="75"/>
      <c r="BA1441" s="75"/>
      <c r="BB1441" s="75"/>
      <c r="BC1441" s="75"/>
      <c r="BD1441" s="96">
        <f t="shared" si="1864"/>
        <v>0</v>
      </c>
      <c r="BE1441" s="97">
        <f t="shared" si="1860"/>
        <v>0</v>
      </c>
      <c r="BG1441" t="s">
        <v>210</v>
      </c>
      <c r="BH1441" s="4"/>
      <c r="BI1441" s="4"/>
    </row>
    <row r="1442" spans="1:61" ht="13.15" hidden="1" customHeight="1" outlineLevel="2" x14ac:dyDescent="0.2">
      <c r="A1442" s="373">
        <v>6</v>
      </c>
      <c r="B1442" s="364" t="s">
        <v>209</v>
      </c>
      <c r="C1442" s="49" t="s">
        <v>159</v>
      </c>
      <c r="D1442" s="95"/>
      <c r="E1442" s="68"/>
      <c r="F1442" s="69"/>
      <c r="G1442" s="69"/>
      <c r="H1442" s="69"/>
      <c r="I1442" s="69"/>
      <c r="J1442" s="69"/>
      <c r="K1442" s="69"/>
      <c r="L1442" s="69"/>
      <c r="M1442" s="69"/>
      <c r="N1442" s="69"/>
      <c r="O1442" s="69"/>
      <c r="P1442" s="69"/>
      <c r="Q1442" s="94">
        <f t="shared" si="1861"/>
        <v>0</v>
      </c>
      <c r="R1442" s="68"/>
      <c r="S1442" s="69"/>
      <c r="T1442" s="69"/>
      <c r="U1442" s="69"/>
      <c r="V1442" s="69"/>
      <c r="W1442" s="69"/>
      <c r="X1442" s="69"/>
      <c r="Y1442" s="69"/>
      <c r="Z1442" s="69"/>
      <c r="AA1442" s="69"/>
      <c r="AB1442" s="69"/>
      <c r="AC1442" s="69"/>
      <c r="AD1442" s="94">
        <f t="shared" si="1862"/>
        <v>0</v>
      </c>
      <c r="AE1442" s="68"/>
      <c r="AF1442" s="69"/>
      <c r="AG1442" s="69"/>
      <c r="AH1442" s="69"/>
      <c r="AI1442" s="69"/>
      <c r="AJ1442" s="69"/>
      <c r="AK1442" s="69"/>
      <c r="AL1442" s="69"/>
      <c r="AM1442" s="69"/>
      <c r="AN1442" s="69"/>
      <c r="AO1442" s="69"/>
      <c r="AP1442" s="69"/>
      <c r="AQ1442" s="94">
        <f t="shared" si="1863"/>
        <v>0</v>
      </c>
      <c r="AR1442" s="68"/>
      <c r="AS1442" s="69"/>
      <c r="AT1442" s="69"/>
      <c r="AU1442" s="69"/>
      <c r="AV1442" s="69"/>
      <c r="AW1442" s="69"/>
      <c r="AX1442" s="69"/>
      <c r="AY1442" s="69"/>
      <c r="AZ1442" s="69"/>
      <c r="BA1442" s="69"/>
      <c r="BB1442" s="69"/>
      <c r="BC1442" s="69"/>
      <c r="BD1442" s="94">
        <f t="shared" si="1864"/>
        <v>0</v>
      </c>
      <c r="BE1442" s="95">
        <f t="shared" si="1860"/>
        <v>0</v>
      </c>
      <c r="BG1442" s="136" t="s">
        <v>215</v>
      </c>
      <c r="BH1442" s="4"/>
      <c r="BI1442" s="4"/>
    </row>
    <row r="1443" spans="1:61" ht="13.15" hidden="1" customHeight="1" outlineLevel="2" x14ac:dyDescent="0.2">
      <c r="A1443" s="374"/>
      <c r="B1443" s="365"/>
      <c r="C1443" s="48" t="s">
        <v>164</v>
      </c>
      <c r="D1443" s="98"/>
      <c r="E1443" s="62"/>
      <c r="F1443" s="63"/>
      <c r="G1443" s="63"/>
      <c r="H1443" s="63"/>
      <c r="I1443" s="63"/>
      <c r="J1443" s="63"/>
      <c r="K1443" s="63"/>
      <c r="L1443" s="63"/>
      <c r="M1443" s="63"/>
      <c r="N1443" s="63"/>
      <c r="O1443" s="63"/>
      <c r="P1443" s="63"/>
      <c r="Q1443" s="93">
        <f t="shared" si="1861"/>
        <v>0</v>
      </c>
      <c r="R1443" s="62"/>
      <c r="S1443" s="63"/>
      <c r="T1443" s="63"/>
      <c r="U1443" s="63"/>
      <c r="V1443" s="63"/>
      <c r="W1443" s="63"/>
      <c r="X1443" s="63"/>
      <c r="Y1443" s="63"/>
      <c r="Z1443" s="63"/>
      <c r="AA1443" s="63"/>
      <c r="AB1443" s="63"/>
      <c r="AC1443" s="63"/>
      <c r="AD1443" s="93">
        <f t="shared" si="1862"/>
        <v>0</v>
      </c>
      <c r="AE1443" s="62"/>
      <c r="AF1443" s="63"/>
      <c r="AG1443" s="63"/>
      <c r="AH1443" s="63"/>
      <c r="AI1443" s="63"/>
      <c r="AJ1443" s="63"/>
      <c r="AK1443" s="63"/>
      <c r="AL1443" s="63"/>
      <c r="AM1443" s="63"/>
      <c r="AN1443" s="63"/>
      <c r="AO1443" s="63"/>
      <c r="AP1443" s="63"/>
      <c r="AQ1443" s="93">
        <f t="shared" si="1863"/>
        <v>0</v>
      </c>
      <c r="AR1443" s="62"/>
      <c r="AS1443" s="63"/>
      <c r="AT1443" s="63"/>
      <c r="AU1443" s="63"/>
      <c r="AV1443" s="63"/>
      <c r="AW1443" s="63"/>
      <c r="AX1443" s="63"/>
      <c r="AY1443" s="63"/>
      <c r="AZ1443" s="63"/>
      <c r="BA1443" s="63"/>
      <c r="BB1443" s="63"/>
      <c r="BC1443" s="63"/>
      <c r="BD1443" s="93">
        <f t="shared" si="1864"/>
        <v>0</v>
      </c>
      <c r="BE1443" s="98">
        <f t="shared" si="1860"/>
        <v>0</v>
      </c>
      <c r="BF1443" s="122"/>
      <c r="BG1443" s="138" t="s">
        <v>216</v>
      </c>
      <c r="BH1443" s="139">
        <f>SUM(BH1435:BH1442)</f>
        <v>0</v>
      </c>
      <c r="BI1443" s="139">
        <f>SUM(BI1435:BI1442)</f>
        <v>0</v>
      </c>
    </row>
    <row r="1444" spans="1:61" ht="13.15" hidden="1" customHeight="1" outlineLevel="2" x14ac:dyDescent="0.2">
      <c r="A1444" s="366">
        <v>7</v>
      </c>
      <c r="B1444" s="364" t="s">
        <v>6</v>
      </c>
      <c r="C1444" s="49" t="s">
        <v>159</v>
      </c>
      <c r="D1444" s="95"/>
      <c r="E1444" s="68"/>
      <c r="F1444" s="69"/>
      <c r="G1444" s="69"/>
      <c r="H1444" s="69"/>
      <c r="I1444" s="69"/>
      <c r="J1444" s="69"/>
      <c r="K1444" s="69"/>
      <c r="L1444" s="69"/>
      <c r="M1444" s="69"/>
      <c r="N1444" s="69"/>
      <c r="O1444" s="69"/>
      <c r="P1444" s="69"/>
      <c r="Q1444" s="94">
        <f t="shared" si="1861"/>
        <v>0</v>
      </c>
      <c r="R1444" s="68"/>
      <c r="S1444" s="69"/>
      <c r="T1444" s="69"/>
      <c r="U1444" s="69"/>
      <c r="V1444" s="69"/>
      <c r="W1444" s="69"/>
      <c r="X1444" s="69"/>
      <c r="Y1444" s="69"/>
      <c r="Z1444" s="69"/>
      <c r="AA1444" s="69"/>
      <c r="AB1444" s="69"/>
      <c r="AC1444" s="69"/>
      <c r="AD1444" s="94">
        <f t="shared" si="1862"/>
        <v>0</v>
      </c>
      <c r="AE1444" s="68"/>
      <c r="AF1444" s="69"/>
      <c r="AG1444" s="69"/>
      <c r="AH1444" s="69"/>
      <c r="AI1444" s="69"/>
      <c r="AJ1444" s="69"/>
      <c r="AK1444" s="69"/>
      <c r="AL1444" s="69"/>
      <c r="AM1444" s="69"/>
      <c r="AN1444" s="69"/>
      <c r="AO1444" s="69"/>
      <c r="AP1444" s="69"/>
      <c r="AQ1444" s="94">
        <f t="shared" si="1863"/>
        <v>0</v>
      </c>
      <c r="AR1444" s="68"/>
      <c r="AS1444" s="69"/>
      <c r="AT1444" s="69"/>
      <c r="AU1444" s="69"/>
      <c r="AV1444" s="69"/>
      <c r="AW1444" s="69"/>
      <c r="AX1444" s="69"/>
      <c r="AY1444" s="69"/>
      <c r="AZ1444" s="69"/>
      <c r="BA1444" s="69"/>
      <c r="BB1444" s="69"/>
      <c r="BC1444" s="69"/>
      <c r="BD1444" s="94">
        <f t="shared" si="1864"/>
        <v>0</v>
      </c>
      <c r="BE1444" s="95">
        <f t="shared" si="1860"/>
        <v>0</v>
      </c>
      <c r="BH1444" s="4"/>
      <c r="BI1444" s="4"/>
    </row>
    <row r="1445" spans="1:61" ht="13.15" hidden="1" customHeight="1" outlineLevel="2" x14ac:dyDescent="0.2">
      <c r="A1445" s="367"/>
      <c r="B1445" s="368"/>
      <c r="C1445" s="48" t="s">
        <v>164</v>
      </c>
      <c r="D1445" s="98"/>
      <c r="E1445" s="66"/>
      <c r="F1445" s="63"/>
      <c r="G1445" s="63"/>
      <c r="H1445" s="63"/>
      <c r="I1445" s="63"/>
      <c r="J1445" s="63"/>
      <c r="K1445" s="63"/>
      <c r="L1445" s="63"/>
      <c r="M1445" s="63"/>
      <c r="N1445" s="63"/>
      <c r="O1445" s="63"/>
      <c r="P1445" s="63"/>
      <c r="Q1445" s="93">
        <f t="shared" si="1861"/>
        <v>0</v>
      </c>
      <c r="R1445" s="66"/>
      <c r="S1445" s="63"/>
      <c r="T1445" s="63"/>
      <c r="U1445" s="63"/>
      <c r="V1445" s="63"/>
      <c r="W1445" s="63"/>
      <c r="X1445" s="63"/>
      <c r="Y1445" s="63"/>
      <c r="Z1445" s="63"/>
      <c r="AA1445" s="63"/>
      <c r="AB1445" s="63"/>
      <c r="AC1445" s="63"/>
      <c r="AD1445" s="93">
        <f t="shared" si="1862"/>
        <v>0</v>
      </c>
      <c r="AE1445" s="66"/>
      <c r="AF1445" s="63"/>
      <c r="AG1445" s="63"/>
      <c r="AH1445" s="63"/>
      <c r="AI1445" s="63"/>
      <c r="AJ1445" s="63"/>
      <c r="AK1445" s="63"/>
      <c r="AL1445" s="63"/>
      <c r="AM1445" s="63"/>
      <c r="AN1445" s="63"/>
      <c r="AO1445" s="63"/>
      <c r="AP1445" s="63"/>
      <c r="AQ1445" s="93">
        <f t="shared" si="1863"/>
        <v>0</v>
      </c>
      <c r="AR1445" s="66"/>
      <c r="AS1445" s="63"/>
      <c r="AT1445" s="63"/>
      <c r="AU1445" s="63"/>
      <c r="AV1445" s="63"/>
      <c r="AW1445" s="63"/>
      <c r="AX1445" s="63"/>
      <c r="AY1445" s="63"/>
      <c r="AZ1445" s="63"/>
      <c r="BA1445" s="63"/>
      <c r="BB1445" s="63"/>
      <c r="BC1445" s="63"/>
      <c r="BD1445" s="93">
        <f t="shared" si="1864"/>
        <v>0</v>
      </c>
      <c r="BE1445" s="98">
        <f t="shared" si="1860"/>
        <v>0</v>
      </c>
      <c r="BG1445" s="138"/>
      <c r="BH1445" s="139"/>
      <c r="BI1445" s="139"/>
    </row>
    <row r="1446" spans="1:61" ht="13.15" hidden="1" customHeight="1" outlineLevel="2" x14ac:dyDescent="0.2">
      <c r="A1446" s="380">
        <v>8</v>
      </c>
      <c r="B1446" s="364" t="s">
        <v>335</v>
      </c>
      <c r="C1446" s="49" t="s">
        <v>159</v>
      </c>
      <c r="D1446" s="95"/>
      <c r="E1446" s="68"/>
      <c r="F1446" s="69"/>
      <c r="G1446" s="69"/>
      <c r="H1446" s="69"/>
      <c r="I1446" s="69"/>
      <c r="J1446" s="69"/>
      <c r="K1446" s="69"/>
      <c r="L1446" s="69"/>
      <c r="M1446" s="69"/>
      <c r="N1446" s="69"/>
      <c r="O1446" s="69"/>
      <c r="P1446" s="69"/>
      <c r="Q1446" s="94">
        <f t="shared" si="1861"/>
        <v>0</v>
      </c>
      <c r="R1446" s="68"/>
      <c r="S1446" s="69"/>
      <c r="T1446" s="69"/>
      <c r="U1446" s="69"/>
      <c r="V1446" s="69"/>
      <c r="W1446" s="69"/>
      <c r="X1446" s="69"/>
      <c r="Y1446" s="69"/>
      <c r="Z1446" s="69"/>
      <c r="AA1446" s="69"/>
      <c r="AB1446" s="69"/>
      <c r="AC1446" s="69"/>
      <c r="AD1446" s="94">
        <f t="shared" si="1862"/>
        <v>0</v>
      </c>
      <c r="AE1446" s="68"/>
      <c r="AF1446" s="69"/>
      <c r="AG1446" s="69"/>
      <c r="AH1446" s="69"/>
      <c r="AI1446" s="69"/>
      <c r="AJ1446" s="69"/>
      <c r="AK1446" s="69"/>
      <c r="AL1446" s="69"/>
      <c r="AM1446" s="69"/>
      <c r="AN1446" s="69"/>
      <c r="AO1446" s="69"/>
      <c r="AP1446" s="69"/>
      <c r="AQ1446" s="94">
        <f t="shared" si="1863"/>
        <v>0</v>
      </c>
      <c r="AR1446" s="68"/>
      <c r="AS1446" s="69"/>
      <c r="AT1446" s="69"/>
      <c r="AU1446" s="69"/>
      <c r="AV1446" s="69"/>
      <c r="AW1446" s="69"/>
      <c r="AX1446" s="69"/>
      <c r="AY1446" s="69"/>
      <c r="AZ1446" s="69"/>
      <c r="BA1446" s="69"/>
      <c r="BB1446" s="69"/>
      <c r="BC1446" s="69"/>
      <c r="BD1446" s="94">
        <f t="shared" si="1864"/>
        <v>0</v>
      </c>
      <c r="BE1446" s="95">
        <f t="shared" si="1860"/>
        <v>0</v>
      </c>
      <c r="BH1446" s="4"/>
      <c r="BI1446" s="4"/>
    </row>
    <row r="1447" spans="1:61" ht="13.15" hidden="1" customHeight="1" outlineLevel="2" thickBot="1" x14ac:dyDescent="0.25">
      <c r="A1447" s="377"/>
      <c r="B1447" s="379"/>
      <c r="C1447" s="128" t="s">
        <v>164</v>
      </c>
      <c r="D1447" s="133"/>
      <c r="E1447" s="132"/>
      <c r="F1447" s="130"/>
      <c r="G1447" s="130"/>
      <c r="H1447" s="130"/>
      <c r="I1447" s="130"/>
      <c r="J1447" s="130"/>
      <c r="K1447" s="130"/>
      <c r="L1447" s="130"/>
      <c r="M1447" s="130"/>
      <c r="N1447" s="130"/>
      <c r="O1447" s="130"/>
      <c r="P1447" s="130"/>
      <c r="Q1447" s="131">
        <f t="shared" si="1861"/>
        <v>0</v>
      </c>
      <c r="R1447" s="132"/>
      <c r="S1447" s="130"/>
      <c r="T1447" s="130"/>
      <c r="U1447" s="130"/>
      <c r="V1447" s="130"/>
      <c r="W1447" s="130"/>
      <c r="X1447" s="130"/>
      <c r="Y1447" s="130"/>
      <c r="Z1447" s="130"/>
      <c r="AA1447" s="130"/>
      <c r="AB1447" s="130"/>
      <c r="AC1447" s="130"/>
      <c r="AD1447" s="131">
        <f t="shared" si="1862"/>
        <v>0</v>
      </c>
      <c r="AE1447" s="132"/>
      <c r="AF1447" s="130"/>
      <c r="AG1447" s="130"/>
      <c r="AH1447" s="130"/>
      <c r="AI1447" s="130"/>
      <c r="AJ1447" s="130"/>
      <c r="AK1447" s="130"/>
      <c r="AL1447" s="130"/>
      <c r="AM1447" s="130"/>
      <c r="AN1447" s="130"/>
      <c r="AO1447" s="130"/>
      <c r="AP1447" s="130"/>
      <c r="AQ1447" s="131">
        <f t="shared" si="1863"/>
        <v>0</v>
      </c>
      <c r="AR1447" s="132"/>
      <c r="AS1447" s="130"/>
      <c r="AT1447" s="130"/>
      <c r="AU1447" s="130"/>
      <c r="AV1447" s="130"/>
      <c r="AW1447" s="130"/>
      <c r="AX1447" s="130"/>
      <c r="AY1447" s="130"/>
      <c r="AZ1447" s="130"/>
      <c r="BA1447" s="130"/>
      <c r="BB1447" s="130"/>
      <c r="BC1447" s="130"/>
      <c r="BD1447" s="131">
        <f t="shared" si="1864"/>
        <v>0</v>
      </c>
      <c r="BE1447" s="133">
        <f t="shared" si="1860"/>
        <v>0</v>
      </c>
      <c r="BG1447" s="138"/>
      <c r="BH1447" s="139"/>
      <c r="BI1447" s="139"/>
    </row>
    <row r="1448" spans="1:61" outlineLevel="1" collapsed="1" x14ac:dyDescent="0.2">
      <c r="A1448" s="369"/>
      <c r="B1448" s="362" t="s">
        <v>198</v>
      </c>
      <c r="C1448" s="50" t="s">
        <v>159</v>
      </c>
      <c r="D1448" s="127">
        <f>SUM(D1432,D1434,D1436,D1438,D1440,D1442,D1444,D1446)</f>
        <v>0</v>
      </c>
      <c r="E1448" s="124">
        <f t="shared" ref="E1448:P1448" si="1865">SUM(E1432,E1434,E1436,E1438,E1440,E1442,E1444,E1446)</f>
        <v>0</v>
      </c>
      <c r="F1448" s="125">
        <f t="shared" si="1865"/>
        <v>0</v>
      </c>
      <c r="G1448" s="125">
        <f t="shared" si="1865"/>
        <v>0</v>
      </c>
      <c r="H1448" s="125">
        <f t="shared" si="1865"/>
        <v>0</v>
      </c>
      <c r="I1448" s="125">
        <f t="shared" si="1865"/>
        <v>0</v>
      </c>
      <c r="J1448" s="125">
        <f t="shared" si="1865"/>
        <v>0</v>
      </c>
      <c r="K1448" s="125">
        <f t="shared" si="1865"/>
        <v>0</v>
      </c>
      <c r="L1448" s="125">
        <f t="shared" si="1865"/>
        <v>0</v>
      </c>
      <c r="M1448" s="125">
        <f t="shared" si="1865"/>
        <v>0</v>
      </c>
      <c r="N1448" s="125">
        <f t="shared" si="1865"/>
        <v>0</v>
      </c>
      <c r="O1448" s="125">
        <f t="shared" si="1865"/>
        <v>0</v>
      </c>
      <c r="P1448" s="125">
        <f t="shared" si="1865"/>
        <v>0</v>
      </c>
      <c r="Q1448" s="126">
        <f t="shared" si="1861"/>
        <v>0</v>
      </c>
      <c r="R1448" s="124">
        <f t="shared" ref="R1448:AC1448" si="1866">SUM(R1432,R1434,R1436,R1438,R1440,R1442,R1444,R1446)</f>
        <v>0</v>
      </c>
      <c r="S1448" s="125">
        <f t="shared" si="1866"/>
        <v>0</v>
      </c>
      <c r="T1448" s="125">
        <f t="shared" si="1866"/>
        <v>0</v>
      </c>
      <c r="U1448" s="125">
        <f t="shared" si="1866"/>
        <v>0</v>
      </c>
      <c r="V1448" s="125">
        <f t="shared" si="1866"/>
        <v>0</v>
      </c>
      <c r="W1448" s="125">
        <f t="shared" si="1866"/>
        <v>0</v>
      </c>
      <c r="X1448" s="125">
        <f t="shared" si="1866"/>
        <v>0</v>
      </c>
      <c r="Y1448" s="125">
        <f t="shared" si="1866"/>
        <v>200</v>
      </c>
      <c r="Z1448" s="125">
        <f t="shared" si="1866"/>
        <v>0</v>
      </c>
      <c r="AA1448" s="125">
        <f t="shared" si="1866"/>
        <v>0</v>
      </c>
      <c r="AB1448" s="125">
        <f t="shared" si="1866"/>
        <v>0</v>
      </c>
      <c r="AC1448" s="125">
        <f t="shared" si="1866"/>
        <v>0</v>
      </c>
      <c r="AD1448" s="126">
        <f t="shared" si="1862"/>
        <v>200</v>
      </c>
      <c r="AE1448" s="124">
        <f t="shared" ref="AE1448:AP1448" si="1867">SUM(AE1432,AE1434,AE1436,AE1438,AE1440,AE1442,AE1444,AE1446)</f>
        <v>0</v>
      </c>
      <c r="AF1448" s="125">
        <f t="shared" si="1867"/>
        <v>0</v>
      </c>
      <c r="AG1448" s="125">
        <f t="shared" si="1867"/>
        <v>0</v>
      </c>
      <c r="AH1448" s="125">
        <f t="shared" si="1867"/>
        <v>0</v>
      </c>
      <c r="AI1448" s="125">
        <f t="shared" si="1867"/>
        <v>0</v>
      </c>
      <c r="AJ1448" s="125">
        <f t="shared" si="1867"/>
        <v>0</v>
      </c>
      <c r="AK1448" s="125">
        <f t="shared" si="1867"/>
        <v>0</v>
      </c>
      <c r="AL1448" s="125">
        <f t="shared" si="1867"/>
        <v>0</v>
      </c>
      <c r="AM1448" s="125">
        <f t="shared" si="1867"/>
        <v>0</v>
      </c>
      <c r="AN1448" s="125">
        <f t="shared" si="1867"/>
        <v>0</v>
      </c>
      <c r="AO1448" s="125">
        <f t="shared" si="1867"/>
        <v>0</v>
      </c>
      <c r="AP1448" s="125">
        <f t="shared" si="1867"/>
        <v>0</v>
      </c>
      <c r="AQ1448" s="126">
        <f t="shared" si="1863"/>
        <v>0</v>
      </c>
      <c r="AR1448" s="124">
        <f t="shared" ref="AR1448:BC1448" si="1868">SUM(AR1432,AR1434,AR1436,AR1438,AR1440,AR1442,AR1444,AR1446)</f>
        <v>0</v>
      </c>
      <c r="AS1448" s="125">
        <f t="shared" si="1868"/>
        <v>0</v>
      </c>
      <c r="AT1448" s="125">
        <f t="shared" si="1868"/>
        <v>0</v>
      </c>
      <c r="AU1448" s="125">
        <f t="shared" si="1868"/>
        <v>0</v>
      </c>
      <c r="AV1448" s="125">
        <f t="shared" si="1868"/>
        <v>0</v>
      </c>
      <c r="AW1448" s="125">
        <f t="shared" si="1868"/>
        <v>0</v>
      </c>
      <c r="AX1448" s="125">
        <f t="shared" si="1868"/>
        <v>0</v>
      </c>
      <c r="AY1448" s="125">
        <f t="shared" si="1868"/>
        <v>0</v>
      </c>
      <c r="AZ1448" s="125">
        <f t="shared" si="1868"/>
        <v>0</v>
      </c>
      <c r="BA1448" s="125">
        <f t="shared" si="1868"/>
        <v>0</v>
      </c>
      <c r="BB1448" s="125">
        <f t="shared" si="1868"/>
        <v>0</v>
      </c>
      <c r="BC1448" s="125">
        <f t="shared" si="1868"/>
        <v>0</v>
      </c>
      <c r="BD1448" s="126">
        <f t="shared" si="1864"/>
        <v>0</v>
      </c>
      <c r="BE1448" s="127">
        <f t="shared" si="1860"/>
        <v>200</v>
      </c>
    </row>
    <row r="1449" spans="1:61" outlineLevel="1" x14ac:dyDescent="0.2">
      <c r="A1449" s="370"/>
      <c r="B1449" s="363"/>
      <c r="C1449" s="51" t="s">
        <v>164</v>
      </c>
      <c r="D1449" s="100">
        <f t="shared" ref="D1449:P1449" si="1869">SUM(D1433,D1435,D1437,D1439,D1441,D1443,D1445,D1447)</f>
        <v>0</v>
      </c>
      <c r="E1449" s="80">
        <f t="shared" si="1869"/>
        <v>0</v>
      </c>
      <c r="F1449" s="81">
        <f t="shared" si="1869"/>
        <v>0</v>
      </c>
      <c r="G1449" s="81">
        <f t="shared" si="1869"/>
        <v>0</v>
      </c>
      <c r="H1449" s="81">
        <f t="shared" si="1869"/>
        <v>0</v>
      </c>
      <c r="I1449" s="81">
        <f t="shared" si="1869"/>
        <v>0</v>
      </c>
      <c r="J1449" s="81">
        <f t="shared" si="1869"/>
        <v>0</v>
      </c>
      <c r="K1449" s="81">
        <f t="shared" si="1869"/>
        <v>0</v>
      </c>
      <c r="L1449" s="81">
        <f t="shared" si="1869"/>
        <v>0</v>
      </c>
      <c r="M1449" s="81">
        <f t="shared" si="1869"/>
        <v>0</v>
      </c>
      <c r="N1449" s="81">
        <f t="shared" si="1869"/>
        <v>0</v>
      </c>
      <c r="O1449" s="81">
        <f t="shared" si="1869"/>
        <v>0</v>
      </c>
      <c r="P1449" s="81">
        <f t="shared" si="1869"/>
        <v>0</v>
      </c>
      <c r="Q1449" s="99">
        <f t="shared" si="1861"/>
        <v>0</v>
      </c>
      <c r="R1449" s="80">
        <f t="shared" ref="R1449:AC1449" si="1870">SUM(R1433,R1435,R1437,R1439,R1441,R1443,R1445,R1447)</f>
        <v>0</v>
      </c>
      <c r="S1449" s="81">
        <f t="shared" si="1870"/>
        <v>0</v>
      </c>
      <c r="T1449" s="81">
        <f t="shared" si="1870"/>
        <v>0</v>
      </c>
      <c r="U1449" s="81">
        <f t="shared" si="1870"/>
        <v>0</v>
      </c>
      <c r="V1449" s="81">
        <f t="shared" si="1870"/>
        <v>0</v>
      </c>
      <c r="W1449" s="81">
        <f t="shared" si="1870"/>
        <v>0</v>
      </c>
      <c r="X1449" s="81">
        <f t="shared" si="1870"/>
        <v>0</v>
      </c>
      <c r="Y1449" s="81">
        <f t="shared" si="1870"/>
        <v>0</v>
      </c>
      <c r="Z1449" s="81">
        <f t="shared" si="1870"/>
        <v>0</v>
      </c>
      <c r="AA1449" s="81">
        <f t="shared" si="1870"/>
        <v>0</v>
      </c>
      <c r="AB1449" s="81">
        <f t="shared" si="1870"/>
        <v>0</v>
      </c>
      <c r="AC1449" s="81">
        <f t="shared" si="1870"/>
        <v>0</v>
      </c>
      <c r="AD1449" s="99">
        <f t="shared" si="1862"/>
        <v>0</v>
      </c>
      <c r="AE1449" s="80">
        <f t="shared" ref="AE1449:AP1449" si="1871">SUM(AE1433,AE1435,AE1437,AE1439,AE1441,AE1443,AE1445,AE1447)</f>
        <v>0</v>
      </c>
      <c r="AF1449" s="81">
        <f t="shared" si="1871"/>
        <v>0</v>
      </c>
      <c r="AG1449" s="81">
        <f t="shared" si="1871"/>
        <v>0</v>
      </c>
      <c r="AH1449" s="81">
        <f t="shared" si="1871"/>
        <v>0</v>
      </c>
      <c r="AI1449" s="81">
        <f t="shared" si="1871"/>
        <v>0</v>
      </c>
      <c r="AJ1449" s="81">
        <f t="shared" si="1871"/>
        <v>0</v>
      </c>
      <c r="AK1449" s="81">
        <f t="shared" si="1871"/>
        <v>0</v>
      </c>
      <c r="AL1449" s="81">
        <f t="shared" si="1871"/>
        <v>0</v>
      </c>
      <c r="AM1449" s="81">
        <f t="shared" si="1871"/>
        <v>0</v>
      </c>
      <c r="AN1449" s="81">
        <f t="shared" si="1871"/>
        <v>0</v>
      </c>
      <c r="AO1449" s="81">
        <f t="shared" si="1871"/>
        <v>0</v>
      </c>
      <c r="AP1449" s="81">
        <f t="shared" si="1871"/>
        <v>0</v>
      </c>
      <c r="AQ1449" s="99">
        <f t="shared" si="1863"/>
        <v>0</v>
      </c>
      <c r="AR1449" s="80">
        <f t="shared" ref="AR1449:BC1449" si="1872">SUM(AR1433,AR1435,AR1437,AR1439,AR1441,AR1443,AR1445,AR1447)</f>
        <v>0</v>
      </c>
      <c r="AS1449" s="81">
        <f t="shared" si="1872"/>
        <v>0</v>
      </c>
      <c r="AT1449" s="81">
        <f t="shared" si="1872"/>
        <v>0</v>
      </c>
      <c r="AU1449" s="81">
        <f t="shared" si="1872"/>
        <v>0</v>
      </c>
      <c r="AV1449" s="81">
        <f t="shared" si="1872"/>
        <v>0</v>
      </c>
      <c r="AW1449" s="81">
        <f t="shared" si="1872"/>
        <v>0</v>
      </c>
      <c r="AX1449" s="81">
        <f t="shared" si="1872"/>
        <v>0</v>
      </c>
      <c r="AY1449" s="81">
        <f t="shared" si="1872"/>
        <v>0</v>
      </c>
      <c r="AZ1449" s="81">
        <f t="shared" si="1872"/>
        <v>0</v>
      </c>
      <c r="BA1449" s="81">
        <f t="shared" si="1872"/>
        <v>0</v>
      </c>
      <c r="BB1449" s="81">
        <f t="shared" si="1872"/>
        <v>0</v>
      </c>
      <c r="BC1449" s="81">
        <f t="shared" si="1872"/>
        <v>0</v>
      </c>
      <c r="BD1449" s="99">
        <f t="shared" si="1864"/>
        <v>0</v>
      </c>
      <c r="BE1449" s="100">
        <f t="shared" si="1860"/>
        <v>0</v>
      </c>
    </row>
    <row r="1450" spans="1:61" hidden="1" outlineLevel="2" x14ac:dyDescent="0.2">
      <c r="A1450" s="120"/>
      <c r="B1450" s="111" t="s">
        <v>203</v>
      </c>
      <c r="C1450" s="112"/>
      <c r="D1450" s="114"/>
      <c r="E1450" s="113"/>
      <c r="F1450" s="113"/>
      <c r="G1450" s="113"/>
      <c r="H1450" s="113"/>
      <c r="I1450" s="113"/>
      <c r="J1450" s="113"/>
      <c r="K1450" s="113"/>
      <c r="L1450" s="113"/>
      <c r="M1450" s="113"/>
      <c r="N1450" s="113"/>
      <c r="O1450" s="113"/>
      <c r="P1450" s="113"/>
      <c r="Q1450" s="114"/>
      <c r="R1450" s="113"/>
      <c r="S1450" s="113"/>
      <c r="T1450" s="113"/>
      <c r="U1450" s="113"/>
      <c r="V1450" s="113"/>
      <c r="W1450" s="113"/>
      <c r="X1450" s="113"/>
      <c r="Y1450" s="113"/>
      <c r="Z1450" s="113"/>
      <c r="AA1450" s="113"/>
      <c r="AB1450" s="113"/>
      <c r="AC1450" s="113"/>
      <c r="AD1450" s="114"/>
      <c r="AE1450" s="113"/>
      <c r="AF1450" s="113"/>
      <c r="AG1450" s="113"/>
      <c r="AH1450" s="113"/>
      <c r="AI1450" s="113"/>
      <c r="AJ1450" s="113"/>
      <c r="AK1450" s="113"/>
      <c r="AL1450" s="113"/>
      <c r="AM1450" s="113"/>
      <c r="AN1450" s="113"/>
      <c r="AO1450" s="113"/>
      <c r="AP1450" s="113"/>
      <c r="AQ1450" s="114"/>
      <c r="AR1450" s="113"/>
      <c r="AS1450" s="113"/>
      <c r="AT1450" s="113"/>
      <c r="AU1450" s="113"/>
      <c r="AV1450" s="113"/>
      <c r="AW1450" s="113"/>
      <c r="AX1450" s="113"/>
      <c r="AY1450" s="113"/>
      <c r="AZ1450" s="113"/>
      <c r="BA1450" s="113"/>
      <c r="BB1450" s="113"/>
      <c r="BC1450" s="113"/>
      <c r="BD1450" s="114"/>
      <c r="BE1450" s="198">
        <f t="shared" si="1860"/>
        <v>0</v>
      </c>
      <c r="BG1450" s="42"/>
    </row>
    <row r="1451" spans="1:61" hidden="1" outlineLevel="2" x14ac:dyDescent="0.2">
      <c r="A1451" s="375">
        <v>1</v>
      </c>
      <c r="B1451" s="376" t="s">
        <v>208</v>
      </c>
      <c r="C1451" s="47" t="s">
        <v>159</v>
      </c>
      <c r="D1451" s="91">
        <f>D1448-D1453</f>
        <v>0</v>
      </c>
      <c r="E1451" s="52">
        <f>E1448-E1453</f>
        <v>0</v>
      </c>
      <c r="F1451" s="53">
        <f t="shared" ref="F1451:P1451" si="1873">F1448-F1453</f>
        <v>0</v>
      </c>
      <c r="G1451" s="53">
        <f t="shared" si="1873"/>
        <v>0</v>
      </c>
      <c r="H1451" s="53">
        <f t="shared" si="1873"/>
        <v>0</v>
      </c>
      <c r="I1451" s="53">
        <f t="shared" si="1873"/>
        <v>0</v>
      </c>
      <c r="J1451" s="53">
        <f t="shared" si="1873"/>
        <v>0</v>
      </c>
      <c r="K1451" s="53">
        <f t="shared" si="1873"/>
        <v>0</v>
      </c>
      <c r="L1451" s="53">
        <f t="shared" si="1873"/>
        <v>0</v>
      </c>
      <c r="M1451" s="53">
        <f t="shared" si="1873"/>
        <v>0</v>
      </c>
      <c r="N1451" s="53">
        <f t="shared" si="1873"/>
        <v>0</v>
      </c>
      <c r="O1451" s="53">
        <f t="shared" si="1873"/>
        <v>0</v>
      </c>
      <c r="P1451" s="53">
        <f t="shared" si="1873"/>
        <v>0</v>
      </c>
      <c r="Q1451" s="91">
        <f t="shared" ref="Q1451:Q1456" si="1874">SUM(E1451:P1451)</f>
        <v>0</v>
      </c>
      <c r="R1451" s="52">
        <f>R1448-R1453</f>
        <v>0</v>
      </c>
      <c r="S1451" s="53">
        <f t="shared" ref="S1451:AC1451" si="1875">S1448-S1453</f>
        <v>0</v>
      </c>
      <c r="T1451" s="53">
        <f t="shared" si="1875"/>
        <v>0</v>
      </c>
      <c r="U1451" s="53">
        <f t="shared" si="1875"/>
        <v>0</v>
      </c>
      <c r="V1451" s="53">
        <f t="shared" si="1875"/>
        <v>0</v>
      </c>
      <c r="W1451" s="53">
        <f t="shared" si="1875"/>
        <v>0</v>
      </c>
      <c r="X1451" s="53">
        <f t="shared" si="1875"/>
        <v>0</v>
      </c>
      <c r="Y1451" s="53">
        <f t="shared" si="1875"/>
        <v>200</v>
      </c>
      <c r="Z1451" s="53">
        <f t="shared" si="1875"/>
        <v>0</v>
      </c>
      <c r="AA1451" s="53">
        <f t="shared" si="1875"/>
        <v>0</v>
      </c>
      <c r="AB1451" s="53">
        <f t="shared" si="1875"/>
        <v>0</v>
      </c>
      <c r="AC1451" s="53">
        <f t="shared" si="1875"/>
        <v>0</v>
      </c>
      <c r="AD1451" s="91">
        <f t="shared" ref="AD1451:AD1456" si="1876">SUM(R1451:AC1451)</f>
        <v>200</v>
      </c>
      <c r="AE1451" s="52">
        <f>AE1448-AE1453</f>
        <v>0</v>
      </c>
      <c r="AF1451" s="53">
        <f t="shared" ref="AF1451:AP1451" si="1877">AF1448-AF1453</f>
        <v>0</v>
      </c>
      <c r="AG1451" s="53">
        <f t="shared" si="1877"/>
        <v>0</v>
      </c>
      <c r="AH1451" s="53">
        <f t="shared" si="1877"/>
        <v>0</v>
      </c>
      <c r="AI1451" s="53">
        <f t="shared" si="1877"/>
        <v>0</v>
      </c>
      <c r="AJ1451" s="53">
        <f t="shared" si="1877"/>
        <v>0</v>
      </c>
      <c r="AK1451" s="53">
        <f t="shared" si="1877"/>
        <v>0</v>
      </c>
      <c r="AL1451" s="53">
        <f t="shared" si="1877"/>
        <v>0</v>
      </c>
      <c r="AM1451" s="53">
        <f t="shared" si="1877"/>
        <v>0</v>
      </c>
      <c r="AN1451" s="53">
        <f t="shared" si="1877"/>
        <v>0</v>
      </c>
      <c r="AO1451" s="53">
        <f t="shared" si="1877"/>
        <v>0</v>
      </c>
      <c r="AP1451" s="53">
        <f t="shared" si="1877"/>
        <v>0</v>
      </c>
      <c r="AQ1451" s="91">
        <f t="shared" ref="AQ1451:AQ1456" si="1878">SUM(AE1451:AP1451)</f>
        <v>0</v>
      </c>
      <c r="AR1451" s="52">
        <f>AR1448-AR1453</f>
        <v>0</v>
      </c>
      <c r="AS1451" s="53">
        <f t="shared" ref="AS1451:BC1451" si="1879">AS1448-AS1453</f>
        <v>0</v>
      </c>
      <c r="AT1451" s="53">
        <f t="shared" si="1879"/>
        <v>0</v>
      </c>
      <c r="AU1451" s="53">
        <f t="shared" si="1879"/>
        <v>0</v>
      </c>
      <c r="AV1451" s="53">
        <f t="shared" si="1879"/>
        <v>0</v>
      </c>
      <c r="AW1451" s="53">
        <f t="shared" si="1879"/>
        <v>0</v>
      </c>
      <c r="AX1451" s="53">
        <f t="shared" si="1879"/>
        <v>0</v>
      </c>
      <c r="AY1451" s="53">
        <f t="shared" si="1879"/>
        <v>0</v>
      </c>
      <c r="AZ1451" s="53">
        <f t="shared" si="1879"/>
        <v>0</v>
      </c>
      <c r="BA1451" s="53">
        <f t="shared" si="1879"/>
        <v>0</v>
      </c>
      <c r="BB1451" s="53">
        <f t="shared" si="1879"/>
        <v>0</v>
      </c>
      <c r="BC1451" s="53">
        <f t="shared" si="1879"/>
        <v>0</v>
      </c>
      <c r="BD1451" s="91">
        <f t="shared" ref="BD1451:BD1456" si="1880">SUM(AR1451:BC1451)</f>
        <v>0</v>
      </c>
      <c r="BE1451" s="91">
        <f t="shared" si="1860"/>
        <v>200</v>
      </c>
      <c r="BG1451" s="42"/>
    </row>
    <row r="1452" spans="1:61" hidden="1" outlineLevel="2" x14ac:dyDescent="0.2">
      <c r="A1452" s="374"/>
      <c r="B1452" s="372"/>
      <c r="C1452" s="46" t="s">
        <v>164</v>
      </c>
      <c r="D1452" s="92">
        <f t="shared" ref="D1452:P1452" si="1881">D1449-D1454</f>
        <v>0</v>
      </c>
      <c r="E1452" s="56">
        <f t="shared" si="1881"/>
        <v>0</v>
      </c>
      <c r="F1452" s="57">
        <f t="shared" si="1881"/>
        <v>0</v>
      </c>
      <c r="G1452" s="57">
        <f t="shared" si="1881"/>
        <v>0</v>
      </c>
      <c r="H1452" s="57">
        <f t="shared" si="1881"/>
        <v>0</v>
      </c>
      <c r="I1452" s="57">
        <f t="shared" si="1881"/>
        <v>0</v>
      </c>
      <c r="J1452" s="57">
        <f t="shared" si="1881"/>
        <v>0</v>
      </c>
      <c r="K1452" s="57">
        <f t="shared" si="1881"/>
        <v>0</v>
      </c>
      <c r="L1452" s="57">
        <f t="shared" si="1881"/>
        <v>0</v>
      </c>
      <c r="M1452" s="57">
        <f t="shared" si="1881"/>
        <v>0</v>
      </c>
      <c r="N1452" s="57">
        <f t="shared" si="1881"/>
        <v>0</v>
      </c>
      <c r="O1452" s="57">
        <f t="shared" si="1881"/>
        <v>0</v>
      </c>
      <c r="P1452" s="57">
        <f t="shared" si="1881"/>
        <v>0</v>
      </c>
      <c r="Q1452" s="92">
        <f t="shared" si="1874"/>
        <v>0</v>
      </c>
      <c r="R1452" s="56">
        <f t="shared" ref="R1452:AC1452" si="1882">R1449-R1454</f>
        <v>0</v>
      </c>
      <c r="S1452" s="57">
        <f t="shared" si="1882"/>
        <v>0</v>
      </c>
      <c r="T1452" s="57">
        <f t="shared" si="1882"/>
        <v>0</v>
      </c>
      <c r="U1452" s="57">
        <f t="shared" si="1882"/>
        <v>0</v>
      </c>
      <c r="V1452" s="57">
        <f t="shared" si="1882"/>
        <v>0</v>
      </c>
      <c r="W1452" s="57">
        <f t="shared" si="1882"/>
        <v>0</v>
      </c>
      <c r="X1452" s="57">
        <f t="shared" si="1882"/>
        <v>0</v>
      </c>
      <c r="Y1452" s="57">
        <f t="shared" si="1882"/>
        <v>0</v>
      </c>
      <c r="Z1452" s="57">
        <f t="shared" si="1882"/>
        <v>0</v>
      </c>
      <c r="AA1452" s="57">
        <f t="shared" si="1882"/>
        <v>0</v>
      </c>
      <c r="AB1452" s="57">
        <f t="shared" si="1882"/>
        <v>0</v>
      </c>
      <c r="AC1452" s="57">
        <f t="shared" si="1882"/>
        <v>0</v>
      </c>
      <c r="AD1452" s="92">
        <f t="shared" si="1876"/>
        <v>0</v>
      </c>
      <c r="AE1452" s="56">
        <f t="shared" ref="AE1452:AP1452" si="1883">AE1449-AE1454</f>
        <v>0</v>
      </c>
      <c r="AF1452" s="57">
        <f t="shared" si="1883"/>
        <v>0</v>
      </c>
      <c r="AG1452" s="57">
        <f t="shared" si="1883"/>
        <v>0</v>
      </c>
      <c r="AH1452" s="57">
        <f t="shared" si="1883"/>
        <v>0</v>
      </c>
      <c r="AI1452" s="57">
        <f t="shared" si="1883"/>
        <v>0</v>
      </c>
      <c r="AJ1452" s="57">
        <f t="shared" si="1883"/>
        <v>0</v>
      </c>
      <c r="AK1452" s="57">
        <f t="shared" si="1883"/>
        <v>0</v>
      </c>
      <c r="AL1452" s="57">
        <f t="shared" si="1883"/>
        <v>0</v>
      </c>
      <c r="AM1452" s="57">
        <f t="shared" si="1883"/>
        <v>0</v>
      </c>
      <c r="AN1452" s="57">
        <f t="shared" si="1883"/>
        <v>0</v>
      </c>
      <c r="AO1452" s="57">
        <f t="shared" si="1883"/>
        <v>0</v>
      </c>
      <c r="AP1452" s="57">
        <f t="shared" si="1883"/>
        <v>0</v>
      </c>
      <c r="AQ1452" s="92">
        <f t="shared" si="1878"/>
        <v>0</v>
      </c>
      <c r="AR1452" s="56">
        <f t="shared" ref="AR1452:BC1452" si="1884">AR1449-AR1454</f>
        <v>0</v>
      </c>
      <c r="AS1452" s="57">
        <f t="shared" si="1884"/>
        <v>0</v>
      </c>
      <c r="AT1452" s="57">
        <f t="shared" si="1884"/>
        <v>0</v>
      </c>
      <c r="AU1452" s="57">
        <f t="shared" si="1884"/>
        <v>0</v>
      </c>
      <c r="AV1452" s="57">
        <f t="shared" si="1884"/>
        <v>0</v>
      </c>
      <c r="AW1452" s="57">
        <f t="shared" si="1884"/>
        <v>0</v>
      </c>
      <c r="AX1452" s="57">
        <f t="shared" si="1884"/>
        <v>0</v>
      </c>
      <c r="AY1452" s="57">
        <f t="shared" si="1884"/>
        <v>0</v>
      </c>
      <c r="AZ1452" s="57">
        <f t="shared" si="1884"/>
        <v>0</v>
      </c>
      <c r="BA1452" s="57">
        <f t="shared" si="1884"/>
        <v>0</v>
      </c>
      <c r="BB1452" s="57">
        <f t="shared" si="1884"/>
        <v>0</v>
      </c>
      <c r="BC1452" s="57">
        <f t="shared" si="1884"/>
        <v>0</v>
      </c>
      <c r="BD1452" s="92">
        <f t="shared" si="1880"/>
        <v>0</v>
      </c>
      <c r="BE1452" s="92">
        <f t="shared" si="1860"/>
        <v>0</v>
      </c>
      <c r="BF1452" s="122"/>
      <c r="BG1452" s="42"/>
    </row>
    <row r="1453" spans="1:61" hidden="1" outlineLevel="2" x14ac:dyDescent="0.2">
      <c r="A1453" s="373">
        <v>2</v>
      </c>
      <c r="B1453" s="371" t="s">
        <v>307</v>
      </c>
      <c r="C1453" s="44" t="s">
        <v>159</v>
      </c>
      <c r="D1453" s="101"/>
      <c r="E1453" s="82"/>
      <c r="F1453" s="83"/>
      <c r="G1453" s="83"/>
      <c r="H1453" s="83"/>
      <c r="I1453" s="83"/>
      <c r="J1453" s="83"/>
      <c r="K1453" s="83"/>
      <c r="L1453" s="83"/>
      <c r="M1453" s="83"/>
      <c r="N1453" s="83"/>
      <c r="O1453" s="83"/>
      <c r="P1453" s="84"/>
      <c r="Q1453" s="101">
        <f t="shared" si="1874"/>
        <v>0</v>
      </c>
      <c r="R1453" s="82"/>
      <c r="S1453" s="83"/>
      <c r="T1453" s="83"/>
      <c r="U1453" s="83"/>
      <c r="V1453" s="83"/>
      <c r="W1453" s="83"/>
      <c r="X1453" s="83"/>
      <c r="Y1453" s="83"/>
      <c r="Z1453" s="83"/>
      <c r="AA1453" s="83"/>
      <c r="AB1453" s="83"/>
      <c r="AC1453" s="84"/>
      <c r="AD1453" s="101">
        <f t="shared" si="1876"/>
        <v>0</v>
      </c>
      <c r="AE1453" s="82"/>
      <c r="AF1453" s="83"/>
      <c r="AG1453" s="83"/>
      <c r="AH1453" s="83"/>
      <c r="AI1453" s="83"/>
      <c r="AJ1453" s="83"/>
      <c r="AK1453" s="83"/>
      <c r="AL1453" s="83"/>
      <c r="AM1453" s="83"/>
      <c r="AN1453" s="83"/>
      <c r="AO1453" s="83"/>
      <c r="AP1453" s="84"/>
      <c r="AQ1453" s="101">
        <f t="shared" si="1878"/>
        <v>0</v>
      </c>
      <c r="AR1453" s="82"/>
      <c r="AS1453" s="83"/>
      <c r="AT1453" s="83"/>
      <c r="AU1453" s="83"/>
      <c r="AV1453" s="83"/>
      <c r="AW1453" s="83"/>
      <c r="AX1453" s="83"/>
      <c r="AY1453" s="83"/>
      <c r="AZ1453" s="83"/>
      <c r="BA1453" s="83"/>
      <c r="BB1453" s="83"/>
      <c r="BC1453" s="84"/>
      <c r="BD1453" s="101">
        <f t="shared" si="1880"/>
        <v>0</v>
      </c>
      <c r="BE1453" s="101">
        <f t="shared" si="1860"/>
        <v>0</v>
      </c>
      <c r="BG1453" s="42"/>
    </row>
    <row r="1454" spans="1:61" ht="13.5" hidden="1" outlineLevel="2" thickBot="1" x14ac:dyDescent="0.25">
      <c r="A1454" s="377"/>
      <c r="B1454" s="378"/>
      <c r="C1454" s="128" t="s">
        <v>164</v>
      </c>
      <c r="D1454" s="131"/>
      <c r="E1454" s="129"/>
      <c r="F1454" s="130"/>
      <c r="G1454" s="130"/>
      <c r="H1454" s="130"/>
      <c r="I1454" s="130"/>
      <c r="J1454" s="130"/>
      <c r="K1454" s="130"/>
      <c r="L1454" s="130"/>
      <c r="M1454" s="130"/>
      <c r="N1454" s="130"/>
      <c r="O1454" s="130"/>
      <c r="P1454" s="130"/>
      <c r="Q1454" s="131">
        <f t="shared" si="1874"/>
        <v>0</v>
      </c>
      <c r="R1454" s="129"/>
      <c r="S1454" s="130"/>
      <c r="T1454" s="130"/>
      <c r="U1454" s="130"/>
      <c r="V1454" s="130"/>
      <c r="W1454" s="130"/>
      <c r="X1454" s="130"/>
      <c r="Y1454" s="130"/>
      <c r="Z1454" s="130"/>
      <c r="AA1454" s="130"/>
      <c r="AB1454" s="130"/>
      <c r="AC1454" s="130"/>
      <c r="AD1454" s="131">
        <f t="shared" si="1876"/>
        <v>0</v>
      </c>
      <c r="AE1454" s="129"/>
      <c r="AF1454" s="130"/>
      <c r="AG1454" s="130"/>
      <c r="AH1454" s="130"/>
      <c r="AI1454" s="130"/>
      <c r="AJ1454" s="130"/>
      <c r="AK1454" s="130"/>
      <c r="AL1454" s="130"/>
      <c r="AM1454" s="130"/>
      <c r="AN1454" s="130"/>
      <c r="AO1454" s="130"/>
      <c r="AP1454" s="130"/>
      <c r="AQ1454" s="131">
        <f t="shared" si="1878"/>
        <v>0</v>
      </c>
      <c r="AR1454" s="129"/>
      <c r="AS1454" s="130"/>
      <c r="AT1454" s="130"/>
      <c r="AU1454" s="130"/>
      <c r="AV1454" s="130"/>
      <c r="AW1454" s="130"/>
      <c r="AX1454" s="130"/>
      <c r="AY1454" s="130"/>
      <c r="AZ1454" s="130"/>
      <c r="BA1454" s="130"/>
      <c r="BB1454" s="130"/>
      <c r="BC1454" s="130"/>
      <c r="BD1454" s="131">
        <f t="shared" si="1880"/>
        <v>0</v>
      </c>
      <c r="BE1454" s="131">
        <f t="shared" si="1860"/>
        <v>0</v>
      </c>
      <c r="BG1454" s="42"/>
    </row>
    <row r="1455" spans="1:61" hidden="1" outlineLevel="2" x14ac:dyDescent="0.2">
      <c r="A1455" s="369"/>
      <c r="B1455" s="362" t="s">
        <v>198</v>
      </c>
      <c r="C1455" s="50" t="s">
        <v>159</v>
      </c>
      <c r="D1455" s="127">
        <f>SUM(D1451,D1453)</f>
        <v>0</v>
      </c>
      <c r="E1455" s="124">
        <f>SUM(E1451,E1453)</f>
        <v>0</v>
      </c>
      <c r="F1455" s="125">
        <f t="shared" ref="F1455:P1455" si="1885">SUM(F1451,F1453)</f>
        <v>0</v>
      </c>
      <c r="G1455" s="125">
        <f t="shared" si="1885"/>
        <v>0</v>
      </c>
      <c r="H1455" s="125">
        <f t="shared" si="1885"/>
        <v>0</v>
      </c>
      <c r="I1455" s="125">
        <f t="shared" si="1885"/>
        <v>0</v>
      </c>
      <c r="J1455" s="125">
        <f t="shared" si="1885"/>
        <v>0</v>
      </c>
      <c r="K1455" s="125">
        <f t="shared" si="1885"/>
        <v>0</v>
      </c>
      <c r="L1455" s="125">
        <f t="shared" si="1885"/>
        <v>0</v>
      </c>
      <c r="M1455" s="125">
        <f t="shared" si="1885"/>
        <v>0</v>
      </c>
      <c r="N1455" s="125">
        <f t="shared" si="1885"/>
        <v>0</v>
      </c>
      <c r="O1455" s="125">
        <f t="shared" si="1885"/>
        <v>0</v>
      </c>
      <c r="P1455" s="125">
        <f t="shared" si="1885"/>
        <v>0</v>
      </c>
      <c r="Q1455" s="126">
        <f t="shared" si="1874"/>
        <v>0</v>
      </c>
      <c r="R1455" s="124">
        <f>SUM(R1451,R1453)</f>
        <v>0</v>
      </c>
      <c r="S1455" s="125">
        <f t="shared" ref="S1455:AC1455" si="1886">SUM(S1451,S1453)</f>
        <v>0</v>
      </c>
      <c r="T1455" s="125">
        <f t="shared" si="1886"/>
        <v>0</v>
      </c>
      <c r="U1455" s="125">
        <f t="shared" si="1886"/>
        <v>0</v>
      </c>
      <c r="V1455" s="125">
        <f t="shared" si="1886"/>
        <v>0</v>
      </c>
      <c r="W1455" s="125">
        <f t="shared" si="1886"/>
        <v>0</v>
      </c>
      <c r="X1455" s="125">
        <f t="shared" si="1886"/>
        <v>0</v>
      </c>
      <c r="Y1455" s="125">
        <f t="shared" si="1886"/>
        <v>200</v>
      </c>
      <c r="Z1455" s="125">
        <f t="shared" si="1886"/>
        <v>0</v>
      </c>
      <c r="AA1455" s="125">
        <f t="shared" si="1886"/>
        <v>0</v>
      </c>
      <c r="AB1455" s="125">
        <f t="shared" si="1886"/>
        <v>0</v>
      </c>
      <c r="AC1455" s="125">
        <f t="shared" si="1886"/>
        <v>0</v>
      </c>
      <c r="AD1455" s="126">
        <f t="shared" si="1876"/>
        <v>200</v>
      </c>
      <c r="AE1455" s="124">
        <f>SUM(AE1451,AE1453)</f>
        <v>0</v>
      </c>
      <c r="AF1455" s="125">
        <f t="shared" ref="AF1455:AP1455" si="1887">SUM(AF1451,AF1453)</f>
        <v>0</v>
      </c>
      <c r="AG1455" s="125">
        <f t="shared" si="1887"/>
        <v>0</v>
      </c>
      <c r="AH1455" s="125">
        <f t="shared" si="1887"/>
        <v>0</v>
      </c>
      <c r="AI1455" s="125">
        <f t="shared" si="1887"/>
        <v>0</v>
      </c>
      <c r="AJ1455" s="125">
        <f t="shared" si="1887"/>
        <v>0</v>
      </c>
      <c r="AK1455" s="125">
        <f t="shared" si="1887"/>
        <v>0</v>
      </c>
      <c r="AL1455" s="125">
        <f t="shared" si="1887"/>
        <v>0</v>
      </c>
      <c r="AM1455" s="125">
        <f t="shared" si="1887"/>
        <v>0</v>
      </c>
      <c r="AN1455" s="125">
        <f t="shared" si="1887"/>
        <v>0</v>
      </c>
      <c r="AO1455" s="125">
        <f t="shared" si="1887"/>
        <v>0</v>
      </c>
      <c r="AP1455" s="125">
        <f t="shared" si="1887"/>
        <v>0</v>
      </c>
      <c r="AQ1455" s="126">
        <f t="shared" si="1878"/>
        <v>0</v>
      </c>
      <c r="AR1455" s="124">
        <f>SUM(AR1451,AR1453)</f>
        <v>0</v>
      </c>
      <c r="AS1455" s="125">
        <f t="shared" ref="AS1455:BC1455" si="1888">SUM(AS1451,AS1453)</f>
        <v>0</v>
      </c>
      <c r="AT1455" s="125">
        <f t="shared" si="1888"/>
        <v>0</v>
      </c>
      <c r="AU1455" s="125">
        <f t="shared" si="1888"/>
        <v>0</v>
      </c>
      <c r="AV1455" s="125">
        <f t="shared" si="1888"/>
        <v>0</v>
      </c>
      <c r="AW1455" s="125">
        <f t="shared" si="1888"/>
        <v>0</v>
      </c>
      <c r="AX1455" s="125">
        <f t="shared" si="1888"/>
        <v>0</v>
      </c>
      <c r="AY1455" s="125">
        <f t="shared" si="1888"/>
        <v>0</v>
      </c>
      <c r="AZ1455" s="125">
        <f t="shared" si="1888"/>
        <v>0</v>
      </c>
      <c r="BA1455" s="125">
        <f t="shared" si="1888"/>
        <v>0</v>
      </c>
      <c r="BB1455" s="125">
        <f t="shared" si="1888"/>
        <v>0</v>
      </c>
      <c r="BC1455" s="125">
        <f t="shared" si="1888"/>
        <v>0</v>
      </c>
      <c r="BD1455" s="126">
        <f t="shared" si="1880"/>
        <v>0</v>
      </c>
      <c r="BE1455" s="127">
        <f t="shared" si="1860"/>
        <v>200</v>
      </c>
      <c r="BG1455" s="42"/>
    </row>
    <row r="1456" spans="1:61" hidden="1" outlineLevel="2" x14ac:dyDescent="0.2">
      <c r="A1456" s="370"/>
      <c r="B1456" s="363"/>
      <c r="C1456" s="51" t="s">
        <v>164</v>
      </c>
      <c r="D1456" s="100">
        <f t="shared" ref="D1456:P1456" si="1889">SUM(D1452,D1454)</f>
        <v>0</v>
      </c>
      <c r="E1456" s="80">
        <f t="shared" si="1889"/>
        <v>0</v>
      </c>
      <c r="F1456" s="81">
        <f t="shared" si="1889"/>
        <v>0</v>
      </c>
      <c r="G1456" s="81">
        <f t="shared" si="1889"/>
        <v>0</v>
      </c>
      <c r="H1456" s="81">
        <f t="shared" si="1889"/>
        <v>0</v>
      </c>
      <c r="I1456" s="81">
        <f t="shared" si="1889"/>
        <v>0</v>
      </c>
      <c r="J1456" s="81">
        <f t="shared" si="1889"/>
        <v>0</v>
      </c>
      <c r="K1456" s="81">
        <f t="shared" si="1889"/>
        <v>0</v>
      </c>
      <c r="L1456" s="81">
        <f t="shared" si="1889"/>
        <v>0</v>
      </c>
      <c r="M1456" s="81">
        <f t="shared" si="1889"/>
        <v>0</v>
      </c>
      <c r="N1456" s="81">
        <f t="shared" si="1889"/>
        <v>0</v>
      </c>
      <c r="O1456" s="81">
        <f t="shared" si="1889"/>
        <v>0</v>
      </c>
      <c r="P1456" s="81">
        <f t="shared" si="1889"/>
        <v>0</v>
      </c>
      <c r="Q1456" s="99">
        <f t="shared" si="1874"/>
        <v>0</v>
      </c>
      <c r="R1456" s="80">
        <f t="shared" ref="R1456:AC1456" si="1890">SUM(R1452,R1454)</f>
        <v>0</v>
      </c>
      <c r="S1456" s="81">
        <f t="shared" si="1890"/>
        <v>0</v>
      </c>
      <c r="T1456" s="81">
        <f t="shared" si="1890"/>
        <v>0</v>
      </c>
      <c r="U1456" s="81">
        <f t="shared" si="1890"/>
        <v>0</v>
      </c>
      <c r="V1456" s="81">
        <f t="shared" si="1890"/>
        <v>0</v>
      </c>
      <c r="W1456" s="81">
        <f t="shared" si="1890"/>
        <v>0</v>
      </c>
      <c r="X1456" s="81">
        <f t="shared" si="1890"/>
        <v>0</v>
      </c>
      <c r="Y1456" s="81">
        <f t="shared" si="1890"/>
        <v>0</v>
      </c>
      <c r="Z1456" s="81">
        <f t="shared" si="1890"/>
        <v>0</v>
      </c>
      <c r="AA1456" s="81">
        <f t="shared" si="1890"/>
        <v>0</v>
      </c>
      <c r="AB1456" s="81">
        <f t="shared" si="1890"/>
        <v>0</v>
      </c>
      <c r="AC1456" s="81">
        <f t="shared" si="1890"/>
        <v>0</v>
      </c>
      <c r="AD1456" s="99">
        <f t="shared" si="1876"/>
        <v>0</v>
      </c>
      <c r="AE1456" s="80">
        <f t="shared" ref="AE1456:AP1456" si="1891">SUM(AE1452,AE1454)</f>
        <v>0</v>
      </c>
      <c r="AF1456" s="81">
        <f t="shared" si="1891"/>
        <v>0</v>
      </c>
      <c r="AG1456" s="81">
        <f t="shared" si="1891"/>
        <v>0</v>
      </c>
      <c r="AH1456" s="81">
        <f t="shared" si="1891"/>
        <v>0</v>
      </c>
      <c r="AI1456" s="81">
        <f t="shared" si="1891"/>
        <v>0</v>
      </c>
      <c r="AJ1456" s="81">
        <f t="shared" si="1891"/>
        <v>0</v>
      </c>
      <c r="AK1456" s="81">
        <f t="shared" si="1891"/>
        <v>0</v>
      </c>
      <c r="AL1456" s="81">
        <f t="shared" si="1891"/>
        <v>0</v>
      </c>
      <c r="AM1456" s="81">
        <f t="shared" si="1891"/>
        <v>0</v>
      </c>
      <c r="AN1456" s="81">
        <f t="shared" si="1891"/>
        <v>0</v>
      </c>
      <c r="AO1456" s="81">
        <f t="shared" si="1891"/>
        <v>0</v>
      </c>
      <c r="AP1456" s="81">
        <f t="shared" si="1891"/>
        <v>0</v>
      </c>
      <c r="AQ1456" s="99">
        <f t="shared" si="1878"/>
        <v>0</v>
      </c>
      <c r="AR1456" s="80">
        <f t="shared" ref="AR1456:BC1456" si="1892">SUM(AR1452,AR1454)</f>
        <v>0</v>
      </c>
      <c r="AS1456" s="81">
        <f t="shared" si="1892"/>
        <v>0</v>
      </c>
      <c r="AT1456" s="81">
        <f t="shared" si="1892"/>
        <v>0</v>
      </c>
      <c r="AU1456" s="81">
        <f t="shared" si="1892"/>
        <v>0</v>
      </c>
      <c r="AV1456" s="81">
        <f t="shared" si="1892"/>
        <v>0</v>
      </c>
      <c r="AW1456" s="81">
        <f t="shared" si="1892"/>
        <v>0</v>
      </c>
      <c r="AX1456" s="81">
        <f t="shared" si="1892"/>
        <v>0</v>
      </c>
      <c r="AY1456" s="81">
        <f t="shared" si="1892"/>
        <v>0</v>
      </c>
      <c r="AZ1456" s="81">
        <f t="shared" si="1892"/>
        <v>0</v>
      </c>
      <c r="BA1456" s="81">
        <f t="shared" si="1892"/>
        <v>0</v>
      </c>
      <c r="BB1456" s="81">
        <f t="shared" si="1892"/>
        <v>0</v>
      </c>
      <c r="BC1456" s="81">
        <f t="shared" si="1892"/>
        <v>0</v>
      </c>
      <c r="BD1456" s="99">
        <f t="shared" si="1880"/>
        <v>0</v>
      </c>
      <c r="BE1456" s="100">
        <f t="shared" si="1860"/>
        <v>0</v>
      </c>
      <c r="BG1456" s="42"/>
    </row>
    <row r="1457" spans="1:61" outlineLevel="1" collapsed="1" x14ac:dyDescent="0.2">
      <c r="A1457" s="119"/>
      <c r="B1457" s="103" t="s">
        <v>329</v>
      </c>
      <c r="C1457" s="104"/>
      <c r="D1457" s="106"/>
      <c r="E1457" s="105"/>
      <c r="F1457" s="105"/>
      <c r="G1457" s="105"/>
      <c r="H1457" s="105"/>
      <c r="I1457" s="105"/>
      <c r="J1457" s="105"/>
      <c r="K1457" s="105"/>
      <c r="L1457" s="105"/>
      <c r="M1457" s="105"/>
      <c r="N1457" s="105"/>
      <c r="O1457" s="105"/>
      <c r="P1457" s="105"/>
      <c r="Q1457" s="106"/>
      <c r="R1457" s="105"/>
      <c r="S1457" s="105"/>
      <c r="T1457" s="105"/>
      <c r="U1457" s="105"/>
      <c r="V1457" s="105"/>
      <c r="W1457" s="105"/>
      <c r="X1457" s="105"/>
      <c r="Y1457" s="105"/>
      <c r="Z1457" s="105"/>
      <c r="AA1457" s="105"/>
      <c r="AB1457" s="105"/>
      <c r="AC1457" s="105"/>
      <c r="AD1457" s="107"/>
      <c r="AE1457" s="108"/>
      <c r="AF1457" s="105"/>
      <c r="AG1457" s="105"/>
      <c r="AH1457" s="105"/>
      <c r="AI1457" s="105"/>
      <c r="AJ1457" s="105"/>
      <c r="AK1457" s="105"/>
      <c r="AL1457" s="105"/>
      <c r="AM1457" s="105"/>
      <c r="AN1457" s="105"/>
      <c r="AO1457" s="105"/>
      <c r="AP1457" s="109"/>
      <c r="AQ1457" s="110"/>
      <c r="AR1457" s="105"/>
      <c r="AS1457" s="105"/>
      <c r="AT1457" s="105"/>
      <c r="AU1457" s="105"/>
      <c r="AV1457" s="105"/>
      <c r="AW1457" s="105"/>
      <c r="AX1457" s="105"/>
      <c r="AY1457" s="105"/>
      <c r="AZ1457" s="105"/>
      <c r="BA1457" s="105"/>
      <c r="BB1457" s="105"/>
      <c r="BC1457" s="105"/>
      <c r="BD1457" s="106"/>
      <c r="BE1457" s="197">
        <f t="shared" ref="BE1457:BE1483" si="1893">SUM(D1457,BD1457,AQ1457,AD1457,Q1457)</f>
        <v>0</v>
      </c>
      <c r="BF1457" s="122"/>
      <c r="BG1457" s="42"/>
    </row>
    <row r="1458" spans="1:61" hidden="1" outlineLevel="2" x14ac:dyDescent="0.2">
      <c r="A1458" s="120"/>
      <c r="B1458" s="111" t="s">
        <v>202</v>
      </c>
      <c r="C1458" s="112"/>
      <c r="D1458" s="114"/>
      <c r="E1458" s="113"/>
      <c r="F1458" s="113"/>
      <c r="G1458" s="113"/>
      <c r="H1458" s="113"/>
      <c r="I1458" s="113"/>
      <c r="J1458" s="113"/>
      <c r="K1458" s="113"/>
      <c r="L1458" s="113"/>
      <c r="M1458" s="113"/>
      <c r="N1458" s="113"/>
      <c r="O1458" s="113"/>
      <c r="P1458" s="113"/>
      <c r="Q1458" s="114"/>
      <c r="R1458" s="113"/>
      <c r="S1458" s="113"/>
      <c r="T1458" s="113"/>
      <c r="U1458" s="113"/>
      <c r="V1458" s="113"/>
      <c r="W1458" s="113"/>
      <c r="X1458" s="113"/>
      <c r="Y1458" s="113"/>
      <c r="Z1458" s="113"/>
      <c r="AA1458" s="113"/>
      <c r="AB1458" s="113"/>
      <c r="AC1458" s="113"/>
      <c r="AD1458" s="115"/>
      <c r="AE1458" s="116"/>
      <c r="AF1458" s="113"/>
      <c r="AG1458" s="113"/>
      <c r="AH1458" s="113"/>
      <c r="AI1458" s="113"/>
      <c r="AJ1458" s="113"/>
      <c r="AK1458" s="113"/>
      <c r="AL1458" s="113"/>
      <c r="AM1458" s="113"/>
      <c r="AN1458" s="113"/>
      <c r="AO1458" s="113"/>
      <c r="AP1458" s="117"/>
      <c r="AQ1458" s="118"/>
      <c r="AR1458" s="113"/>
      <c r="AS1458" s="113"/>
      <c r="AT1458" s="113"/>
      <c r="AU1458" s="113"/>
      <c r="AV1458" s="113"/>
      <c r="AW1458" s="113"/>
      <c r="AX1458" s="113"/>
      <c r="AY1458" s="113"/>
      <c r="AZ1458" s="113"/>
      <c r="BA1458" s="113"/>
      <c r="BB1458" s="113"/>
      <c r="BC1458" s="113"/>
      <c r="BD1458" s="114"/>
      <c r="BE1458" s="198">
        <f t="shared" si="1893"/>
        <v>0</v>
      </c>
      <c r="BG1458" s="42"/>
    </row>
    <row r="1459" spans="1:61" ht="13.15" hidden="1" customHeight="1" outlineLevel="2" x14ac:dyDescent="0.2">
      <c r="A1459" s="373">
        <v>1</v>
      </c>
      <c r="B1459" s="371" t="s">
        <v>334</v>
      </c>
      <c r="C1459" s="44" t="s">
        <v>159</v>
      </c>
      <c r="D1459" s="101"/>
      <c r="E1459" s="82"/>
      <c r="F1459" s="83"/>
      <c r="G1459" s="83"/>
      <c r="H1459" s="83"/>
      <c r="I1459" s="83"/>
      <c r="J1459" s="83"/>
      <c r="K1459" s="83"/>
      <c r="L1459" s="83"/>
      <c r="M1459" s="83"/>
      <c r="N1459" s="83"/>
      <c r="O1459" s="83"/>
      <c r="P1459" s="83"/>
      <c r="Q1459" s="101">
        <f>SUM(E1459:P1459)</f>
        <v>0</v>
      </c>
      <c r="R1459" s="82"/>
      <c r="S1459" s="83"/>
      <c r="T1459" s="83"/>
      <c r="U1459" s="83"/>
      <c r="V1459" s="83"/>
      <c r="W1459" s="83"/>
      <c r="X1459" s="83"/>
      <c r="Y1459" s="83"/>
      <c r="Z1459" s="83"/>
      <c r="AA1459" s="83"/>
      <c r="AB1459" s="83"/>
      <c r="AC1459" s="83"/>
      <c r="AD1459" s="101">
        <f>SUM(R1459:AC1459)</f>
        <v>0</v>
      </c>
      <c r="AE1459" s="82"/>
      <c r="AF1459" s="83"/>
      <c r="AG1459" s="83"/>
      <c r="AH1459" s="83"/>
      <c r="AI1459" s="83"/>
      <c r="AJ1459" s="83"/>
      <c r="AK1459" s="83"/>
      <c r="AL1459" s="83"/>
      <c r="AM1459" s="83"/>
      <c r="AN1459" s="83"/>
      <c r="AO1459" s="83"/>
      <c r="AP1459" s="83"/>
      <c r="AQ1459" s="101">
        <f>SUM(AE1459:AP1459)</f>
        <v>0</v>
      </c>
      <c r="AR1459" s="82"/>
      <c r="AS1459" s="83"/>
      <c r="AT1459" s="83"/>
      <c r="AU1459" s="83"/>
      <c r="AV1459" s="83"/>
      <c r="AW1459" s="83"/>
      <c r="AX1459" s="83"/>
      <c r="AY1459" s="83"/>
      <c r="AZ1459" s="83"/>
      <c r="BA1459" s="83"/>
      <c r="BB1459" s="83"/>
      <c r="BC1459" s="83"/>
      <c r="BD1459" s="101">
        <f>SUM(AR1459:BC1459)</f>
        <v>0</v>
      </c>
      <c r="BE1459" s="101">
        <f t="shared" si="1893"/>
        <v>0</v>
      </c>
      <c r="BG1459" s="138"/>
      <c r="BH1459" s="140"/>
      <c r="BI1459" s="140"/>
    </row>
    <row r="1460" spans="1:61" ht="13.15" hidden="1" customHeight="1" outlineLevel="2" x14ac:dyDescent="0.2">
      <c r="A1460" s="374"/>
      <c r="B1460" s="372"/>
      <c r="C1460" s="46" t="s">
        <v>164</v>
      </c>
      <c r="D1460" s="92"/>
      <c r="E1460" s="56"/>
      <c r="F1460" s="57"/>
      <c r="G1460" s="57"/>
      <c r="H1460" s="57"/>
      <c r="I1460" s="57"/>
      <c r="J1460" s="57"/>
      <c r="K1460" s="57"/>
      <c r="L1460" s="57"/>
      <c r="M1460" s="57"/>
      <c r="N1460" s="57"/>
      <c r="O1460" s="57"/>
      <c r="P1460" s="57"/>
      <c r="Q1460" s="92">
        <f>SUM(E1460:P1460)</f>
        <v>0</v>
      </c>
      <c r="R1460" s="56"/>
      <c r="S1460" s="57"/>
      <c r="T1460" s="57"/>
      <c r="U1460" s="57"/>
      <c r="V1460" s="57"/>
      <c r="W1460" s="57"/>
      <c r="X1460" s="57"/>
      <c r="Y1460" s="57"/>
      <c r="Z1460" s="57"/>
      <c r="AA1460" s="57"/>
      <c r="AB1460" s="57"/>
      <c r="AC1460" s="57"/>
      <c r="AD1460" s="92">
        <f>SUM(R1460:AC1460)</f>
        <v>0</v>
      </c>
      <c r="AE1460" s="56"/>
      <c r="AF1460" s="57"/>
      <c r="AG1460" s="57"/>
      <c r="AH1460" s="57"/>
      <c r="AI1460" s="57"/>
      <c r="AJ1460" s="57"/>
      <c r="AK1460" s="57"/>
      <c r="AL1460" s="57"/>
      <c r="AM1460" s="57"/>
      <c r="AN1460" s="57"/>
      <c r="AO1460" s="57"/>
      <c r="AP1460" s="57"/>
      <c r="AQ1460" s="92">
        <f>SUM(AE1460:AP1460)</f>
        <v>0</v>
      </c>
      <c r="AR1460" s="56"/>
      <c r="AS1460" s="57"/>
      <c r="AT1460" s="57"/>
      <c r="AU1460" s="57"/>
      <c r="AV1460" s="57"/>
      <c r="AW1460" s="57"/>
      <c r="AX1460" s="57"/>
      <c r="AY1460" s="57"/>
      <c r="AZ1460" s="57"/>
      <c r="BA1460" s="57"/>
      <c r="BB1460" s="57"/>
      <c r="BC1460" s="57"/>
      <c r="BD1460" s="92">
        <f>SUM(AR1460:BC1460)</f>
        <v>0</v>
      </c>
      <c r="BE1460" s="92">
        <f t="shared" si="1893"/>
        <v>0</v>
      </c>
      <c r="BG1460" s="136"/>
      <c r="BH1460" s="4"/>
      <c r="BI1460" s="4"/>
    </row>
    <row r="1461" spans="1:61" ht="13.15" hidden="1" customHeight="1" outlineLevel="2" x14ac:dyDescent="0.2">
      <c r="A1461" s="373">
        <v>2</v>
      </c>
      <c r="B1461" s="371" t="s">
        <v>217</v>
      </c>
      <c r="C1461" s="44" t="s">
        <v>159</v>
      </c>
      <c r="D1461" s="101"/>
      <c r="E1461" s="82"/>
      <c r="F1461" s="83"/>
      <c r="G1461" s="83"/>
      <c r="H1461" s="83"/>
      <c r="I1461" s="83"/>
      <c r="J1461" s="83"/>
      <c r="K1461" s="83"/>
      <c r="L1461" s="83"/>
      <c r="M1461" s="83"/>
      <c r="N1461" s="83"/>
      <c r="O1461" s="83"/>
      <c r="P1461" s="83"/>
      <c r="Q1461" s="101">
        <f t="shared" ref="Q1461:Q1476" si="1894">SUM(E1461:P1461)</f>
        <v>0</v>
      </c>
      <c r="R1461" s="82"/>
      <c r="S1461" s="192"/>
      <c r="T1461" s="192"/>
      <c r="U1461" s="192"/>
      <c r="V1461" s="192"/>
      <c r="W1461" s="192"/>
      <c r="X1461" s="192"/>
      <c r="Y1461" s="192"/>
      <c r="Z1461" s="192">
        <v>280</v>
      </c>
      <c r="AA1461" s="83"/>
      <c r="AB1461" s="83"/>
      <c r="AC1461" s="83"/>
      <c r="AD1461" s="101">
        <f t="shared" ref="AD1461:AD1476" si="1895">SUM(R1461:AC1461)</f>
        <v>280</v>
      </c>
      <c r="AE1461" s="82"/>
      <c r="AF1461" s="83"/>
      <c r="AG1461" s="83"/>
      <c r="AH1461" s="83"/>
      <c r="AI1461" s="83"/>
      <c r="AJ1461" s="83"/>
      <c r="AK1461" s="83"/>
      <c r="AL1461" s="83"/>
      <c r="AM1461" s="83"/>
      <c r="AN1461" s="83"/>
      <c r="AO1461" s="83"/>
      <c r="AP1461" s="83"/>
      <c r="AQ1461" s="101">
        <f t="shared" ref="AQ1461:AQ1476" si="1896">SUM(AE1461:AP1461)</f>
        <v>0</v>
      </c>
      <c r="AR1461" s="82"/>
      <c r="AS1461" s="83"/>
      <c r="AT1461" s="83"/>
      <c r="AU1461" s="83"/>
      <c r="AV1461" s="83"/>
      <c r="AW1461" s="83"/>
      <c r="AX1461" s="83"/>
      <c r="AY1461" s="83"/>
      <c r="AZ1461" s="83"/>
      <c r="BA1461" s="83"/>
      <c r="BB1461" s="83"/>
      <c r="BC1461" s="83"/>
      <c r="BD1461" s="101">
        <f t="shared" ref="BD1461:BD1476" si="1897">SUM(AR1461:BC1461)</f>
        <v>0</v>
      </c>
      <c r="BE1461" s="101">
        <f t="shared" si="1893"/>
        <v>280</v>
      </c>
      <c r="BG1461" s="138" t="s">
        <v>211</v>
      </c>
      <c r="BH1461" s="140" t="s">
        <v>212</v>
      </c>
      <c r="BI1461" s="140" t="s">
        <v>213</v>
      </c>
    </row>
    <row r="1462" spans="1:61" ht="13.15" hidden="1" customHeight="1" outlineLevel="2" x14ac:dyDescent="0.2">
      <c r="A1462" s="374"/>
      <c r="B1462" s="372"/>
      <c r="C1462" s="46" t="s">
        <v>164</v>
      </c>
      <c r="D1462" s="92"/>
      <c r="E1462" s="56"/>
      <c r="F1462" s="57"/>
      <c r="G1462" s="57"/>
      <c r="H1462" s="57"/>
      <c r="I1462" s="57"/>
      <c r="J1462" s="57"/>
      <c r="K1462" s="57"/>
      <c r="L1462" s="57"/>
      <c r="M1462" s="57"/>
      <c r="N1462" s="57"/>
      <c r="O1462" s="57"/>
      <c r="P1462" s="57"/>
      <c r="Q1462" s="92">
        <f t="shared" si="1894"/>
        <v>0</v>
      </c>
      <c r="R1462" s="56"/>
      <c r="S1462" s="57"/>
      <c r="T1462" s="57"/>
      <c r="U1462" s="57"/>
      <c r="V1462" s="57"/>
      <c r="W1462" s="57"/>
      <c r="X1462" s="57"/>
      <c r="Y1462" s="57"/>
      <c r="Z1462" s="57"/>
      <c r="AA1462" s="57"/>
      <c r="AB1462" s="57"/>
      <c r="AC1462" s="57"/>
      <c r="AD1462" s="92">
        <f t="shared" si="1895"/>
        <v>0</v>
      </c>
      <c r="AE1462" s="56"/>
      <c r="AF1462" s="57"/>
      <c r="AG1462" s="57"/>
      <c r="AH1462" s="57"/>
      <c r="AI1462" s="57"/>
      <c r="AJ1462" s="57"/>
      <c r="AK1462" s="57"/>
      <c r="AL1462" s="57"/>
      <c r="AM1462" s="57"/>
      <c r="AN1462" s="57"/>
      <c r="AO1462" s="57"/>
      <c r="AP1462" s="57"/>
      <c r="AQ1462" s="92">
        <f t="shared" si="1896"/>
        <v>0</v>
      </c>
      <c r="AR1462" s="56"/>
      <c r="AS1462" s="57"/>
      <c r="AT1462" s="57"/>
      <c r="AU1462" s="57"/>
      <c r="AV1462" s="57"/>
      <c r="AW1462" s="57"/>
      <c r="AX1462" s="57"/>
      <c r="AY1462" s="57"/>
      <c r="AZ1462" s="57"/>
      <c r="BA1462" s="57"/>
      <c r="BB1462" s="57"/>
      <c r="BC1462" s="57"/>
      <c r="BD1462" s="92">
        <f t="shared" si="1897"/>
        <v>0</v>
      </c>
      <c r="BE1462" s="92">
        <f t="shared" si="1893"/>
        <v>0</v>
      </c>
      <c r="BG1462" s="136" t="s">
        <v>199</v>
      </c>
      <c r="BH1462" s="4"/>
      <c r="BI1462" s="4"/>
    </row>
    <row r="1463" spans="1:61" ht="13.15" hidden="1" customHeight="1" outlineLevel="2" x14ac:dyDescent="0.2">
      <c r="A1463" s="366">
        <v>3</v>
      </c>
      <c r="B1463" s="376" t="s">
        <v>345</v>
      </c>
      <c r="C1463" s="47" t="s">
        <v>159</v>
      </c>
      <c r="D1463" s="91"/>
      <c r="E1463" s="52"/>
      <c r="F1463" s="53"/>
      <c r="G1463" s="53"/>
      <c r="H1463" s="53"/>
      <c r="I1463" s="53"/>
      <c r="J1463" s="53"/>
      <c r="K1463" s="53"/>
      <c r="L1463" s="53"/>
      <c r="M1463" s="53"/>
      <c r="N1463" s="53"/>
      <c r="O1463" s="53"/>
      <c r="P1463" s="53"/>
      <c r="Q1463" s="91">
        <f t="shared" si="1894"/>
        <v>0</v>
      </c>
      <c r="R1463" s="52"/>
      <c r="S1463" s="53"/>
      <c r="T1463" s="53"/>
      <c r="U1463" s="53"/>
      <c r="V1463" s="53"/>
      <c r="W1463" s="53"/>
      <c r="X1463" s="53"/>
      <c r="Y1463" s="53"/>
      <c r="Z1463" s="53"/>
      <c r="AA1463" s="53"/>
      <c r="AB1463" s="53"/>
      <c r="AC1463" s="53"/>
      <c r="AD1463" s="91">
        <f t="shared" si="1895"/>
        <v>0</v>
      </c>
      <c r="AE1463" s="52"/>
      <c r="AF1463" s="53"/>
      <c r="AG1463" s="53"/>
      <c r="AH1463" s="53"/>
      <c r="AI1463" s="53"/>
      <c r="AJ1463" s="53"/>
      <c r="AK1463" s="53"/>
      <c r="AL1463" s="53"/>
      <c r="AM1463" s="53"/>
      <c r="AN1463" s="53"/>
      <c r="AO1463" s="53"/>
      <c r="AP1463" s="53"/>
      <c r="AQ1463" s="91">
        <f t="shared" si="1896"/>
        <v>0</v>
      </c>
      <c r="AR1463" s="52"/>
      <c r="AS1463" s="53"/>
      <c r="AT1463" s="53"/>
      <c r="AU1463" s="53"/>
      <c r="AV1463" s="53"/>
      <c r="AW1463" s="53"/>
      <c r="AX1463" s="53"/>
      <c r="AY1463" s="53"/>
      <c r="AZ1463" s="53"/>
      <c r="BA1463" s="53"/>
      <c r="BB1463" s="53"/>
      <c r="BC1463" s="53"/>
      <c r="BD1463" s="91">
        <f t="shared" si="1897"/>
        <v>0</v>
      </c>
      <c r="BE1463" s="91">
        <f t="shared" si="1893"/>
        <v>0</v>
      </c>
      <c r="BG1463" s="136" t="s">
        <v>218</v>
      </c>
      <c r="BH1463" s="4"/>
      <c r="BI1463" s="4"/>
    </row>
    <row r="1464" spans="1:61" ht="13.15" hidden="1" customHeight="1" outlineLevel="2" x14ac:dyDescent="0.2">
      <c r="A1464" s="367"/>
      <c r="B1464" s="381"/>
      <c r="C1464" s="48" t="s">
        <v>164</v>
      </c>
      <c r="D1464" s="93"/>
      <c r="E1464" s="62"/>
      <c r="F1464" s="63"/>
      <c r="G1464" s="63"/>
      <c r="H1464" s="63"/>
      <c r="I1464" s="63"/>
      <c r="J1464" s="63"/>
      <c r="K1464" s="63"/>
      <c r="L1464" s="63"/>
      <c r="M1464" s="63"/>
      <c r="N1464" s="63"/>
      <c r="O1464" s="63"/>
      <c r="P1464" s="63"/>
      <c r="Q1464" s="93">
        <f t="shared" si="1894"/>
        <v>0</v>
      </c>
      <c r="R1464" s="62"/>
      <c r="S1464" s="63"/>
      <c r="T1464" s="63"/>
      <c r="U1464" s="63"/>
      <c r="V1464" s="63"/>
      <c r="W1464" s="63"/>
      <c r="X1464" s="63"/>
      <c r="Y1464" s="63"/>
      <c r="Z1464" s="63"/>
      <c r="AA1464" s="63"/>
      <c r="AB1464" s="63"/>
      <c r="AC1464" s="63"/>
      <c r="AD1464" s="93">
        <f t="shared" si="1895"/>
        <v>0</v>
      </c>
      <c r="AE1464" s="62"/>
      <c r="AF1464" s="63"/>
      <c r="AG1464" s="63"/>
      <c r="AH1464" s="63"/>
      <c r="AI1464" s="63"/>
      <c r="AJ1464" s="63"/>
      <c r="AK1464" s="63"/>
      <c r="AL1464" s="63"/>
      <c r="AM1464" s="63"/>
      <c r="AN1464" s="63"/>
      <c r="AO1464" s="63"/>
      <c r="AP1464" s="63"/>
      <c r="AQ1464" s="93">
        <f t="shared" si="1896"/>
        <v>0</v>
      </c>
      <c r="AR1464" s="62"/>
      <c r="AS1464" s="63"/>
      <c r="AT1464" s="63"/>
      <c r="AU1464" s="63"/>
      <c r="AV1464" s="63"/>
      <c r="AW1464" s="63"/>
      <c r="AX1464" s="63"/>
      <c r="AY1464" s="63"/>
      <c r="AZ1464" s="63"/>
      <c r="BA1464" s="63"/>
      <c r="BB1464" s="63"/>
      <c r="BC1464" s="63"/>
      <c r="BD1464" s="93">
        <f t="shared" si="1897"/>
        <v>0</v>
      </c>
      <c r="BE1464" s="93">
        <f t="shared" si="1893"/>
        <v>0</v>
      </c>
      <c r="BG1464" s="136" t="s">
        <v>222</v>
      </c>
      <c r="BH1464" s="4"/>
      <c r="BI1464" s="4"/>
    </row>
    <row r="1465" spans="1:61" ht="13.15" hidden="1" customHeight="1" outlineLevel="2" x14ac:dyDescent="0.2">
      <c r="A1465" s="380">
        <v>4</v>
      </c>
      <c r="B1465" s="382" t="s">
        <v>204</v>
      </c>
      <c r="C1465" s="49" t="s">
        <v>159</v>
      </c>
      <c r="D1465" s="95"/>
      <c r="E1465" s="68"/>
      <c r="F1465" s="69"/>
      <c r="G1465" s="69"/>
      <c r="H1465" s="69"/>
      <c r="I1465" s="69"/>
      <c r="J1465" s="69"/>
      <c r="K1465" s="69"/>
      <c r="L1465" s="69"/>
      <c r="M1465" s="69"/>
      <c r="N1465" s="69"/>
      <c r="O1465" s="69"/>
      <c r="P1465" s="69"/>
      <c r="Q1465" s="94">
        <f t="shared" si="1894"/>
        <v>0</v>
      </c>
      <c r="R1465" s="68"/>
      <c r="S1465" s="69"/>
      <c r="T1465" s="69"/>
      <c r="U1465" s="69"/>
      <c r="V1465" s="69"/>
      <c r="W1465" s="69"/>
      <c r="X1465" s="69"/>
      <c r="Y1465" s="69"/>
      <c r="Z1465" s="69"/>
      <c r="AA1465" s="69"/>
      <c r="AB1465" s="69"/>
      <c r="AC1465" s="69"/>
      <c r="AD1465" s="94">
        <f t="shared" si="1895"/>
        <v>0</v>
      </c>
      <c r="AE1465" s="68"/>
      <c r="AF1465" s="192"/>
      <c r="AG1465" s="192"/>
      <c r="AH1465" s="192"/>
      <c r="AI1465" s="69"/>
      <c r="AJ1465" s="69"/>
      <c r="AK1465" s="69"/>
      <c r="AL1465" s="69"/>
      <c r="AM1465" s="69"/>
      <c r="AN1465" s="69"/>
      <c r="AO1465" s="69"/>
      <c r="AP1465" s="69"/>
      <c r="AQ1465" s="94">
        <f t="shared" si="1896"/>
        <v>0</v>
      </c>
      <c r="AR1465" s="68"/>
      <c r="AS1465" s="69"/>
      <c r="AT1465" s="69"/>
      <c r="AU1465" s="69"/>
      <c r="AV1465" s="69"/>
      <c r="AW1465" s="69"/>
      <c r="AX1465" s="69"/>
      <c r="AY1465" s="69"/>
      <c r="AZ1465" s="69"/>
      <c r="BA1465" s="69"/>
      <c r="BB1465" s="69"/>
      <c r="BC1465" s="69"/>
      <c r="BD1465" s="94">
        <f t="shared" si="1897"/>
        <v>0</v>
      </c>
      <c r="BE1465" s="95">
        <f t="shared" si="1893"/>
        <v>0</v>
      </c>
      <c r="BG1465" s="136" t="s">
        <v>214</v>
      </c>
      <c r="BH1465" s="4"/>
      <c r="BI1465" s="4"/>
    </row>
    <row r="1466" spans="1:61" ht="13.15" hidden="1" customHeight="1" outlineLevel="2" x14ac:dyDescent="0.2">
      <c r="A1466" s="384"/>
      <c r="B1466" s="383"/>
      <c r="C1466" s="45" t="s">
        <v>164</v>
      </c>
      <c r="D1466" s="97"/>
      <c r="E1466" s="74"/>
      <c r="F1466" s="75"/>
      <c r="G1466" s="75"/>
      <c r="H1466" s="75"/>
      <c r="I1466" s="75"/>
      <c r="J1466" s="75"/>
      <c r="K1466" s="75"/>
      <c r="L1466" s="75"/>
      <c r="M1466" s="75"/>
      <c r="N1466" s="75"/>
      <c r="O1466" s="75"/>
      <c r="P1466" s="75"/>
      <c r="Q1466" s="96">
        <f t="shared" si="1894"/>
        <v>0</v>
      </c>
      <c r="R1466" s="74"/>
      <c r="S1466" s="75"/>
      <c r="T1466" s="75"/>
      <c r="U1466" s="75"/>
      <c r="V1466" s="75"/>
      <c r="W1466" s="75"/>
      <c r="X1466" s="75"/>
      <c r="Y1466" s="75"/>
      <c r="Z1466" s="75"/>
      <c r="AA1466" s="75"/>
      <c r="AB1466" s="75"/>
      <c r="AC1466" s="75"/>
      <c r="AD1466" s="96">
        <f t="shared" si="1895"/>
        <v>0</v>
      </c>
      <c r="AE1466" s="74"/>
      <c r="AF1466" s="75"/>
      <c r="AG1466" s="75"/>
      <c r="AH1466" s="75"/>
      <c r="AI1466" s="75"/>
      <c r="AJ1466" s="75"/>
      <c r="AK1466" s="75"/>
      <c r="AL1466" s="75"/>
      <c r="AM1466" s="75"/>
      <c r="AN1466" s="75"/>
      <c r="AO1466" s="75"/>
      <c r="AP1466" s="75"/>
      <c r="AQ1466" s="96">
        <f t="shared" si="1896"/>
        <v>0</v>
      </c>
      <c r="AR1466" s="74"/>
      <c r="AS1466" s="75"/>
      <c r="AT1466" s="75"/>
      <c r="AU1466" s="75"/>
      <c r="AV1466" s="75"/>
      <c r="AW1466" s="75"/>
      <c r="AX1466" s="75"/>
      <c r="AY1466" s="75"/>
      <c r="AZ1466" s="75"/>
      <c r="BA1466" s="75"/>
      <c r="BB1466" s="75"/>
      <c r="BC1466" s="75"/>
      <c r="BD1466" s="96">
        <f t="shared" si="1897"/>
        <v>0</v>
      </c>
      <c r="BE1466" s="97">
        <f t="shared" si="1893"/>
        <v>0</v>
      </c>
      <c r="BG1466" s="136" t="s">
        <v>223</v>
      </c>
      <c r="BH1466" s="4"/>
      <c r="BI1466" s="4"/>
    </row>
    <row r="1467" spans="1:61" ht="13.15" hidden="1" customHeight="1" outlineLevel="2" x14ac:dyDescent="0.2">
      <c r="A1467" s="380">
        <v>5</v>
      </c>
      <c r="B1467" s="382" t="s">
        <v>221</v>
      </c>
      <c r="C1467" s="49" t="s">
        <v>159</v>
      </c>
      <c r="D1467" s="95"/>
      <c r="E1467" s="68"/>
      <c r="F1467" s="69"/>
      <c r="G1467" s="69"/>
      <c r="H1467" s="69"/>
      <c r="I1467" s="69"/>
      <c r="J1467" s="69"/>
      <c r="K1467" s="69"/>
      <c r="L1467" s="69"/>
      <c r="M1467" s="69"/>
      <c r="N1467" s="69"/>
      <c r="O1467" s="69"/>
      <c r="P1467" s="69"/>
      <c r="Q1467" s="94">
        <f t="shared" si="1894"/>
        <v>0</v>
      </c>
      <c r="R1467" s="68"/>
      <c r="S1467" s="69"/>
      <c r="T1467" s="69"/>
      <c r="U1467" s="69"/>
      <c r="V1467" s="69"/>
      <c r="W1467" s="69"/>
      <c r="X1467" s="69"/>
      <c r="Y1467" s="69"/>
      <c r="Z1467" s="69"/>
      <c r="AA1467" s="69"/>
      <c r="AB1467" s="69"/>
      <c r="AC1467" s="69"/>
      <c r="AD1467" s="94">
        <f t="shared" si="1895"/>
        <v>0</v>
      </c>
      <c r="AE1467" s="68"/>
      <c r="AF1467" s="69"/>
      <c r="AG1467" s="69"/>
      <c r="AH1467" s="69"/>
      <c r="AI1467" s="192">
        <v>100</v>
      </c>
      <c r="AJ1467" s="192">
        <v>200</v>
      </c>
      <c r="AK1467" s="192">
        <v>300</v>
      </c>
      <c r="AL1467" s="192">
        <v>400</v>
      </c>
      <c r="AM1467" s="192">
        <v>400</v>
      </c>
      <c r="AN1467" s="192">
        <v>300</v>
      </c>
      <c r="AO1467" s="192">
        <v>200</v>
      </c>
      <c r="AP1467" s="192">
        <v>200</v>
      </c>
      <c r="AQ1467" s="94">
        <f t="shared" si="1896"/>
        <v>2100</v>
      </c>
      <c r="AR1467" s="192">
        <v>200</v>
      </c>
      <c r="AS1467" s="192">
        <v>300</v>
      </c>
      <c r="AT1467" s="192">
        <v>400</v>
      </c>
      <c r="AU1467" s="192">
        <v>450</v>
      </c>
      <c r="AV1467" s="192">
        <v>500</v>
      </c>
      <c r="AW1467" s="192">
        <v>500</v>
      </c>
      <c r="AX1467" s="192">
        <v>450</v>
      </c>
      <c r="AY1467" s="192">
        <v>400</v>
      </c>
      <c r="AZ1467" s="192">
        <v>300</v>
      </c>
      <c r="BA1467" s="192">
        <v>200</v>
      </c>
      <c r="BB1467" s="192">
        <v>100</v>
      </c>
      <c r="BC1467" s="69"/>
      <c r="BD1467" s="94">
        <f t="shared" si="1897"/>
        <v>3800</v>
      </c>
      <c r="BE1467" s="95">
        <f t="shared" si="1893"/>
        <v>5900</v>
      </c>
      <c r="BG1467" t="s">
        <v>224</v>
      </c>
      <c r="BH1467" s="4"/>
      <c r="BI1467" s="4"/>
    </row>
    <row r="1468" spans="1:61" ht="13.15" hidden="1" customHeight="1" outlineLevel="2" x14ac:dyDescent="0.2">
      <c r="A1468" s="384"/>
      <c r="B1468" s="383"/>
      <c r="C1468" s="45" t="s">
        <v>164</v>
      </c>
      <c r="D1468" s="97"/>
      <c r="E1468" s="74"/>
      <c r="F1468" s="75"/>
      <c r="G1468" s="75"/>
      <c r="H1468" s="75"/>
      <c r="I1468" s="75"/>
      <c r="J1468" s="75"/>
      <c r="K1468" s="75"/>
      <c r="L1468" s="75"/>
      <c r="M1468" s="75"/>
      <c r="N1468" s="75"/>
      <c r="O1468" s="75"/>
      <c r="P1468" s="75"/>
      <c r="Q1468" s="96">
        <f t="shared" si="1894"/>
        <v>0</v>
      </c>
      <c r="R1468" s="74"/>
      <c r="S1468" s="75"/>
      <c r="T1468" s="75"/>
      <c r="U1468" s="75"/>
      <c r="V1468" s="75"/>
      <c r="W1468" s="75"/>
      <c r="X1468" s="75"/>
      <c r="Y1468" s="75"/>
      <c r="Z1468" s="75"/>
      <c r="AA1468" s="75"/>
      <c r="AB1468" s="75"/>
      <c r="AC1468" s="75"/>
      <c r="AD1468" s="96">
        <f t="shared" si="1895"/>
        <v>0</v>
      </c>
      <c r="AE1468" s="74"/>
      <c r="AF1468" s="75"/>
      <c r="AG1468" s="75"/>
      <c r="AH1468" s="75"/>
      <c r="AI1468" s="75"/>
      <c r="AJ1468" s="75"/>
      <c r="AK1468" s="75"/>
      <c r="AL1468" s="75"/>
      <c r="AM1468" s="75"/>
      <c r="AN1468" s="75"/>
      <c r="AO1468" s="75"/>
      <c r="AP1468" s="75"/>
      <c r="AQ1468" s="96">
        <f t="shared" si="1896"/>
        <v>0</v>
      </c>
      <c r="AR1468" s="74"/>
      <c r="AS1468" s="75"/>
      <c r="AT1468" s="75"/>
      <c r="AU1468" s="75"/>
      <c r="AV1468" s="75"/>
      <c r="AW1468" s="75"/>
      <c r="AX1468" s="75"/>
      <c r="AY1468" s="75"/>
      <c r="AZ1468" s="75"/>
      <c r="BA1468" s="75"/>
      <c r="BB1468" s="75"/>
      <c r="BC1468" s="75"/>
      <c r="BD1468" s="96">
        <f t="shared" si="1897"/>
        <v>0</v>
      </c>
      <c r="BE1468" s="97">
        <f t="shared" si="1893"/>
        <v>0</v>
      </c>
      <c r="BG1468" t="s">
        <v>210</v>
      </c>
      <c r="BH1468" s="4"/>
      <c r="BI1468" s="4"/>
    </row>
    <row r="1469" spans="1:61" ht="13.15" hidden="1" customHeight="1" outlineLevel="2" x14ac:dyDescent="0.2">
      <c r="A1469" s="373">
        <v>6</v>
      </c>
      <c r="B1469" s="364" t="s">
        <v>209</v>
      </c>
      <c r="C1469" s="49" t="s">
        <v>159</v>
      </c>
      <c r="D1469" s="95"/>
      <c r="E1469" s="68"/>
      <c r="F1469" s="69"/>
      <c r="G1469" s="69"/>
      <c r="H1469" s="69"/>
      <c r="I1469" s="69"/>
      <c r="J1469" s="69"/>
      <c r="K1469" s="69"/>
      <c r="L1469" s="69"/>
      <c r="M1469" s="69"/>
      <c r="N1469" s="69"/>
      <c r="O1469" s="69"/>
      <c r="P1469" s="69"/>
      <c r="Q1469" s="94">
        <f t="shared" si="1894"/>
        <v>0</v>
      </c>
      <c r="R1469" s="68"/>
      <c r="S1469" s="69"/>
      <c r="T1469" s="69"/>
      <c r="U1469" s="69"/>
      <c r="V1469" s="69"/>
      <c r="W1469" s="69"/>
      <c r="X1469" s="69"/>
      <c r="Y1469" s="69"/>
      <c r="Z1469" s="69"/>
      <c r="AA1469" s="69"/>
      <c r="AB1469" s="69"/>
      <c r="AC1469" s="69"/>
      <c r="AD1469" s="94">
        <f t="shared" si="1895"/>
        <v>0</v>
      </c>
      <c r="AE1469" s="68"/>
      <c r="AF1469" s="69"/>
      <c r="AG1469" s="69"/>
      <c r="AH1469" s="69"/>
      <c r="AI1469" s="192">
        <f>AI1467*4%</f>
        <v>4</v>
      </c>
      <c r="AJ1469" s="192">
        <f t="shared" ref="AJ1469:AP1469" si="1898">AJ1467*4%</f>
        <v>8</v>
      </c>
      <c r="AK1469" s="192">
        <f t="shared" si="1898"/>
        <v>12</v>
      </c>
      <c r="AL1469" s="192">
        <f t="shared" si="1898"/>
        <v>16</v>
      </c>
      <c r="AM1469" s="192">
        <f t="shared" si="1898"/>
        <v>16</v>
      </c>
      <c r="AN1469" s="192">
        <f t="shared" si="1898"/>
        <v>12</v>
      </c>
      <c r="AO1469" s="192">
        <f t="shared" si="1898"/>
        <v>8</v>
      </c>
      <c r="AP1469" s="192">
        <f t="shared" si="1898"/>
        <v>8</v>
      </c>
      <c r="AQ1469" s="94">
        <f t="shared" si="1896"/>
        <v>84</v>
      </c>
      <c r="AR1469" s="192">
        <f t="shared" ref="AR1469:BB1469" si="1899">AR1467*4%</f>
        <v>8</v>
      </c>
      <c r="AS1469" s="192">
        <f t="shared" si="1899"/>
        <v>12</v>
      </c>
      <c r="AT1469" s="192">
        <f t="shared" si="1899"/>
        <v>16</v>
      </c>
      <c r="AU1469" s="192">
        <f t="shared" si="1899"/>
        <v>18</v>
      </c>
      <c r="AV1469" s="192">
        <f t="shared" si="1899"/>
        <v>20</v>
      </c>
      <c r="AW1469" s="192">
        <f t="shared" si="1899"/>
        <v>20</v>
      </c>
      <c r="AX1469" s="192">
        <f t="shared" si="1899"/>
        <v>18</v>
      </c>
      <c r="AY1469" s="192">
        <f t="shared" si="1899"/>
        <v>16</v>
      </c>
      <c r="AZ1469" s="192">
        <f t="shared" si="1899"/>
        <v>12</v>
      </c>
      <c r="BA1469" s="192">
        <f t="shared" si="1899"/>
        <v>8</v>
      </c>
      <c r="BB1469" s="192">
        <f t="shared" si="1899"/>
        <v>4</v>
      </c>
      <c r="BC1469" s="69"/>
      <c r="BD1469" s="94">
        <f t="shared" si="1897"/>
        <v>152</v>
      </c>
      <c r="BE1469" s="95">
        <f t="shared" si="1893"/>
        <v>236</v>
      </c>
      <c r="BG1469" s="136" t="s">
        <v>215</v>
      </c>
      <c r="BH1469" s="4"/>
      <c r="BI1469" s="4"/>
    </row>
    <row r="1470" spans="1:61" ht="13.15" hidden="1" customHeight="1" outlineLevel="2" x14ac:dyDescent="0.2">
      <c r="A1470" s="374"/>
      <c r="B1470" s="365"/>
      <c r="C1470" s="48" t="s">
        <v>164</v>
      </c>
      <c r="D1470" s="98"/>
      <c r="E1470" s="62"/>
      <c r="F1470" s="63"/>
      <c r="G1470" s="63"/>
      <c r="H1470" s="63"/>
      <c r="I1470" s="63"/>
      <c r="J1470" s="63"/>
      <c r="K1470" s="63"/>
      <c r="L1470" s="63"/>
      <c r="M1470" s="63"/>
      <c r="N1470" s="63"/>
      <c r="O1470" s="63"/>
      <c r="P1470" s="63"/>
      <c r="Q1470" s="93">
        <f t="shared" si="1894"/>
        <v>0</v>
      </c>
      <c r="R1470" s="62"/>
      <c r="S1470" s="63"/>
      <c r="T1470" s="63"/>
      <c r="U1470" s="63"/>
      <c r="V1470" s="63"/>
      <c r="W1470" s="63"/>
      <c r="X1470" s="63"/>
      <c r="Y1470" s="63"/>
      <c r="Z1470" s="63"/>
      <c r="AA1470" s="63"/>
      <c r="AB1470" s="63"/>
      <c r="AC1470" s="63"/>
      <c r="AD1470" s="93">
        <f t="shared" si="1895"/>
        <v>0</v>
      </c>
      <c r="AE1470" s="62"/>
      <c r="AF1470" s="63"/>
      <c r="AG1470" s="63"/>
      <c r="AH1470" s="63"/>
      <c r="AI1470" s="63"/>
      <c r="AJ1470" s="63"/>
      <c r="AK1470" s="63"/>
      <c r="AL1470" s="63"/>
      <c r="AM1470" s="63"/>
      <c r="AN1470" s="63"/>
      <c r="AO1470" s="63"/>
      <c r="AP1470" s="63"/>
      <c r="AQ1470" s="93">
        <f t="shared" si="1896"/>
        <v>0</v>
      </c>
      <c r="AR1470" s="62"/>
      <c r="AS1470" s="63"/>
      <c r="AT1470" s="63"/>
      <c r="AU1470" s="63"/>
      <c r="AV1470" s="63"/>
      <c r="AW1470" s="63"/>
      <c r="AX1470" s="63"/>
      <c r="AY1470" s="63"/>
      <c r="AZ1470" s="63"/>
      <c r="BA1470" s="63"/>
      <c r="BB1470" s="63"/>
      <c r="BC1470" s="63"/>
      <c r="BD1470" s="93">
        <f t="shared" si="1897"/>
        <v>0</v>
      </c>
      <c r="BE1470" s="98">
        <f t="shared" si="1893"/>
        <v>0</v>
      </c>
      <c r="BF1470" s="122"/>
      <c r="BG1470" s="138" t="s">
        <v>216</v>
      </c>
      <c r="BH1470" s="139">
        <f>SUM(BH1462:BH1469)</f>
        <v>0</v>
      </c>
      <c r="BI1470" s="139">
        <f>SUM(BI1462:BI1469)</f>
        <v>0</v>
      </c>
    </row>
    <row r="1471" spans="1:61" ht="13.15" hidden="1" customHeight="1" outlineLevel="2" x14ac:dyDescent="0.2">
      <c r="A1471" s="366">
        <v>7</v>
      </c>
      <c r="B1471" s="364" t="s">
        <v>6</v>
      </c>
      <c r="C1471" s="49" t="s">
        <v>159</v>
      </c>
      <c r="D1471" s="95"/>
      <c r="E1471" s="68"/>
      <c r="F1471" s="69"/>
      <c r="G1471" s="69"/>
      <c r="H1471" s="69"/>
      <c r="I1471" s="69"/>
      <c r="J1471" s="69"/>
      <c r="K1471" s="69"/>
      <c r="L1471" s="69"/>
      <c r="M1471" s="69"/>
      <c r="N1471" s="69"/>
      <c r="O1471" s="69"/>
      <c r="P1471" s="69"/>
      <c r="Q1471" s="94">
        <f t="shared" si="1894"/>
        <v>0</v>
      </c>
      <c r="R1471" s="68"/>
      <c r="S1471" s="69"/>
      <c r="T1471" s="69"/>
      <c r="U1471" s="69"/>
      <c r="V1471" s="69"/>
      <c r="W1471" s="69"/>
      <c r="X1471" s="69"/>
      <c r="Y1471" s="69"/>
      <c r="Z1471" s="69"/>
      <c r="AA1471" s="69"/>
      <c r="AB1471" s="69"/>
      <c r="AC1471" s="69"/>
      <c r="AD1471" s="94">
        <f t="shared" si="1895"/>
        <v>0</v>
      </c>
      <c r="AE1471" s="68"/>
      <c r="AF1471" s="192">
        <v>3</v>
      </c>
      <c r="AG1471" s="192">
        <v>3</v>
      </c>
      <c r="AH1471" s="192">
        <v>3</v>
      </c>
      <c r="AI1471" s="192">
        <v>3</v>
      </c>
      <c r="AJ1471" s="192">
        <v>3</v>
      </c>
      <c r="AK1471" s="192">
        <v>3</v>
      </c>
      <c r="AL1471" s="192">
        <v>3</v>
      </c>
      <c r="AM1471" s="192">
        <v>3</v>
      </c>
      <c r="AN1471" s="192">
        <v>3</v>
      </c>
      <c r="AO1471" s="192">
        <v>3</v>
      </c>
      <c r="AP1471" s="192">
        <v>3</v>
      </c>
      <c r="AQ1471" s="94">
        <f t="shared" si="1896"/>
        <v>33</v>
      </c>
      <c r="AR1471" s="192">
        <v>3</v>
      </c>
      <c r="AS1471" s="192">
        <v>3</v>
      </c>
      <c r="AT1471" s="192">
        <v>3</v>
      </c>
      <c r="AU1471" s="192">
        <v>3</v>
      </c>
      <c r="AV1471" s="192">
        <v>3</v>
      </c>
      <c r="AW1471" s="192">
        <v>3</v>
      </c>
      <c r="AX1471" s="192">
        <v>3</v>
      </c>
      <c r="AY1471" s="192">
        <v>3</v>
      </c>
      <c r="AZ1471" s="192">
        <v>3</v>
      </c>
      <c r="BA1471" s="192">
        <v>3</v>
      </c>
      <c r="BB1471" s="192">
        <v>3</v>
      </c>
      <c r="BC1471" s="69"/>
      <c r="BD1471" s="94">
        <f t="shared" si="1897"/>
        <v>33</v>
      </c>
      <c r="BE1471" s="95">
        <f t="shared" si="1893"/>
        <v>66</v>
      </c>
      <c r="BH1471" s="4"/>
      <c r="BI1471" s="4"/>
    </row>
    <row r="1472" spans="1:61" ht="13.15" hidden="1" customHeight="1" outlineLevel="2" x14ac:dyDescent="0.2">
      <c r="A1472" s="367"/>
      <c r="B1472" s="368"/>
      <c r="C1472" s="48" t="s">
        <v>164</v>
      </c>
      <c r="D1472" s="98"/>
      <c r="E1472" s="66"/>
      <c r="F1472" s="63"/>
      <c r="G1472" s="63"/>
      <c r="H1472" s="63"/>
      <c r="I1472" s="63"/>
      <c r="J1472" s="63"/>
      <c r="K1472" s="63"/>
      <c r="L1472" s="63"/>
      <c r="M1472" s="63"/>
      <c r="N1472" s="63"/>
      <c r="O1472" s="63"/>
      <c r="P1472" s="63"/>
      <c r="Q1472" s="93">
        <f t="shared" si="1894"/>
        <v>0</v>
      </c>
      <c r="R1472" s="66"/>
      <c r="S1472" s="63"/>
      <c r="T1472" s="63"/>
      <c r="U1472" s="63"/>
      <c r="V1472" s="63"/>
      <c r="W1472" s="63"/>
      <c r="X1472" s="63"/>
      <c r="Y1472" s="63"/>
      <c r="Z1472" s="63"/>
      <c r="AA1472" s="63"/>
      <c r="AB1472" s="63"/>
      <c r="AC1472" s="63"/>
      <c r="AD1472" s="93">
        <f t="shared" si="1895"/>
        <v>0</v>
      </c>
      <c r="AE1472" s="66"/>
      <c r="AF1472" s="63"/>
      <c r="AG1472" s="63"/>
      <c r="AH1472" s="63"/>
      <c r="AI1472" s="63"/>
      <c r="AJ1472" s="63"/>
      <c r="AK1472" s="63"/>
      <c r="AL1472" s="63"/>
      <c r="AM1472" s="63"/>
      <c r="AN1472" s="63"/>
      <c r="AO1472" s="63"/>
      <c r="AP1472" s="63"/>
      <c r="AQ1472" s="93">
        <f t="shared" si="1896"/>
        <v>0</v>
      </c>
      <c r="AR1472" s="66"/>
      <c r="AS1472" s="63"/>
      <c r="AT1472" s="63"/>
      <c r="AU1472" s="63"/>
      <c r="AV1472" s="63"/>
      <c r="AW1472" s="63"/>
      <c r="AX1472" s="63"/>
      <c r="AY1472" s="63"/>
      <c r="AZ1472" s="63"/>
      <c r="BA1472" s="63"/>
      <c r="BB1472" s="63"/>
      <c r="BC1472" s="63"/>
      <c r="BD1472" s="93">
        <f t="shared" si="1897"/>
        <v>0</v>
      </c>
      <c r="BE1472" s="98">
        <f t="shared" si="1893"/>
        <v>0</v>
      </c>
      <c r="BG1472" s="138"/>
      <c r="BH1472" s="139"/>
      <c r="BI1472" s="139"/>
    </row>
    <row r="1473" spans="1:61" ht="13.15" hidden="1" customHeight="1" outlineLevel="2" x14ac:dyDescent="0.2">
      <c r="A1473" s="380">
        <v>8</v>
      </c>
      <c r="B1473" s="364" t="s">
        <v>335</v>
      </c>
      <c r="C1473" s="49" t="s">
        <v>159</v>
      </c>
      <c r="D1473" s="95"/>
      <c r="E1473" s="68"/>
      <c r="F1473" s="69"/>
      <c r="G1473" s="69"/>
      <c r="H1473" s="69"/>
      <c r="I1473" s="69"/>
      <c r="J1473" s="69"/>
      <c r="K1473" s="69"/>
      <c r="L1473" s="69"/>
      <c r="M1473" s="69"/>
      <c r="N1473" s="69"/>
      <c r="O1473" s="69"/>
      <c r="P1473" s="69"/>
      <c r="Q1473" s="94">
        <f t="shared" si="1894"/>
        <v>0</v>
      </c>
      <c r="R1473" s="68"/>
      <c r="S1473" s="69"/>
      <c r="T1473" s="69"/>
      <c r="U1473" s="69"/>
      <c r="V1473" s="69"/>
      <c r="W1473" s="69"/>
      <c r="X1473" s="69"/>
      <c r="Y1473" s="69"/>
      <c r="Z1473" s="69"/>
      <c r="AA1473" s="69"/>
      <c r="AB1473" s="69"/>
      <c r="AC1473" s="69"/>
      <c r="AD1473" s="94">
        <f t="shared" si="1895"/>
        <v>0</v>
      </c>
      <c r="AE1473" s="68"/>
      <c r="AF1473" s="69"/>
      <c r="AG1473" s="69"/>
      <c r="AH1473" s="69"/>
      <c r="AI1473" s="69"/>
      <c r="AJ1473" s="69"/>
      <c r="AK1473" s="69"/>
      <c r="AL1473" s="69"/>
      <c r="AM1473" s="69"/>
      <c r="AN1473" s="69"/>
      <c r="AO1473" s="69"/>
      <c r="AP1473" s="69"/>
      <c r="AQ1473" s="94">
        <f t="shared" si="1896"/>
        <v>0</v>
      </c>
      <c r="AR1473" s="68"/>
      <c r="AS1473" s="69"/>
      <c r="AT1473" s="69"/>
      <c r="AU1473" s="69"/>
      <c r="AV1473" s="69"/>
      <c r="AW1473" s="69"/>
      <c r="AX1473" s="69"/>
      <c r="AY1473" s="69"/>
      <c r="AZ1473" s="69"/>
      <c r="BA1473" s="69"/>
      <c r="BB1473" s="69"/>
      <c r="BC1473" s="69"/>
      <c r="BD1473" s="94">
        <f t="shared" si="1897"/>
        <v>0</v>
      </c>
      <c r="BE1473" s="95">
        <f t="shared" si="1893"/>
        <v>0</v>
      </c>
      <c r="BH1473" s="4"/>
      <c r="BI1473" s="4"/>
    </row>
    <row r="1474" spans="1:61" ht="13.15" hidden="1" customHeight="1" outlineLevel="2" thickBot="1" x14ac:dyDescent="0.25">
      <c r="A1474" s="377"/>
      <c r="B1474" s="379"/>
      <c r="C1474" s="128" t="s">
        <v>164</v>
      </c>
      <c r="D1474" s="133"/>
      <c r="E1474" s="132"/>
      <c r="F1474" s="130"/>
      <c r="G1474" s="130"/>
      <c r="H1474" s="130"/>
      <c r="I1474" s="130"/>
      <c r="J1474" s="130"/>
      <c r="K1474" s="130"/>
      <c r="L1474" s="130"/>
      <c r="M1474" s="130"/>
      <c r="N1474" s="130"/>
      <c r="O1474" s="130"/>
      <c r="P1474" s="130"/>
      <c r="Q1474" s="131">
        <f t="shared" si="1894"/>
        <v>0</v>
      </c>
      <c r="R1474" s="132"/>
      <c r="S1474" s="130"/>
      <c r="T1474" s="130"/>
      <c r="U1474" s="130"/>
      <c r="V1474" s="130"/>
      <c r="W1474" s="130"/>
      <c r="X1474" s="130"/>
      <c r="Y1474" s="130"/>
      <c r="Z1474" s="130"/>
      <c r="AA1474" s="130"/>
      <c r="AB1474" s="130"/>
      <c r="AC1474" s="130"/>
      <c r="AD1474" s="131">
        <f t="shared" si="1895"/>
        <v>0</v>
      </c>
      <c r="AE1474" s="132"/>
      <c r="AF1474" s="130"/>
      <c r="AG1474" s="130"/>
      <c r="AH1474" s="130"/>
      <c r="AI1474" s="130"/>
      <c r="AJ1474" s="130"/>
      <c r="AK1474" s="130"/>
      <c r="AL1474" s="130"/>
      <c r="AM1474" s="130"/>
      <c r="AN1474" s="130"/>
      <c r="AO1474" s="130"/>
      <c r="AP1474" s="130"/>
      <c r="AQ1474" s="131">
        <f t="shared" si="1896"/>
        <v>0</v>
      </c>
      <c r="AR1474" s="132"/>
      <c r="AS1474" s="130"/>
      <c r="AT1474" s="130"/>
      <c r="AU1474" s="130"/>
      <c r="AV1474" s="130"/>
      <c r="AW1474" s="130"/>
      <c r="AX1474" s="130"/>
      <c r="AY1474" s="130"/>
      <c r="AZ1474" s="130"/>
      <c r="BA1474" s="130"/>
      <c r="BB1474" s="130"/>
      <c r="BC1474" s="130"/>
      <c r="BD1474" s="131">
        <f t="shared" si="1897"/>
        <v>0</v>
      </c>
      <c r="BE1474" s="133">
        <f t="shared" si="1893"/>
        <v>0</v>
      </c>
      <c r="BG1474" s="138"/>
      <c r="BH1474" s="139"/>
      <c r="BI1474" s="139"/>
    </row>
    <row r="1475" spans="1:61" outlineLevel="1" collapsed="1" x14ac:dyDescent="0.2">
      <c r="A1475" s="369"/>
      <c r="B1475" s="362" t="s">
        <v>198</v>
      </c>
      <c r="C1475" s="50" t="s">
        <v>159</v>
      </c>
      <c r="D1475" s="127">
        <f>SUM(D1459,D1461,D1463,D1465,D1467,D1469,D1471,D1473)</f>
        <v>0</v>
      </c>
      <c r="E1475" s="124">
        <f t="shared" ref="E1475:P1475" si="1900">SUM(E1459,E1461,E1463,E1465,E1467,E1469,E1471,E1473)</f>
        <v>0</v>
      </c>
      <c r="F1475" s="125">
        <f t="shared" si="1900"/>
        <v>0</v>
      </c>
      <c r="G1475" s="125">
        <f t="shared" si="1900"/>
        <v>0</v>
      </c>
      <c r="H1475" s="125">
        <f t="shared" si="1900"/>
        <v>0</v>
      </c>
      <c r="I1475" s="125">
        <f t="shared" si="1900"/>
        <v>0</v>
      </c>
      <c r="J1475" s="125">
        <f t="shared" si="1900"/>
        <v>0</v>
      </c>
      <c r="K1475" s="125">
        <f t="shared" si="1900"/>
        <v>0</v>
      </c>
      <c r="L1475" s="125">
        <f t="shared" si="1900"/>
        <v>0</v>
      </c>
      <c r="M1475" s="125">
        <f t="shared" si="1900"/>
        <v>0</v>
      </c>
      <c r="N1475" s="125">
        <f t="shared" si="1900"/>
        <v>0</v>
      </c>
      <c r="O1475" s="125">
        <f t="shared" si="1900"/>
        <v>0</v>
      </c>
      <c r="P1475" s="125">
        <f t="shared" si="1900"/>
        <v>0</v>
      </c>
      <c r="Q1475" s="126">
        <f t="shared" si="1894"/>
        <v>0</v>
      </c>
      <c r="R1475" s="124">
        <f t="shared" ref="R1475:AC1475" si="1901">SUM(R1459,R1461,R1463,R1465,R1467,R1469,R1471,R1473)</f>
        <v>0</v>
      </c>
      <c r="S1475" s="125">
        <f t="shared" si="1901"/>
        <v>0</v>
      </c>
      <c r="T1475" s="125">
        <f t="shared" si="1901"/>
        <v>0</v>
      </c>
      <c r="U1475" s="125">
        <f t="shared" si="1901"/>
        <v>0</v>
      </c>
      <c r="V1475" s="125">
        <f t="shared" si="1901"/>
        <v>0</v>
      </c>
      <c r="W1475" s="125">
        <f t="shared" si="1901"/>
        <v>0</v>
      </c>
      <c r="X1475" s="125">
        <f t="shared" si="1901"/>
        <v>0</v>
      </c>
      <c r="Y1475" s="125">
        <f t="shared" si="1901"/>
        <v>0</v>
      </c>
      <c r="Z1475" s="125">
        <f t="shared" si="1901"/>
        <v>280</v>
      </c>
      <c r="AA1475" s="125">
        <f t="shared" si="1901"/>
        <v>0</v>
      </c>
      <c r="AB1475" s="125">
        <f t="shared" si="1901"/>
        <v>0</v>
      </c>
      <c r="AC1475" s="125">
        <f t="shared" si="1901"/>
        <v>0</v>
      </c>
      <c r="AD1475" s="126">
        <f t="shared" si="1895"/>
        <v>280</v>
      </c>
      <c r="AE1475" s="124">
        <f t="shared" ref="AE1475:AP1475" si="1902">SUM(AE1459,AE1461,AE1463,AE1465,AE1467,AE1469,AE1471,AE1473)</f>
        <v>0</v>
      </c>
      <c r="AF1475" s="125">
        <f t="shared" si="1902"/>
        <v>3</v>
      </c>
      <c r="AG1475" s="125">
        <f t="shared" si="1902"/>
        <v>3</v>
      </c>
      <c r="AH1475" s="125">
        <f t="shared" si="1902"/>
        <v>3</v>
      </c>
      <c r="AI1475" s="125">
        <f t="shared" si="1902"/>
        <v>107</v>
      </c>
      <c r="AJ1475" s="125">
        <f t="shared" si="1902"/>
        <v>211</v>
      </c>
      <c r="AK1475" s="125">
        <f t="shared" si="1902"/>
        <v>315</v>
      </c>
      <c r="AL1475" s="125">
        <f t="shared" si="1902"/>
        <v>419</v>
      </c>
      <c r="AM1475" s="125">
        <f t="shared" si="1902"/>
        <v>419</v>
      </c>
      <c r="AN1475" s="125">
        <f t="shared" si="1902"/>
        <v>315</v>
      </c>
      <c r="AO1475" s="125">
        <f t="shared" si="1902"/>
        <v>211</v>
      </c>
      <c r="AP1475" s="125">
        <f t="shared" si="1902"/>
        <v>211</v>
      </c>
      <c r="AQ1475" s="126">
        <f t="shared" si="1896"/>
        <v>2217</v>
      </c>
      <c r="AR1475" s="124">
        <f t="shared" ref="AR1475:BC1475" si="1903">SUM(AR1459,AR1461,AR1463,AR1465,AR1467,AR1469,AR1471,AR1473)</f>
        <v>211</v>
      </c>
      <c r="AS1475" s="125">
        <f t="shared" si="1903"/>
        <v>315</v>
      </c>
      <c r="AT1475" s="125">
        <f t="shared" si="1903"/>
        <v>419</v>
      </c>
      <c r="AU1475" s="125">
        <f t="shared" si="1903"/>
        <v>471</v>
      </c>
      <c r="AV1475" s="125">
        <f t="shared" si="1903"/>
        <v>523</v>
      </c>
      <c r="AW1475" s="125">
        <f t="shared" si="1903"/>
        <v>523</v>
      </c>
      <c r="AX1475" s="125">
        <f t="shared" si="1903"/>
        <v>471</v>
      </c>
      <c r="AY1475" s="125">
        <f t="shared" si="1903"/>
        <v>419</v>
      </c>
      <c r="AZ1475" s="125">
        <f t="shared" si="1903"/>
        <v>315</v>
      </c>
      <c r="BA1475" s="125">
        <f t="shared" si="1903"/>
        <v>211</v>
      </c>
      <c r="BB1475" s="125">
        <f t="shared" si="1903"/>
        <v>107</v>
      </c>
      <c r="BC1475" s="125">
        <f t="shared" si="1903"/>
        <v>0</v>
      </c>
      <c r="BD1475" s="126">
        <f t="shared" si="1897"/>
        <v>3985</v>
      </c>
      <c r="BE1475" s="127">
        <f t="shared" si="1893"/>
        <v>6482</v>
      </c>
    </row>
    <row r="1476" spans="1:61" outlineLevel="1" x14ac:dyDescent="0.2">
      <c r="A1476" s="370"/>
      <c r="B1476" s="363"/>
      <c r="C1476" s="51" t="s">
        <v>164</v>
      </c>
      <c r="D1476" s="100">
        <f t="shared" ref="D1476:P1476" si="1904">SUM(D1460,D1462,D1464,D1466,D1468,D1470,D1472,D1474)</f>
        <v>0</v>
      </c>
      <c r="E1476" s="80">
        <f t="shared" si="1904"/>
        <v>0</v>
      </c>
      <c r="F1476" s="81">
        <f t="shared" si="1904"/>
        <v>0</v>
      </c>
      <c r="G1476" s="81">
        <f t="shared" si="1904"/>
        <v>0</v>
      </c>
      <c r="H1476" s="81">
        <f t="shared" si="1904"/>
        <v>0</v>
      </c>
      <c r="I1476" s="81">
        <f t="shared" si="1904"/>
        <v>0</v>
      </c>
      <c r="J1476" s="81">
        <f t="shared" si="1904"/>
        <v>0</v>
      </c>
      <c r="K1476" s="81">
        <f t="shared" si="1904"/>
        <v>0</v>
      </c>
      <c r="L1476" s="81">
        <f t="shared" si="1904"/>
        <v>0</v>
      </c>
      <c r="M1476" s="81">
        <f t="shared" si="1904"/>
        <v>0</v>
      </c>
      <c r="N1476" s="81">
        <f t="shared" si="1904"/>
        <v>0</v>
      </c>
      <c r="O1476" s="81">
        <f t="shared" si="1904"/>
        <v>0</v>
      </c>
      <c r="P1476" s="81">
        <f t="shared" si="1904"/>
        <v>0</v>
      </c>
      <c r="Q1476" s="99">
        <f t="shared" si="1894"/>
        <v>0</v>
      </c>
      <c r="R1476" s="80">
        <f t="shared" ref="R1476:AC1476" si="1905">SUM(R1460,R1462,R1464,R1466,R1468,R1470,R1472,R1474)</f>
        <v>0</v>
      </c>
      <c r="S1476" s="81">
        <f t="shared" si="1905"/>
        <v>0</v>
      </c>
      <c r="T1476" s="81">
        <f t="shared" si="1905"/>
        <v>0</v>
      </c>
      <c r="U1476" s="81">
        <f t="shared" si="1905"/>
        <v>0</v>
      </c>
      <c r="V1476" s="81">
        <f t="shared" si="1905"/>
        <v>0</v>
      </c>
      <c r="W1476" s="81">
        <f t="shared" si="1905"/>
        <v>0</v>
      </c>
      <c r="X1476" s="81">
        <f t="shared" si="1905"/>
        <v>0</v>
      </c>
      <c r="Y1476" s="81">
        <f t="shared" si="1905"/>
        <v>0</v>
      </c>
      <c r="Z1476" s="81">
        <f t="shared" si="1905"/>
        <v>0</v>
      </c>
      <c r="AA1476" s="81">
        <f t="shared" si="1905"/>
        <v>0</v>
      </c>
      <c r="AB1476" s="81">
        <f t="shared" si="1905"/>
        <v>0</v>
      </c>
      <c r="AC1476" s="81">
        <f t="shared" si="1905"/>
        <v>0</v>
      </c>
      <c r="AD1476" s="99">
        <f t="shared" si="1895"/>
        <v>0</v>
      </c>
      <c r="AE1476" s="80">
        <f t="shared" ref="AE1476:AP1476" si="1906">SUM(AE1460,AE1462,AE1464,AE1466,AE1468,AE1470,AE1472,AE1474)</f>
        <v>0</v>
      </c>
      <c r="AF1476" s="81">
        <f t="shared" si="1906"/>
        <v>0</v>
      </c>
      <c r="AG1476" s="81">
        <f t="shared" si="1906"/>
        <v>0</v>
      </c>
      <c r="AH1476" s="81">
        <f t="shared" si="1906"/>
        <v>0</v>
      </c>
      <c r="AI1476" s="81">
        <f t="shared" si="1906"/>
        <v>0</v>
      </c>
      <c r="AJ1476" s="81">
        <f t="shared" si="1906"/>
        <v>0</v>
      </c>
      <c r="AK1476" s="81">
        <f t="shared" si="1906"/>
        <v>0</v>
      </c>
      <c r="AL1476" s="81">
        <f t="shared" si="1906"/>
        <v>0</v>
      </c>
      <c r="AM1476" s="81">
        <f t="shared" si="1906"/>
        <v>0</v>
      </c>
      <c r="AN1476" s="81">
        <f t="shared" si="1906"/>
        <v>0</v>
      </c>
      <c r="AO1476" s="81">
        <f t="shared" si="1906"/>
        <v>0</v>
      </c>
      <c r="AP1476" s="81">
        <f t="shared" si="1906"/>
        <v>0</v>
      </c>
      <c r="AQ1476" s="99">
        <f t="shared" si="1896"/>
        <v>0</v>
      </c>
      <c r="AR1476" s="80">
        <f t="shared" ref="AR1476:BC1476" si="1907">SUM(AR1460,AR1462,AR1464,AR1466,AR1468,AR1470,AR1472,AR1474)</f>
        <v>0</v>
      </c>
      <c r="AS1476" s="81">
        <f t="shared" si="1907"/>
        <v>0</v>
      </c>
      <c r="AT1476" s="81">
        <f t="shared" si="1907"/>
        <v>0</v>
      </c>
      <c r="AU1476" s="81">
        <f t="shared" si="1907"/>
        <v>0</v>
      </c>
      <c r="AV1476" s="81">
        <f t="shared" si="1907"/>
        <v>0</v>
      </c>
      <c r="AW1476" s="81">
        <f t="shared" si="1907"/>
        <v>0</v>
      </c>
      <c r="AX1476" s="81">
        <f t="shared" si="1907"/>
        <v>0</v>
      </c>
      <c r="AY1476" s="81">
        <f t="shared" si="1907"/>
        <v>0</v>
      </c>
      <c r="AZ1476" s="81">
        <f t="shared" si="1907"/>
        <v>0</v>
      </c>
      <c r="BA1476" s="81">
        <f t="shared" si="1907"/>
        <v>0</v>
      </c>
      <c r="BB1476" s="81">
        <f t="shared" si="1907"/>
        <v>0</v>
      </c>
      <c r="BC1476" s="81">
        <f t="shared" si="1907"/>
        <v>0</v>
      </c>
      <c r="BD1476" s="99">
        <f t="shared" si="1897"/>
        <v>0</v>
      </c>
      <c r="BE1476" s="100">
        <f t="shared" si="1893"/>
        <v>0</v>
      </c>
    </row>
    <row r="1477" spans="1:61" hidden="1" outlineLevel="2" x14ac:dyDescent="0.2">
      <c r="A1477" s="120"/>
      <c r="B1477" s="111" t="s">
        <v>203</v>
      </c>
      <c r="C1477" s="112"/>
      <c r="D1477" s="114"/>
      <c r="E1477" s="113"/>
      <c r="F1477" s="113"/>
      <c r="G1477" s="113"/>
      <c r="H1477" s="113"/>
      <c r="I1477" s="113"/>
      <c r="J1477" s="113"/>
      <c r="K1477" s="113"/>
      <c r="L1477" s="113"/>
      <c r="M1477" s="113"/>
      <c r="N1477" s="113"/>
      <c r="O1477" s="113"/>
      <c r="P1477" s="113"/>
      <c r="Q1477" s="114"/>
      <c r="R1477" s="113"/>
      <c r="S1477" s="113"/>
      <c r="T1477" s="113"/>
      <c r="U1477" s="113"/>
      <c r="V1477" s="113"/>
      <c r="W1477" s="113"/>
      <c r="X1477" s="113"/>
      <c r="Y1477" s="113"/>
      <c r="Z1477" s="113"/>
      <c r="AA1477" s="113"/>
      <c r="AB1477" s="113"/>
      <c r="AC1477" s="113"/>
      <c r="AD1477" s="114"/>
      <c r="AE1477" s="113"/>
      <c r="AF1477" s="113"/>
      <c r="AG1477" s="113"/>
      <c r="AH1477" s="113"/>
      <c r="AI1477" s="113"/>
      <c r="AJ1477" s="113"/>
      <c r="AK1477" s="113"/>
      <c r="AL1477" s="113"/>
      <c r="AM1477" s="113"/>
      <c r="AN1477" s="113"/>
      <c r="AO1477" s="113"/>
      <c r="AP1477" s="113"/>
      <c r="AQ1477" s="114"/>
      <c r="AR1477" s="113"/>
      <c r="AS1477" s="113"/>
      <c r="AT1477" s="113"/>
      <c r="AU1477" s="113"/>
      <c r="AV1477" s="113"/>
      <c r="AW1477" s="113"/>
      <c r="AX1477" s="113"/>
      <c r="AY1477" s="113"/>
      <c r="AZ1477" s="113"/>
      <c r="BA1477" s="113"/>
      <c r="BB1477" s="113"/>
      <c r="BC1477" s="113"/>
      <c r="BD1477" s="114"/>
      <c r="BE1477" s="198">
        <f t="shared" si="1893"/>
        <v>0</v>
      </c>
      <c r="BG1477" s="42"/>
    </row>
    <row r="1478" spans="1:61" hidden="1" outlineLevel="2" x14ac:dyDescent="0.2">
      <c r="A1478" s="375">
        <v>1</v>
      </c>
      <c r="B1478" s="376" t="s">
        <v>208</v>
      </c>
      <c r="C1478" s="47" t="s">
        <v>159</v>
      </c>
      <c r="D1478" s="91">
        <f>D1475-D1480</f>
        <v>0</v>
      </c>
      <c r="E1478" s="52">
        <f>E1475-E1480</f>
        <v>0</v>
      </c>
      <c r="F1478" s="53">
        <f t="shared" ref="F1478:P1478" si="1908">F1475-F1480</f>
        <v>0</v>
      </c>
      <c r="G1478" s="53">
        <f t="shared" si="1908"/>
        <v>0</v>
      </c>
      <c r="H1478" s="53">
        <f t="shared" si="1908"/>
        <v>0</v>
      </c>
      <c r="I1478" s="53">
        <f t="shared" si="1908"/>
        <v>0</v>
      </c>
      <c r="J1478" s="53">
        <f t="shared" si="1908"/>
        <v>0</v>
      </c>
      <c r="K1478" s="53">
        <f t="shared" si="1908"/>
        <v>0</v>
      </c>
      <c r="L1478" s="53">
        <f t="shared" si="1908"/>
        <v>0</v>
      </c>
      <c r="M1478" s="53">
        <f t="shared" si="1908"/>
        <v>0</v>
      </c>
      <c r="N1478" s="53">
        <f t="shared" si="1908"/>
        <v>0</v>
      </c>
      <c r="O1478" s="53">
        <f t="shared" si="1908"/>
        <v>0</v>
      </c>
      <c r="P1478" s="53">
        <f t="shared" si="1908"/>
        <v>0</v>
      </c>
      <c r="Q1478" s="91">
        <f t="shared" ref="Q1478:Q1483" si="1909">SUM(E1478:P1478)</f>
        <v>0</v>
      </c>
      <c r="R1478" s="52">
        <f>R1475-R1480</f>
        <v>0</v>
      </c>
      <c r="S1478" s="53">
        <f t="shared" ref="S1478:AC1478" si="1910">S1475-S1480</f>
        <v>0</v>
      </c>
      <c r="T1478" s="53">
        <f t="shared" si="1910"/>
        <v>0</v>
      </c>
      <c r="U1478" s="53">
        <f t="shared" si="1910"/>
        <v>0</v>
      </c>
      <c r="V1478" s="53">
        <f t="shared" si="1910"/>
        <v>0</v>
      </c>
      <c r="W1478" s="53">
        <f t="shared" si="1910"/>
        <v>0</v>
      </c>
      <c r="X1478" s="53">
        <f t="shared" si="1910"/>
        <v>0</v>
      </c>
      <c r="Y1478" s="53">
        <f t="shared" si="1910"/>
        <v>0</v>
      </c>
      <c r="Z1478" s="53">
        <f t="shared" si="1910"/>
        <v>280</v>
      </c>
      <c r="AA1478" s="53">
        <f t="shared" si="1910"/>
        <v>0</v>
      </c>
      <c r="AB1478" s="53">
        <f t="shared" si="1910"/>
        <v>0</v>
      </c>
      <c r="AC1478" s="53">
        <f t="shared" si="1910"/>
        <v>0</v>
      </c>
      <c r="AD1478" s="91">
        <f t="shared" ref="AD1478:AD1483" si="1911">SUM(R1478:AC1478)</f>
        <v>280</v>
      </c>
      <c r="AE1478" s="52">
        <f>AE1475-AE1480</f>
        <v>0</v>
      </c>
      <c r="AF1478" s="53">
        <f t="shared" ref="AF1478:AP1478" si="1912">AF1475-AF1480</f>
        <v>3</v>
      </c>
      <c r="AG1478" s="53">
        <f t="shared" si="1912"/>
        <v>3</v>
      </c>
      <c r="AH1478" s="53">
        <f t="shared" si="1912"/>
        <v>3</v>
      </c>
      <c r="AI1478" s="53">
        <f t="shared" si="1912"/>
        <v>107</v>
      </c>
      <c r="AJ1478" s="53">
        <f t="shared" si="1912"/>
        <v>211</v>
      </c>
      <c r="AK1478" s="53">
        <f t="shared" si="1912"/>
        <v>315</v>
      </c>
      <c r="AL1478" s="53">
        <f t="shared" si="1912"/>
        <v>419</v>
      </c>
      <c r="AM1478" s="53">
        <f t="shared" si="1912"/>
        <v>419</v>
      </c>
      <c r="AN1478" s="53">
        <f t="shared" si="1912"/>
        <v>315</v>
      </c>
      <c r="AO1478" s="53">
        <f t="shared" si="1912"/>
        <v>211</v>
      </c>
      <c r="AP1478" s="53">
        <f t="shared" si="1912"/>
        <v>211</v>
      </c>
      <c r="AQ1478" s="91">
        <f t="shared" ref="AQ1478:AQ1483" si="1913">SUM(AE1478:AP1478)</f>
        <v>2217</v>
      </c>
      <c r="AR1478" s="52">
        <f>AR1475-AR1480</f>
        <v>211</v>
      </c>
      <c r="AS1478" s="53">
        <f t="shared" ref="AS1478:BC1478" si="1914">AS1475-AS1480</f>
        <v>315</v>
      </c>
      <c r="AT1478" s="53">
        <f t="shared" si="1914"/>
        <v>419</v>
      </c>
      <c r="AU1478" s="53">
        <f t="shared" si="1914"/>
        <v>471</v>
      </c>
      <c r="AV1478" s="53">
        <f t="shared" si="1914"/>
        <v>523</v>
      </c>
      <c r="AW1478" s="53">
        <f t="shared" si="1914"/>
        <v>523</v>
      </c>
      <c r="AX1478" s="53">
        <f t="shared" si="1914"/>
        <v>471</v>
      </c>
      <c r="AY1478" s="53">
        <f t="shared" si="1914"/>
        <v>419</v>
      </c>
      <c r="AZ1478" s="53">
        <f t="shared" si="1914"/>
        <v>315</v>
      </c>
      <c r="BA1478" s="53">
        <f t="shared" si="1914"/>
        <v>211</v>
      </c>
      <c r="BB1478" s="53">
        <f t="shared" si="1914"/>
        <v>107</v>
      </c>
      <c r="BC1478" s="53">
        <f t="shared" si="1914"/>
        <v>0</v>
      </c>
      <c r="BD1478" s="91">
        <f t="shared" ref="BD1478:BD1483" si="1915">SUM(AR1478:BC1478)</f>
        <v>3985</v>
      </c>
      <c r="BE1478" s="91">
        <f t="shared" si="1893"/>
        <v>6482</v>
      </c>
      <c r="BG1478" s="42"/>
    </row>
    <row r="1479" spans="1:61" hidden="1" outlineLevel="2" x14ac:dyDescent="0.2">
      <c r="A1479" s="374"/>
      <c r="B1479" s="372"/>
      <c r="C1479" s="46" t="s">
        <v>164</v>
      </c>
      <c r="D1479" s="92">
        <f t="shared" ref="D1479:P1479" si="1916">D1476-D1481</f>
        <v>0</v>
      </c>
      <c r="E1479" s="56">
        <f t="shared" si="1916"/>
        <v>0</v>
      </c>
      <c r="F1479" s="57">
        <f t="shared" si="1916"/>
        <v>0</v>
      </c>
      <c r="G1479" s="57">
        <f t="shared" si="1916"/>
        <v>0</v>
      </c>
      <c r="H1479" s="57">
        <f t="shared" si="1916"/>
        <v>0</v>
      </c>
      <c r="I1479" s="57">
        <f t="shared" si="1916"/>
        <v>0</v>
      </c>
      <c r="J1479" s="57">
        <f t="shared" si="1916"/>
        <v>0</v>
      </c>
      <c r="K1479" s="57">
        <f t="shared" si="1916"/>
        <v>0</v>
      </c>
      <c r="L1479" s="57">
        <f t="shared" si="1916"/>
        <v>0</v>
      </c>
      <c r="M1479" s="57">
        <f t="shared" si="1916"/>
        <v>0</v>
      </c>
      <c r="N1479" s="57">
        <f t="shared" si="1916"/>
        <v>0</v>
      </c>
      <c r="O1479" s="57">
        <f t="shared" si="1916"/>
        <v>0</v>
      </c>
      <c r="P1479" s="57">
        <f t="shared" si="1916"/>
        <v>0</v>
      </c>
      <c r="Q1479" s="92">
        <f t="shared" si="1909"/>
        <v>0</v>
      </c>
      <c r="R1479" s="56">
        <f t="shared" ref="R1479:AC1479" si="1917">R1476-R1481</f>
        <v>0</v>
      </c>
      <c r="S1479" s="57">
        <f t="shared" si="1917"/>
        <v>0</v>
      </c>
      <c r="T1479" s="57">
        <f t="shared" si="1917"/>
        <v>0</v>
      </c>
      <c r="U1479" s="57">
        <f t="shared" si="1917"/>
        <v>0</v>
      </c>
      <c r="V1479" s="57">
        <f t="shared" si="1917"/>
        <v>0</v>
      </c>
      <c r="W1479" s="57">
        <f t="shared" si="1917"/>
        <v>0</v>
      </c>
      <c r="X1479" s="57">
        <f t="shared" si="1917"/>
        <v>0</v>
      </c>
      <c r="Y1479" s="57">
        <f t="shared" si="1917"/>
        <v>0</v>
      </c>
      <c r="Z1479" s="57">
        <f t="shared" si="1917"/>
        <v>0</v>
      </c>
      <c r="AA1479" s="57">
        <f t="shared" si="1917"/>
        <v>0</v>
      </c>
      <c r="AB1479" s="57">
        <f t="shared" si="1917"/>
        <v>0</v>
      </c>
      <c r="AC1479" s="57">
        <f t="shared" si="1917"/>
        <v>0</v>
      </c>
      <c r="AD1479" s="92">
        <f t="shared" si="1911"/>
        <v>0</v>
      </c>
      <c r="AE1479" s="56">
        <f t="shared" ref="AE1479:AP1479" si="1918">AE1476-AE1481</f>
        <v>0</v>
      </c>
      <c r="AF1479" s="57">
        <f t="shared" si="1918"/>
        <v>0</v>
      </c>
      <c r="AG1479" s="57">
        <f t="shared" si="1918"/>
        <v>0</v>
      </c>
      <c r="AH1479" s="57">
        <f t="shared" si="1918"/>
        <v>0</v>
      </c>
      <c r="AI1479" s="57">
        <f t="shared" si="1918"/>
        <v>0</v>
      </c>
      <c r="AJ1479" s="57">
        <f t="shared" si="1918"/>
        <v>0</v>
      </c>
      <c r="AK1479" s="57">
        <f t="shared" si="1918"/>
        <v>0</v>
      </c>
      <c r="AL1479" s="57">
        <f t="shared" si="1918"/>
        <v>0</v>
      </c>
      <c r="AM1479" s="57">
        <f t="shared" si="1918"/>
        <v>0</v>
      </c>
      <c r="AN1479" s="57">
        <f t="shared" si="1918"/>
        <v>0</v>
      </c>
      <c r="AO1479" s="57">
        <f t="shared" si="1918"/>
        <v>0</v>
      </c>
      <c r="AP1479" s="57">
        <f t="shared" si="1918"/>
        <v>0</v>
      </c>
      <c r="AQ1479" s="92">
        <f t="shared" si="1913"/>
        <v>0</v>
      </c>
      <c r="AR1479" s="56">
        <f t="shared" ref="AR1479:BC1479" si="1919">AR1476-AR1481</f>
        <v>0</v>
      </c>
      <c r="AS1479" s="57">
        <f t="shared" si="1919"/>
        <v>0</v>
      </c>
      <c r="AT1479" s="57">
        <f t="shared" si="1919"/>
        <v>0</v>
      </c>
      <c r="AU1479" s="57">
        <f t="shared" si="1919"/>
        <v>0</v>
      </c>
      <c r="AV1479" s="57">
        <f t="shared" si="1919"/>
        <v>0</v>
      </c>
      <c r="AW1479" s="57">
        <f t="shared" si="1919"/>
        <v>0</v>
      </c>
      <c r="AX1479" s="57">
        <f t="shared" si="1919"/>
        <v>0</v>
      </c>
      <c r="AY1479" s="57">
        <f t="shared" si="1919"/>
        <v>0</v>
      </c>
      <c r="AZ1479" s="57">
        <f t="shared" si="1919"/>
        <v>0</v>
      </c>
      <c r="BA1479" s="57">
        <f t="shared" si="1919"/>
        <v>0</v>
      </c>
      <c r="BB1479" s="57">
        <f t="shared" si="1919"/>
        <v>0</v>
      </c>
      <c r="BC1479" s="57">
        <f t="shared" si="1919"/>
        <v>0</v>
      </c>
      <c r="BD1479" s="92">
        <f t="shared" si="1915"/>
        <v>0</v>
      </c>
      <c r="BE1479" s="92">
        <f t="shared" si="1893"/>
        <v>0</v>
      </c>
      <c r="BF1479" s="122"/>
      <c r="BG1479" s="42"/>
    </row>
    <row r="1480" spans="1:61" hidden="1" outlineLevel="2" x14ac:dyDescent="0.2">
      <c r="A1480" s="373">
        <v>2</v>
      </c>
      <c r="B1480" s="371" t="s">
        <v>307</v>
      </c>
      <c r="C1480" s="44" t="s">
        <v>159</v>
      </c>
      <c r="D1480" s="101"/>
      <c r="E1480" s="82"/>
      <c r="F1480" s="83"/>
      <c r="G1480" s="83"/>
      <c r="H1480" s="83"/>
      <c r="I1480" s="83"/>
      <c r="J1480" s="83"/>
      <c r="K1480" s="83"/>
      <c r="L1480" s="83"/>
      <c r="M1480" s="83"/>
      <c r="N1480" s="83"/>
      <c r="O1480" s="83"/>
      <c r="P1480" s="84"/>
      <c r="Q1480" s="101">
        <f t="shared" si="1909"/>
        <v>0</v>
      </c>
      <c r="R1480" s="82"/>
      <c r="S1480" s="83"/>
      <c r="T1480" s="83"/>
      <c r="U1480" s="83"/>
      <c r="V1480" s="83"/>
      <c r="W1480" s="83"/>
      <c r="X1480" s="83"/>
      <c r="Y1480" s="83"/>
      <c r="Z1480" s="83"/>
      <c r="AA1480" s="83"/>
      <c r="AB1480" s="83"/>
      <c r="AC1480" s="84"/>
      <c r="AD1480" s="101">
        <f t="shared" si="1911"/>
        <v>0</v>
      </c>
      <c r="AE1480" s="82"/>
      <c r="AF1480" s="83"/>
      <c r="AG1480" s="83"/>
      <c r="AH1480" s="83"/>
      <c r="AI1480" s="83"/>
      <c r="AJ1480" s="83"/>
      <c r="AK1480" s="83"/>
      <c r="AL1480" s="83"/>
      <c r="AM1480" s="83"/>
      <c r="AN1480" s="83"/>
      <c r="AO1480" s="83"/>
      <c r="AP1480" s="84"/>
      <c r="AQ1480" s="101">
        <f t="shared" si="1913"/>
        <v>0</v>
      </c>
      <c r="AR1480" s="82"/>
      <c r="AS1480" s="83"/>
      <c r="AT1480" s="83"/>
      <c r="AU1480" s="83"/>
      <c r="AV1480" s="83"/>
      <c r="AW1480" s="83"/>
      <c r="AX1480" s="83"/>
      <c r="AY1480" s="83"/>
      <c r="AZ1480" s="83"/>
      <c r="BA1480" s="83"/>
      <c r="BB1480" s="83"/>
      <c r="BC1480" s="84"/>
      <c r="BD1480" s="101">
        <f t="shared" si="1915"/>
        <v>0</v>
      </c>
      <c r="BE1480" s="101">
        <f t="shared" si="1893"/>
        <v>0</v>
      </c>
      <c r="BG1480" s="42"/>
    </row>
    <row r="1481" spans="1:61" ht="13.5" hidden="1" outlineLevel="2" thickBot="1" x14ac:dyDescent="0.25">
      <c r="A1481" s="377"/>
      <c r="B1481" s="378"/>
      <c r="C1481" s="128" t="s">
        <v>164</v>
      </c>
      <c r="D1481" s="131"/>
      <c r="E1481" s="129"/>
      <c r="F1481" s="130"/>
      <c r="G1481" s="130"/>
      <c r="H1481" s="130"/>
      <c r="I1481" s="130"/>
      <c r="J1481" s="130"/>
      <c r="K1481" s="130"/>
      <c r="L1481" s="130"/>
      <c r="M1481" s="130"/>
      <c r="N1481" s="130"/>
      <c r="O1481" s="130"/>
      <c r="P1481" s="130"/>
      <c r="Q1481" s="131">
        <f t="shared" si="1909"/>
        <v>0</v>
      </c>
      <c r="R1481" s="129"/>
      <c r="S1481" s="130"/>
      <c r="T1481" s="130"/>
      <c r="U1481" s="130"/>
      <c r="V1481" s="130"/>
      <c r="W1481" s="130"/>
      <c r="X1481" s="130"/>
      <c r="Y1481" s="130"/>
      <c r="Z1481" s="130"/>
      <c r="AA1481" s="130"/>
      <c r="AB1481" s="130"/>
      <c r="AC1481" s="130"/>
      <c r="AD1481" s="131">
        <f t="shared" si="1911"/>
        <v>0</v>
      </c>
      <c r="AE1481" s="129"/>
      <c r="AF1481" s="130"/>
      <c r="AG1481" s="130"/>
      <c r="AH1481" s="130"/>
      <c r="AI1481" s="130"/>
      <c r="AJ1481" s="130"/>
      <c r="AK1481" s="130"/>
      <c r="AL1481" s="130"/>
      <c r="AM1481" s="130"/>
      <c r="AN1481" s="130"/>
      <c r="AO1481" s="130"/>
      <c r="AP1481" s="130"/>
      <c r="AQ1481" s="131">
        <f t="shared" si="1913"/>
        <v>0</v>
      </c>
      <c r="AR1481" s="129"/>
      <c r="AS1481" s="130"/>
      <c r="AT1481" s="130"/>
      <c r="AU1481" s="130"/>
      <c r="AV1481" s="130"/>
      <c r="AW1481" s="130"/>
      <c r="AX1481" s="130"/>
      <c r="AY1481" s="130"/>
      <c r="AZ1481" s="130"/>
      <c r="BA1481" s="130"/>
      <c r="BB1481" s="130"/>
      <c r="BC1481" s="130"/>
      <c r="BD1481" s="131">
        <f t="shared" si="1915"/>
        <v>0</v>
      </c>
      <c r="BE1481" s="131">
        <f t="shared" si="1893"/>
        <v>0</v>
      </c>
      <c r="BG1481" s="42"/>
    </row>
    <row r="1482" spans="1:61" hidden="1" outlineLevel="2" x14ac:dyDescent="0.2">
      <c r="A1482" s="369"/>
      <c r="B1482" s="362" t="s">
        <v>198</v>
      </c>
      <c r="C1482" s="50" t="s">
        <v>159</v>
      </c>
      <c r="D1482" s="127">
        <f>SUM(D1478,D1480)</f>
        <v>0</v>
      </c>
      <c r="E1482" s="124">
        <f>SUM(E1478,E1480)</f>
        <v>0</v>
      </c>
      <c r="F1482" s="125">
        <f t="shared" ref="F1482:P1482" si="1920">SUM(F1478,F1480)</f>
        <v>0</v>
      </c>
      <c r="G1482" s="125">
        <f t="shared" si="1920"/>
        <v>0</v>
      </c>
      <c r="H1482" s="125">
        <f t="shared" si="1920"/>
        <v>0</v>
      </c>
      <c r="I1482" s="125">
        <f t="shared" si="1920"/>
        <v>0</v>
      </c>
      <c r="J1482" s="125">
        <f t="shared" si="1920"/>
        <v>0</v>
      </c>
      <c r="K1482" s="125">
        <f t="shared" si="1920"/>
        <v>0</v>
      </c>
      <c r="L1482" s="125">
        <f t="shared" si="1920"/>
        <v>0</v>
      </c>
      <c r="M1482" s="125">
        <f t="shared" si="1920"/>
        <v>0</v>
      </c>
      <c r="N1482" s="125">
        <f t="shared" si="1920"/>
        <v>0</v>
      </c>
      <c r="O1482" s="125">
        <f t="shared" si="1920"/>
        <v>0</v>
      </c>
      <c r="P1482" s="125">
        <f t="shared" si="1920"/>
        <v>0</v>
      </c>
      <c r="Q1482" s="126">
        <f t="shared" si="1909"/>
        <v>0</v>
      </c>
      <c r="R1482" s="124">
        <f>SUM(R1478,R1480)</f>
        <v>0</v>
      </c>
      <c r="S1482" s="125">
        <f t="shared" ref="S1482:AC1482" si="1921">SUM(S1478,S1480)</f>
        <v>0</v>
      </c>
      <c r="T1482" s="125">
        <f t="shared" si="1921"/>
        <v>0</v>
      </c>
      <c r="U1482" s="125">
        <f t="shared" si="1921"/>
        <v>0</v>
      </c>
      <c r="V1482" s="125">
        <f t="shared" si="1921"/>
        <v>0</v>
      </c>
      <c r="W1482" s="125">
        <f t="shared" si="1921"/>
        <v>0</v>
      </c>
      <c r="X1482" s="125">
        <f t="shared" si="1921"/>
        <v>0</v>
      </c>
      <c r="Y1482" s="125">
        <f t="shared" si="1921"/>
        <v>0</v>
      </c>
      <c r="Z1482" s="125">
        <f t="shared" si="1921"/>
        <v>280</v>
      </c>
      <c r="AA1482" s="125">
        <f t="shared" si="1921"/>
        <v>0</v>
      </c>
      <c r="AB1482" s="125">
        <f t="shared" si="1921"/>
        <v>0</v>
      </c>
      <c r="AC1482" s="125">
        <f t="shared" si="1921"/>
        <v>0</v>
      </c>
      <c r="AD1482" s="126">
        <f t="shared" si="1911"/>
        <v>280</v>
      </c>
      <c r="AE1482" s="124">
        <f>SUM(AE1478,AE1480)</f>
        <v>0</v>
      </c>
      <c r="AF1482" s="125">
        <f t="shared" ref="AF1482:AP1482" si="1922">SUM(AF1478,AF1480)</f>
        <v>3</v>
      </c>
      <c r="AG1482" s="125">
        <f t="shared" si="1922"/>
        <v>3</v>
      </c>
      <c r="AH1482" s="125">
        <f t="shared" si="1922"/>
        <v>3</v>
      </c>
      <c r="AI1482" s="125">
        <f t="shared" si="1922"/>
        <v>107</v>
      </c>
      <c r="AJ1482" s="125">
        <f t="shared" si="1922"/>
        <v>211</v>
      </c>
      <c r="AK1482" s="125">
        <f t="shared" si="1922"/>
        <v>315</v>
      </c>
      <c r="AL1482" s="125">
        <f t="shared" si="1922"/>
        <v>419</v>
      </c>
      <c r="AM1482" s="125">
        <f t="shared" si="1922"/>
        <v>419</v>
      </c>
      <c r="AN1482" s="125">
        <f t="shared" si="1922"/>
        <v>315</v>
      </c>
      <c r="AO1482" s="125">
        <f t="shared" si="1922"/>
        <v>211</v>
      </c>
      <c r="AP1482" s="125">
        <f t="shared" si="1922"/>
        <v>211</v>
      </c>
      <c r="AQ1482" s="126">
        <f t="shared" si="1913"/>
        <v>2217</v>
      </c>
      <c r="AR1482" s="124">
        <f>SUM(AR1478,AR1480)</f>
        <v>211</v>
      </c>
      <c r="AS1482" s="125">
        <f t="shared" ref="AS1482:BC1482" si="1923">SUM(AS1478,AS1480)</f>
        <v>315</v>
      </c>
      <c r="AT1482" s="125">
        <f t="shared" si="1923"/>
        <v>419</v>
      </c>
      <c r="AU1482" s="125">
        <f t="shared" si="1923"/>
        <v>471</v>
      </c>
      <c r="AV1482" s="125">
        <f t="shared" si="1923"/>
        <v>523</v>
      </c>
      <c r="AW1482" s="125">
        <f t="shared" si="1923"/>
        <v>523</v>
      </c>
      <c r="AX1482" s="125">
        <f t="shared" si="1923"/>
        <v>471</v>
      </c>
      <c r="AY1482" s="125">
        <f t="shared" si="1923"/>
        <v>419</v>
      </c>
      <c r="AZ1482" s="125">
        <f t="shared" si="1923"/>
        <v>315</v>
      </c>
      <c r="BA1482" s="125">
        <f t="shared" si="1923"/>
        <v>211</v>
      </c>
      <c r="BB1482" s="125">
        <f t="shared" si="1923"/>
        <v>107</v>
      </c>
      <c r="BC1482" s="125">
        <f t="shared" si="1923"/>
        <v>0</v>
      </c>
      <c r="BD1482" s="126">
        <f t="shared" si="1915"/>
        <v>3985</v>
      </c>
      <c r="BE1482" s="127">
        <f t="shared" si="1893"/>
        <v>6482</v>
      </c>
      <c r="BG1482" s="42"/>
    </row>
    <row r="1483" spans="1:61" hidden="1" outlineLevel="2" x14ac:dyDescent="0.2">
      <c r="A1483" s="370"/>
      <c r="B1483" s="363"/>
      <c r="C1483" s="51" t="s">
        <v>164</v>
      </c>
      <c r="D1483" s="100">
        <f t="shared" ref="D1483:P1483" si="1924">SUM(D1479,D1481)</f>
        <v>0</v>
      </c>
      <c r="E1483" s="80">
        <f t="shared" si="1924"/>
        <v>0</v>
      </c>
      <c r="F1483" s="81">
        <f t="shared" si="1924"/>
        <v>0</v>
      </c>
      <c r="G1483" s="81">
        <f t="shared" si="1924"/>
        <v>0</v>
      </c>
      <c r="H1483" s="81">
        <f t="shared" si="1924"/>
        <v>0</v>
      </c>
      <c r="I1483" s="81">
        <f t="shared" si="1924"/>
        <v>0</v>
      </c>
      <c r="J1483" s="81">
        <f t="shared" si="1924"/>
        <v>0</v>
      </c>
      <c r="K1483" s="81">
        <f t="shared" si="1924"/>
        <v>0</v>
      </c>
      <c r="L1483" s="81">
        <f t="shared" si="1924"/>
        <v>0</v>
      </c>
      <c r="M1483" s="81">
        <f t="shared" si="1924"/>
        <v>0</v>
      </c>
      <c r="N1483" s="81">
        <f t="shared" si="1924"/>
        <v>0</v>
      </c>
      <c r="O1483" s="81">
        <f t="shared" si="1924"/>
        <v>0</v>
      </c>
      <c r="P1483" s="81">
        <f t="shared" si="1924"/>
        <v>0</v>
      </c>
      <c r="Q1483" s="99">
        <f t="shared" si="1909"/>
        <v>0</v>
      </c>
      <c r="R1483" s="80">
        <f t="shared" ref="R1483:AC1483" si="1925">SUM(R1479,R1481)</f>
        <v>0</v>
      </c>
      <c r="S1483" s="81">
        <f t="shared" si="1925"/>
        <v>0</v>
      </c>
      <c r="T1483" s="81">
        <f t="shared" si="1925"/>
        <v>0</v>
      </c>
      <c r="U1483" s="81">
        <f t="shared" si="1925"/>
        <v>0</v>
      </c>
      <c r="V1483" s="81">
        <f t="shared" si="1925"/>
        <v>0</v>
      </c>
      <c r="W1483" s="81">
        <f t="shared" si="1925"/>
        <v>0</v>
      </c>
      <c r="X1483" s="81">
        <f t="shared" si="1925"/>
        <v>0</v>
      </c>
      <c r="Y1483" s="81">
        <f t="shared" si="1925"/>
        <v>0</v>
      </c>
      <c r="Z1483" s="81">
        <f t="shared" si="1925"/>
        <v>0</v>
      </c>
      <c r="AA1483" s="81">
        <f t="shared" si="1925"/>
        <v>0</v>
      </c>
      <c r="AB1483" s="81">
        <f t="shared" si="1925"/>
        <v>0</v>
      </c>
      <c r="AC1483" s="81">
        <f t="shared" si="1925"/>
        <v>0</v>
      </c>
      <c r="AD1483" s="99">
        <f t="shared" si="1911"/>
        <v>0</v>
      </c>
      <c r="AE1483" s="80">
        <f t="shared" ref="AE1483:AP1483" si="1926">SUM(AE1479,AE1481)</f>
        <v>0</v>
      </c>
      <c r="AF1483" s="81">
        <f t="shared" si="1926"/>
        <v>0</v>
      </c>
      <c r="AG1483" s="81">
        <f t="shared" si="1926"/>
        <v>0</v>
      </c>
      <c r="AH1483" s="81">
        <f t="shared" si="1926"/>
        <v>0</v>
      </c>
      <c r="AI1483" s="81">
        <f t="shared" si="1926"/>
        <v>0</v>
      </c>
      <c r="AJ1483" s="81">
        <f t="shared" si="1926"/>
        <v>0</v>
      </c>
      <c r="AK1483" s="81">
        <f t="shared" si="1926"/>
        <v>0</v>
      </c>
      <c r="AL1483" s="81">
        <f t="shared" si="1926"/>
        <v>0</v>
      </c>
      <c r="AM1483" s="81">
        <f t="shared" si="1926"/>
        <v>0</v>
      </c>
      <c r="AN1483" s="81">
        <f t="shared" si="1926"/>
        <v>0</v>
      </c>
      <c r="AO1483" s="81">
        <f t="shared" si="1926"/>
        <v>0</v>
      </c>
      <c r="AP1483" s="81">
        <f t="shared" si="1926"/>
        <v>0</v>
      </c>
      <c r="AQ1483" s="99">
        <f t="shared" si="1913"/>
        <v>0</v>
      </c>
      <c r="AR1483" s="80">
        <f t="shared" ref="AR1483:BC1483" si="1927">SUM(AR1479,AR1481)</f>
        <v>0</v>
      </c>
      <c r="AS1483" s="81">
        <f t="shared" si="1927"/>
        <v>0</v>
      </c>
      <c r="AT1483" s="81">
        <f t="shared" si="1927"/>
        <v>0</v>
      </c>
      <c r="AU1483" s="81">
        <f t="shared" si="1927"/>
        <v>0</v>
      </c>
      <c r="AV1483" s="81">
        <f t="shared" si="1927"/>
        <v>0</v>
      </c>
      <c r="AW1483" s="81">
        <f t="shared" si="1927"/>
        <v>0</v>
      </c>
      <c r="AX1483" s="81">
        <f t="shared" si="1927"/>
        <v>0</v>
      </c>
      <c r="AY1483" s="81">
        <f t="shared" si="1927"/>
        <v>0</v>
      </c>
      <c r="AZ1483" s="81">
        <f t="shared" si="1927"/>
        <v>0</v>
      </c>
      <c r="BA1483" s="81">
        <f t="shared" si="1927"/>
        <v>0</v>
      </c>
      <c r="BB1483" s="81">
        <f t="shared" si="1927"/>
        <v>0</v>
      </c>
      <c r="BC1483" s="81">
        <f t="shared" si="1927"/>
        <v>0</v>
      </c>
      <c r="BD1483" s="99">
        <f t="shared" si="1915"/>
        <v>0</v>
      </c>
      <c r="BE1483" s="100">
        <f t="shared" si="1893"/>
        <v>0</v>
      </c>
      <c r="BG1483" s="42"/>
    </row>
    <row r="1484" spans="1:61" outlineLevel="1" collapsed="1" x14ac:dyDescent="0.2">
      <c r="A1484" s="119"/>
      <c r="B1484" s="103" t="s">
        <v>330</v>
      </c>
      <c r="C1484" s="104"/>
      <c r="D1484" s="106"/>
      <c r="E1484" s="105"/>
      <c r="F1484" s="105"/>
      <c r="G1484" s="105"/>
      <c r="H1484" s="105"/>
      <c r="I1484" s="105"/>
      <c r="J1484" s="105"/>
      <c r="K1484" s="105"/>
      <c r="L1484" s="105"/>
      <c r="M1484" s="105"/>
      <c r="N1484" s="105"/>
      <c r="O1484" s="105"/>
      <c r="P1484" s="105"/>
      <c r="Q1484" s="106"/>
      <c r="R1484" s="105"/>
      <c r="S1484" s="105"/>
      <c r="T1484" s="105"/>
      <c r="U1484" s="105"/>
      <c r="V1484" s="105"/>
      <c r="W1484" s="105"/>
      <c r="X1484" s="105"/>
      <c r="Y1484" s="105"/>
      <c r="Z1484" s="105"/>
      <c r="AA1484" s="105"/>
      <c r="AB1484" s="105"/>
      <c r="AC1484" s="105"/>
      <c r="AD1484" s="107"/>
      <c r="AE1484" s="108"/>
      <c r="AF1484" s="105"/>
      <c r="AG1484" s="105"/>
      <c r="AH1484" s="105"/>
      <c r="AI1484" s="105"/>
      <c r="AJ1484" s="105"/>
      <c r="AK1484" s="105"/>
      <c r="AL1484" s="105"/>
      <c r="AM1484" s="105"/>
      <c r="AN1484" s="105"/>
      <c r="AO1484" s="105"/>
      <c r="AP1484" s="109"/>
      <c r="AQ1484" s="110"/>
      <c r="AR1484" s="105"/>
      <c r="AS1484" s="105"/>
      <c r="AT1484" s="105"/>
      <c r="AU1484" s="105"/>
      <c r="AV1484" s="105"/>
      <c r="AW1484" s="105"/>
      <c r="AX1484" s="105"/>
      <c r="AY1484" s="105"/>
      <c r="AZ1484" s="105"/>
      <c r="BA1484" s="105"/>
      <c r="BB1484" s="105"/>
      <c r="BC1484" s="105"/>
      <c r="BD1484" s="106"/>
      <c r="BE1484" s="197">
        <f t="shared" si="1860"/>
        <v>0</v>
      </c>
      <c r="BF1484" s="122"/>
      <c r="BG1484" s="42"/>
    </row>
    <row r="1485" spans="1:61" hidden="1" outlineLevel="2" x14ac:dyDescent="0.2">
      <c r="A1485" s="120"/>
      <c r="B1485" s="111" t="s">
        <v>202</v>
      </c>
      <c r="C1485" s="112"/>
      <c r="D1485" s="114"/>
      <c r="E1485" s="113"/>
      <c r="F1485" s="113"/>
      <c r="G1485" s="113"/>
      <c r="H1485" s="113"/>
      <c r="I1485" s="113"/>
      <c r="J1485" s="113"/>
      <c r="K1485" s="113"/>
      <c r="L1485" s="113"/>
      <c r="M1485" s="113"/>
      <c r="N1485" s="113"/>
      <c r="O1485" s="113"/>
      <c r="P1485" s="113"/>
      <c r="Q1485" s="114"/>
      <c r="R1485" s="113"/>
      <c r="S1485" s="113"/>
      <c r="T1485" s="113"/>
      <c r="U1485" s="113"/>
      <c r="V1485" s="113"/>
      <c r="W1485" s="113"/>
      <c r="X1485" s="113"/>
      <c r="Y1485" s="113"/>
      <c r="Z1485" s="113"/>
      <c r="AA1485" s="113"/>
      <c r="AB1485" s="113"/>
      <c r="AC1485" s="113"/>
      <c r="AD1485" s="115"/>
      <c r="AE1485" s="116"/>
      <c r="AF1485" s="113"/>
      <c r="AG1485" s="113"/>
      <c r="AH1485" s="113"/>
      <c r="AI1485" s="113"/>
      <c r="AJ1485" s="113"/>
      <c r="AK1485" s="113"/>
      <c r="AL1485" s="113"/>
      <c r="AM1485" s="113"/>
      <c r="AN1485" s="113"/>
      <c r="AO1485" s="113"/>
      <c r="AP1485" s="117"/>
      <c r="AQ1485" s="118"/>
      <c r="AR1485" s="113"/>
      <c r="AS1485" s="113"/>
      <c r="AT1485" s="113"/>
      <c r="AU1485" s="113"/>
      <c r="AV1485" s="113"/>
      <c r="AW1485" s="113"/>
      <c r="AX1485" s="113"/>
      <c r="AY1485" s="113"/>
      <c r="AZ1485" s="113"/>
      <c r="BA1485" s="113"/>
      <c r="BB1485" s="113"/>
      <c r="BC1485" s="113"/>
      <c r="BD1485" s="114"/>
      <c r="BE1485" s="198">
        <f t="shared" si="1860"/>
        <v>0</v>
      </c>
      <c r="BG1485" s="42"/>
    </row>
    <row r="1486" spans="1:61" ht="13.15" hidden="1" customHeight="1" outlineLevel="2" x14ac:dyDescent="0.2">
      <c r="A1486" s="373">
        <v>1</v>
      </c>
      <c r="B1486" s="371" t="s">
        <v>334</v>
      </c>
      <c r="C1486" s="44" t="s">
        <v>159</v>
      </c>
      <c r="D1486" s="101"/>
      <c r="E1486" s="82"/>
      <c r="F1486" s="83"/>
      <c r="G1486" s="83"/>
      <c r="H1486" s="83"/>
      <c r="I1486" s="83"/>
      <c r="J1486" s="83"/>
      <c r="K1486" s="83"/>
      <c r="L1486" s="83"/>
      <c r="M1486" s="83"/>
      <c r="N1486" s="83"/>
      <c r="O1486" s="83"/>
      <c r="P1486" s="83"/>
      <c r="Q1486" s="101">
        <f>SUM(E1486:P1486)</f>
        <v>0</v>
      </c>
      <c r="R1486" s="82"/>
      <c r="S1486" s="83"/>
      <c r="T1486" s="83"/>
      <c r="U1486" s="83"/>
      <c r="V1486" s="83"/>
      <c r="W1486" s="83"/>
      <c r="X1486" s="83"/>
      <c r="Y1486" s="83"/>
      <c r="Z1486" s="83"/>
      <c r="AA1486" s="83"/>
      <c r="AB1486" s="83"/>
      <c r="AC1486" s="83"/>
      <c r="AD1486" s="101">
        <f>SUM(R1486:AC1486)</f>
        <v>0</v>
      </c>
      <c r="AE1486" s="82"/>
      <c r="AF1486" s="83"/>
      <c r="AG1486" s="83"/>
      <c r="AH1486" s="83"/>
      <c r="AI1486" s="83"/>
      <c r="AJ1486" s="83"/>
      <c r="AK1486" s="83"/>
      <c r="AL1486" s="83"/>
      <c r="AM1486" s="83"/>
      <c r="AN1486" s="83"/>
      <c r="AO1486" s="83"/>
      <c r="AP1486" s="83"/>
      <c r="AQ1486" s="101">
        <f>SUM(AE1486:AP1486)</f>
        <v>0</v>
      </c>
      <c r="AR1486" s="82"/>
      <c r="AS1486" s="83"/>
      <c r="AT1486" s="83"/>
      <c r="AU1486" s="83"/>
      <c r="AV1486" s="83"/>
      <c r="AW1486" s="83"/>
      <c r="AX1486" s="83"/>
      <c r="AY1486" s="83"/>
      <c r="AZ1486" s="83"/>
      <c r="BA1486" s="83"/>
      <c r="BB1486" s="83"/>
      <c r="BC1486" s="83"/>
      <c r="BD1486" s="101">
        <f>SUM(AR1486:BC1486)</f>
        <v>0</v>
      </c>
      <c r="BE1486" s="101">
        <f t="shared" si="1860"/>
        <v>0</v>
      </c>
      <c r="BG1486" s="138"/>
      <c r="BH1486" s="140"/>
      <c r="BI1486" s="140"/>
    </row>
    <row r="1487" spans="1:61" ht="13.15" hidden="1" customHeight="1" outlineLevel="2" x14ac:dyDescent="0.2">
      <c r="A1487" s="374"/>
      <c r="B1487" s="372"/>
      <c r="C1487" s="46" t="s">
        <v>164</v>
      </c>
      <c r="D1487" s="92"/>
      <c r="E1487" s="56"/>
      <c r="F1487" s="57"/>
      <c r="G1487" s="57"/>
      <c r="H1487" s="57"/>
      <c r="I1487" s="57"/>
      <c r="J1487" s="57"/>
      <c r="K1487" s="57"/>
      <c r="L1487" s="57"/>
      <c r="M1487" s="57"/>
      <c r="N1487" s="57"/>
      <c r="O1487" s="57"/>
      <c r="P1487" s="57"/>
      <c r="Q1487" s="92">
        <f>SUM(E1487:P1487)</f>
        <v>0</v>
      </c>
      <c r="R1487" s="56"/>
      <c r="S1487" s="57"/>
      <c r="T1487" s="57"/>
      <c r="U1487" s="57"/>
      <c r="V1487" s="57"/>
      <c r="W1487" s="57"/>
      <c r="X1487" s="57"/>
      <c r="Y1487" s="57"/>
      <c r="Z1487" s="57"/>
      <c r="AA1487" s="57"/>
      <c r="AB1487" s="57"/>
      <c r="AC1487" s="57"/>
      <c r="AD1487" s="92">
        <f>SUM(R1487:AC1487)</f>
        <v>0</v>
      </c>
      <c r="AE1487" s="56"/>
      <c r="AF1487" s="57"/>
      <c r="AG1487" s="57"/>
      <c r="AH1487" s="57"/>
      <c r="AI1487" s="57"/>
      <c r="AJ1487" s="57"/>
      <c r="AK1487" s="57"/>
      <c r="AL1487" s="57"/>
      <c r="AM1487" s="57"/>
      <c r="AN1487" s="57"/>
      <c r="AO1487" s="57"/>
      <c r="AP1487" s="57"/>
      <c r="AQ1487" s="92">
        <f>SUM(AE1487:AP1487)</f>
        <v>0</v>
      </c>
      <c r="AR1487" s="56"/>
      <c r="AS1487" s="57"/>
      <c r="AT1487" s="57"/>
      <c r="AU1487" s="57"/>
      <c r="AV1487" s="57"/>
      <c r="AW1487" s="57"/>
      <c r="AX1487" s="57"/>
      <c r="AY1487" s="57"/>
      <c r="AZ1487" s="57"/>
      <c r="BA1487" s="57"/>
      <c r="BB1487" s="57"/>
      <c r="BC1487" s="57"/>
      <c r="BD1487" s="92">
        <f>SUM(AR1487:BC1487)</f>
        <v>0</v>
      </c>
      <c r="BE1487" s="92">
        <f t="shared" si="1860"/>
        <v>0</v>
      </c>
      <c r="BG1487" s="136"/>
      <c r="BH1487" s="4"/>
      <c r="BI1487" s="4"/>
    </row>
    <row r="1488" spans="1:61" ht="13.15" hidden="1" customHeight="1" outlineLevel="2" x14ac:dyDescent="0.2">
      <c r="A1488" s="373">
        <v>2</v>
      </c>
      <c r="B1488" s="371" t="s">
        <v>217</v>
      </c>
      <c r="C1488" s="44" t="s">
        <v>159</v>
      </c>
      <c r="D1488" s="101"/>
      <c r="E1488" s="82"/>
      <c r="F1488" s="83"/>
      <c r="G1488" s="83"/>
      <c r="H1488" s="83"/>
      <c r="I1488" s="83"/>
      <c r="J1488" s="83"/>
      <c r="K1488" s="83"/>
      <c r="L1488" s="83"/>
      <c r="M1488" s="83"/>
      <c r="N1488" s="83"/>
      <c r="O1488" s="83"/>
      <c r="P1488" s="83"/>
      <c r="Q1488" s="101">
        <f t="shared" ref="Q1488:Q1499" si="1928">SUM(E1488:P1488)</f>
        <v>0</v>
      </c>
      <c r="R1488" s="82"/>
      <c r="S1488" s="83"/>
      <c r="T1488" s="192"/>
      <c r="U1488" s="192"/>
      <c r="V1488" s="192"/>
      <c r="W1488" s="192"/>
      <c r="X1488" s="192"/>
      <c r="Y1488" s="192"/>
      <c r="Z1488" s="192"/>
      <c r="AA1488" s="192"/>
      <c r="AB1488" s="83">
        <v>300</v>
      </c>
      <c r="AC1488" s="83"/>
      <c r="AD1488" s="101">
        <f t="shared" ref="AD1488:AD1503" si="1929">SUM(R1488:AC1488)</f>
        <v>300</v>
      </c>
      <c r="AE1488" s="82"/>
      <c r="AF1488" s="83"/>
      <c r="AG1488" s="83"/>
      <c r="AH1488" s="83"/>
      <c r="AI1488" s="83"/>
      <c r="AJ1488" s="83"/>
      <c r="AK1488" s="83"/>
      <c r="AL1488" s="83"/>
      <c r="AM1488" s="83"/>
      <c r="AN1488" s="83"/>
      <c r="AO1488" s="83"/>
      <c r="AP1488" s="83"/>
      <c r="AQ1488" s="101">
        <f t="shared" ref="AQ1488:AQ1503" si="1930">SUM(AE1488:AP1488)</f>
        <v>0</v>
      </c>
      <c r="AR1488" s="82"/>
      <c r="AS1488" s="83"/>
      <c r="AT1488" s="83"/>
      <c r="AU1488" s="83"/>
      <c r="AV1488" s="83"/>
      <c r="AW1488" s="83"/>
      <c r="AX1488" s="83"/>
      <c r="AY1488" s="83"/>
      <c r="AZ1488" s="83"/>
      <c r="BA1488" s="83"/>
      <c r="BB1488" s="83"/>
      <c r="BC1488" s="83"/>
      <c r="BD1488" s="101">
        <f t="shared" ref="BD1488:BD1503" si="1931">SUM(AR1488:BC1488)</f>
        <v>0</v>
      </c>
      <c r="BE1488" s="101">
        <f t="shared" si="1860"/>
        <v>300</v>
      </c>
      <c r="BG1488" s="138" t="s">
        <v>211</v>
      </c>
      <c r="BH1488" s="140" t="s">
        <v>212</v>
      </c>
      <c r="BI1488" s="140" t="s">
        <v>213</v>
      </c>
    </row>
    <row r="1489" spans="1:61" ht="13.15" hidden="1" customHeight="1" outlineLevel="2" x14ac:dyDescent="0.2">
      <c r="A1489" s="374"/>
      <c r="B1489" s="372"/>
      <c r="C1489" s="46" t="s">
        <v>164</v>
      </c>
      <c r="D1489" s="92"/>
      <c r="E1489" s="56"/>
      <c r="F1489" s="57"/>
      <c r="G1489" s="57"/>
      <c r="H1489" s="57"/>
      <c r="I1489" s="57"/>
      <c r="J1489" s="57"/>
      <c r="K1489" s="57"/>
      <c r="L1489" s="57"/>
      <c r="M1489" s="57"/>
      <c r="N1489" s="57"/>
      <c r="O1489" s="57"/>
      <c r="P1489" s="57"/>
      <c r="Q1489" s="92">
        <f t="shared" si="1928"/>
        <v>0</v>
      </c>
      <c r="R1489" s="56"/>
      <c r="S1489" s="57"/>
      <c r="T1489" s="57"/>
      <c r="U1489" s="57"/>
      <c r="V1489" s="57"/>
      <c r="W1489" s="57"/>
      <c r="X1489" s="57"/>
      <c r="Y1489" s="57"/>
      <c r="Z1489" s="57"/>
      <c r="AA1489" s="57"/>
      <c r="AB1489" s="57"/>
      <c r="AC1489" s="57"/>
      <c r="AD1489" s="92">
        <f t="shared" si="1929"/>
        <v>0</v>
      </c>
      <c r="AE1489" s="56"/>
      <c r="AF1489" s="57"/>
      <c r="AG1489" s="57"/>
      <c r="AH1489" s="57"/>
      <c r="AI1489" s="57"/>
      <c r="AJ1489" s="57"/>
      <c r="AK1489" s="57"/>
      <c r="AL1489" s="57"/>
      <c r="AM1489" s="57"/>
      <c r="AN1489" s="57"/>
      <c r="AO1489" s="57"/>
      <c r="AP1489" s="57"/>
      <c r="AQ1489" s="92">
        <f t="shared" si="1930"/>
        <v>0</v>
      </c>
      <c r="AR1489" s="56"/>
      <c r="AS1489" s="57"/>
      <c r="AT1489" s="57"/>
      <c r="AU1489" s="57"/>
      <c r="AV1489" s="57"/>
      <c r="AW1489" s="57"/>
      <c r="AX1489" s="57"/>
      <c r="AY1489" s="57"/>
      <c r="AZ1489" s="57"/>
      <c r="BA1489" s="57"/>
      <c r="BB1489" s="57"/>
      <c r="BC1489" s="57"/>
      <c r="BD1489" s="92">
        <f t="shared" si="1931"/>
        <v>0</v>
      </c>
      <c r="BE1489" s="92">
        <f t="shared" si="1860"/>
        <v>0</v>
      </c>
      <c r="BG1489" s="136" t="s">
        <v>199</v>
      </c>
      <c r="BH1489" s="4"/>
      <c r="BI1489" s="4"/>
    </row>
    <row r="1490" spans="1:61" ht="13.15" hidden="1" customHeight="1" outlineLevel="2" x14ac:dyDescent="0.2">
      <c r="A1490" s="366">
        <v>3</v>
      </c>
      <c r="B1490" s="376" t="s">
        <v>345</v>
      </c>
      <c r="C1490" s="47" t="s">
        <v>159</v>
      </c>
      <c r="D1490" s="91"/>
      <c r="E1490" s="52"/>
      <c r="F1490" s="53"/>
      <c r="G1490" s="53"/>
      <c r="H1490" s="53"/>
      <c r="I1490" s="53"/>
      <c r="J1490" s="53"/>
      <c r="K1490" s="53"/>
      <c r="L1490" s="53"/>
      <c r="M1490" s="53"/>
      <c r="N1490" s="53"/>
      <c r="O1490" s="53"/>
      <c r="P1490" s="53"/>
      <c r="Q1490" s="91">
        <f t="shared" si="1928"/>
        <v>0</v>
      </c>
      <c r="R1490" s="52"/>
      <c r="S1490" s="53"/>
      <c r="T1490" s="53"/>
      <c r="U1490" s="53"/>
      <c r="V1490" s="53"/>
      <c r="W1490" s="53"/>
      <c r="X1490" s="53"/>
      <c r="Y1490" s="53"/>
      <c r="Z1490" s="53"/>
      <c r="AA1490" s="53"/>
      <c r="AB1490" s="53"/>
      <c r="AC1490" s="53"/>
      <c r="AD1490" s="91">
        <f t="shared" si="1929"/>
        <v>0</v>
      </c>
      <c r="AE1490" s="52"/>
      <c r="AF1490" s="53"/>
      <c r="AG1490" s="53"/>
      <c r="AH1490" s="53"/>
      <c r="AI1490" s="53"/>
      <c r="AJ1490" s="53"/>
      <c r="AK1490" s="53"/>
      <c r="AL1490" s="53"/>
      <c r="AM1490" s="53"/>
      <c r="AN1490" s="53"/>
      <c r="AO1490" s="53"/>
      <c r="AP1490" s="53"/>
      <c r="AQ1490" s="91">
        <f t="shared" si="1930"/>
        <v>0</v>
      </c>
      <c r="AR1490" s="52"/>
      <c r="AS1490" s="53"/>
      <c r="AT1490" s="53"/>
      <c r="AU1490" s="53"/>
      <c r="AV1490" s="53"/>
      <c r="AW1490" s="53"/>
      <c r="AX1490" s="53"/>
      <c r="AY1490" s="53"/>
      <c r="AZ1490" s="53"/>
      <c r="BA1490" s="53"/>
      <c r="BB1490" s="53"/>
      <c r="BC1490" s="53"/>
      <c r="BD1490" s="91">
        <f t="shared" si="1931"/>
        <v>0</v>
      </c>
      <c r="BE1490" s="91">
        <f t="shared" si="1860"/>
        <v>0</v>
      </c>
      <c r="BG1490" s="136" t="s">
        <v>218</v>
      </c>
      <c r="BH1490" s="4"/>
      <c r="BI1490" s="4"/>
    </row>
    <row r="1491" spans="1:61" ht="13.15" hidden="1" customHeight="1" outlineLevel="2" x14ac:dyDescent="0.2">
      <c r="A1491" s="367"/>
      <c r="B1491" s="381"/>
      <c r="C1491" s="48" t="s">
        <v>164</v>
      </c>
      <c r="D1491" s="93"/>
      <c r="E1491" s="62"/>
      <c r="F1491" s="63"/>
      <c r="G1491" s="63"/>
      <c r="H1491" s="63"/>
      <c r="I1491" s="63"/>
      <c r="J1491" s="63"/>
      <c r="K1491" s="63"/>
      <c r="L1491" s="63"/>
      <c r="M1491" s="63"/>
      <c r="N1491" s="63"/>
      <c r="O1491" s="63"/>
      <c r="P1491" s="63"/>
      <c r="Q1491" s="93">
        <f t="shared" si="1928"/>
        <v>0</v>
      </c>
      <c r="R1491" s="62"/>
      <c r="S1491" s="63"/>
      <c r="T1491" s="63"/>
      <c r="U1491" s="63"/>
      <c r="V1491" s="63"/>
      <c r="W1491" s="63"/>
      <c r="X1491" s="63"/>
      <c r="Y1491" s="63"/>
      <c r="Z1491" s="63"/>
      <c r="AA1491" s="63"/>
      <c r="AB1491" s="63"/>
      <c r="AC1491" s="63"/>
      <c r="AD1491" s="93">
        <f t="shared" si="1929"/>
        <v>0</v>
      </c>
      <c r="AE1491" s="62"/>
      <c r="AF1491" s="63"/>
      <c r="AG1491" s="63"/>
      <c r="AH1491" s="63"/>
      <c r="AI1491" s="63"/>
      <c r="AJ1491" s="63"/>
      <c r="AK1491" s="63"/>
      <c r="AL1491" s="63"/>
      <c r="AM1491" s="63"/>
      <c r="AN1491" s="63"/>
      <c r="AO1491" s="63"/>
      <c r="AP1491" s="63"/>
      <c r="AQ1491" s="93">
        <f t="shared" si="1930"/>
        <v>0</v>
      </c>
      <c r="AR1491" s="62"/>
      <c r="AS1491" s="63"/>
      <c r="AT1491" s="63"/>
      <c r="AU1491" s="63"/>
      <c r="AV1491" s="63"/>
      <c r="AW1491" s="63"/>
      <c r="AX1491" s="63"/>
      <c r="AY1491" s="63"/>
      <c r="AZ1491" s="63"/>
      <c r="BA1491" s="63"/>
      <c r="BB1491" s="63"/>
      <c r="BC1491" s="63"/>
      <c r="BD1491" s="93">
        <f t="shared" si="1931"/>
        <v>0</v>
      </c>
      <c r="BE1491" s="93">
        <f t="shared" si="1860"/>
        <v>0</v>
      </c>
      <c r="BG1491" s="136" t="s">
        <v>222</v>
      </c>
      <c r="BH1491" s="4"/>
      <c r="BI1491" s="4"/>
    </row>
    <row r="1492" spans="1:61" ht="13.15" hidden="1" customHeight="1" outlineLevel="2" x14ac:dyDescent="0.2">
      <c r="A1492" s="380">
        <v>4</v>
      </c>
      <c r="B1492" s="382" t="s">
        <v>204</v>
      </c>
      <c r="C1492" s="49" t="s">
        <v>159</v>
      </c>
      <c r="D1492" s="95"/>
      <c r="E1492" s="68"/>
      <c r="F1492" s="69"/>
      <c r="G1492" s="69"/>
      <c r="H1492" s="69"/>
      <c r="I1492" s="69"/>
      <c r="J1492" s="69"/>
      <c r="K1492" s="69"/>
      <c r="L1492" s="69"/>
      <c r="M1492" s="69"/>
      <c r="N1492" s="69"/>
      <c r="O1492" s="69"/>
      <c r="P1492" s="69"/>
      <c r="Q1492" s="94">
        <f t="shared" si="1928"/>
        <v>0</v>
      </c>
      <c r="R1492" s="68"/>
      <c r="S1492" s="69"/>
      <c r="T1492" s="69"/>
      <c r="U1492" s="69"/>
      <c r="V1492" s="69"/>
      <c r="W1492" s="69"/>
      <c r="X1492" s="69"/>
      <c r="Y1492" s="69"/>
      <c r="Z1492" s="69"/>
      <c r="AA1492" s="69"/>
      <c r="AB1492" s="69"/>
      <c r="AC1492" s="69"/>
      <c r="AD1492" s="94">
        <f t="shared" si="1929"/>
        <v>0</v>
      </c>
      <c r="AE1492" s="192"/>
      <c r="AF1492" s="192"/>
      <c r="AG1492" s="192"/>
      <c r="AH1492" s="69"/>
      <c r="AI1492" s="69"/>
      <c r="AJ1492" s="69"/>
      <c r="AK1492" s="69"/>
      <c r="AL1492" s="69"/>
      <c r="AM1492" s="69"/>
      <c r="AN1492" s="69"/>
      <c r="AO1492" s="69"/>
      <c r="AP1492" s="69"/>
      <c r="AQ1492" s="94">
        <f t="shared" si="1930"/>
        <v>0</v>
      </c>
      <c r="AR1492" s="68"/>
      <c r="AS1492" s="69"/>
      <c r="AT1492" s="69"/>
      <c r="AU1492" s="69"/>
      <c r="AV1492" s="69"/>
      <c r="AW1492" s="69"/>
      <c r="AX1492" s="69"/>
      <c r="AY1492" s="69"/>
      <c r="AZ1492" s="69"/>
      <c r="BA1492" s="69"/>
      <c r="BB1492" s="69"/>
      <c r="BC1492" s="69"/>
      <c r="BD1492" s="94">
        <f t="shared" si="1931"/>
        <v>0</v>
      </c>
      <c r="BE1492" s="95">
        <f t="shared" si="1860"/>
        <v>0</v>
      </c>
      <c r="BG1492" s="136" t="s">
        <v>214</v>
      </c>
      <c r="BH1492" s="4"/>
      <c r="BI1492" s="4"/>
    </row>
    <row r="1493" spans="1:61" ht="13.15" hidden="1" customHeight="1" outlineLevel="2" x14ac:dyDescent="0.2">
      <c r="A1493" s="384"/>
      <c r="B1493" s="383"/>
      <c r="C1493" s="45" t="s">
        <v>164</v>
      </c>
      <c r="D1493" s="97"/>
      <c r="E1493" s="74"/>
      <c r="F1493" s="75"/>
      <c r="G1493" s="75"/>
      <c r="H1493" s="75"/>
      <c r="I1493" s="75"/>
      <c r="J1493" s="75"/>
      <c r="K1493" s="75"/>
      <c r="L1493" s="75"/>
      <c r="M1493" s="75"/>
      <c r="N1493" s="75"/>
      <c r="O1493" s="75"/>
      <c r="P1493" s="75"/>
      <c r="Q1493" s="96">
        <f t="shared" si="1928"/>
        <v>0</v>
      </c>
      <c r="R1493" s="74"/>
      <c r="S1493" s="75"/>
      <c r="T1493" s="75"/>
      <c r="U1493" s="75"/>
      <c r="V1493" s="75"/>
      <c r="W1493" s="75"/>
      <c r="X1493" s="75"/>
      <c r="Y1493" s="75"/>
      <c r="Z1493" s="75"/>
      <c r="AA1493" s="75"/>
      <c r="AB1493" s="75"/>
      <c r="AC1493" s="75"/>
      <c r="AD1493" s="96">
        <f t="shared" si="1929"/>
        <v>0</v>
      </c>
      <c r="AE1493" s="74"/>
      <c r="AF1493" s="75"/>
      <c r="AG1493" s="75"/>
      <c r="AH1493" s="75"/>
      <c r="AI1493" s="75"/>
      <c r="AJ1493" s="75"/>
      <c r="AK1493" s="75"/>
      <c r="AL1493" s="75"/>
      <c r="AM1493" s="75"/>
      <c r="AN1493" s="75"/>
      <c r="AO1493" s="75"/>
      <c r="AP1493" s="75"/>
      <c r="AQ1493" s="96">
        <f t="shared" si="1930"/>
        <v>0</v>
      </c>
      <c r="AR1493" s="74"/>
      <c r="AS1493" s="75"/>
      <c r="AT1493" s="75"/>
      <c r="AU1493" s="75"/>
      <c r="AV1493" s="75"/>
      <c r="AW1493" s="75"/>
      <c r="AX1493" s="75"/>
      <c r="AY1493" s="75"/>
      <c r="AZ1493" s="75"/>
      <c r="BA1493" s="75"/>
      <c r="BB1493" s="75"/>
      <c r="BC1493" s="75"/>
      <c r="BD1493" s="96">
        <f t="shared" si="1931"/>
        <v>0</v>
      </c>
      <c r="BE1493" s="97">
        <f t="shared" si="1860"/>
        <v>0</v>
      </c>
      <c r="BG1493" s="136" t="s">
        <v>223</v>
      </c>
      <c r="BH1493" s="4"/>
      <c r="BI1493" s="4"/>
    </row>
    <row r="1494" spans="1:61" ht="13.15" hidden="1" customHeight="1" outlineLevel="2" x14ac:dyDescent="0.2">
      <c r="A1494" s="380">
        <v>5</v>
      </c>
      <c r="B1494" s="382" t="s">
        <v>221</v>
      </c>
      <c r="C1494" s="49" t="s">
        <v>159</v>
      </c>
      <c r="D1494" s="95"/>
      <c r="E1494" s="68"/>
      <c r="F1494" s="69"/>
      <c r="G1494" s="69"/>
      <c r="H1494" s="69"/>
      <c r="I1494" s="69"/>
      <c r="J1494" s="69"/>
      <c r="K1494" s="69"/>
      <c r="L1494" s="69"/>
      <c r="M1494" s="69"/>
      <c r="N1494" s="69"/>
      <c r="O1494" s="69"/>
      <c r="P1494" s="69"/>
      <c r="Q1494" s="94">
        <f t="shared" si="1928"/>
        <v>0</v>
      </c>
      <c r="R1494" s="68"/>
      <c r="S1494" s="69"/>
      <c r="T1494" s="69"/>
      <c r="U1494" s="69"/>
      <c r="V1494" s="69"/>
      <c r="W1494" s="69"/>
      <c r="X1494" s="69"/>
      <c r="Y1494" s="69"/>
      <c r="Z1494" s="69"/>
      <c r="AA1494" s="69"/>
      <c r="AB1494" s="69"/>
      <c r="AC1494" s="69"/>
      <c r="AD1494" s="94">
        <f t="shared" si="1929"/>
        <v>0</v>
      </c>
      <c r="AE1494" s="68"/>
      <c r="AF1494" s="69"/>
      <c r="AG1494" s="69"/>
      <c r="AH1494" s="192">
        <v>250</v>
      </c>
      <c r="AI1494" s="192">
        <v>550</v>
      </c>
      <c r="AJ1494" s="192">
        <v>650</v>
      </c>
      <c r="AK1494" s="192">
        <v>850</v>
      </c>
      <c r="AL1494" s="192">
        <v>650</v>
      </c>
      <c r="AM1494" s="192">
        <v>550</v>
      </c>
      <c r="AN1494" s="192">
        <v>250</v>
      </c>
      <c r="AO1494" s="69"/>
      <c r="AP1494" s="69"/>
      <c r="AQ1494" s="94">
        <f t="shared" si="1930"/>
        <v>3750</v>
      </c>
      <c r="AR1494" s="68"/>
      <c r="AS1494" s="69"/>
      <c r="AT1494" s="69"/>
      <c r="AU1494" s="69"/>
      <c r="AV1494" s="69"/>
      <c r="AW1494" s="69"/>
      <c r="AX1494" s="69"/>
      <c r="AY1494" s="69"/>
      <c r="AZ1494" s="69"/>
      <c r="BA1494" s="69"/>
      <c r="BB1494" s="69"/>
      <c r="BC1494" s="69"/>
      <c r="BD1494" s="94">
        <f t="shared" si="1931"/>
        <v>0</v>
      </c>
      <c r="BE1494" s="95">
        <f t="shared" si="1860"/>
        <v>3750</v>
      </c>
      <c r="BG1494" t="s">
        <v>224</v>
      </c>
      <c r="BH1494" s="4"/>
      <c r="BI1494" s="4"/>
    </row>
    <row r="1495" spans="1:61" ht="13.15" hidden="1" customHeight="1" outlineLevel="2" x14ac:dyDescent="0.2">
      <c r="A1495" s="384"/>
      <c r="B1495" s="383"/>
      <c r="C1495" s="45" t="s">
        <v>164</v>
      </c>
      <c r="D1495" s="97"/>
      <c r="E1495" s="74"/>
      <c r="F1495" s="75"/>
      <c r="G1495" s="75"/>
      <c r="H1495" s="75"/>
      <c r="I1495" s="75"/>
      <c r="J1495" s="75"/>
      <c r="K1495" s="75"/>
      <c r="L1495" s="75"/>
      <c r="M1495" s="75"/>
      <c r="N1495" s="75"/>
      <c r="O1495" s="75"/>
      <c r="P1495" s="75"/>
      <c r="Q1495" s="96">
        <f t="shared" si="1928"/>
        <v>0</v>
      </c>
      <c r="R1495" s="74"/>
      <c r="S1495" s="75"/>
      <c r="T1495" s="75"/>
      <c r="U1495" s="75"/>
      <c r="V1495" s="75"/>
      <c r="W1495" s="75"/>
      <c r="X1495" s="75"/>
      <c r="Y1495" s="75"/>
      <c r="Z1495" s="75"/>
      <c r="AA1495" s="75"/>
      <c r="AB1495" s="75"/>
      <c r="AC1495" s="75"/>
      <c r="AD1495" s="96">
        <f t="shared" si="1929"/>
        <v>0</v>
      </c>
      <c r="AE1495" s="74"/>
      <c r="AF1495" s="75"/>
      <c r="AG1495" s="75"/>
      <c r="AH1495" s="75"/>
      <c r="AI1495" s="75"/>
      <c r="AJ1495" s="75"/>
      <c r="AK1495" s="75"/>
      <c r="AL1495" s="75"/>
      <c r="AM1495" s="75"/>
      <c r="AN1495" s="75"/>
      <c r="AO1495" s="75"/>
      <c r="AP1495" s="75"/>
      <c r="AQ1495" s="96">
        <f t="shared" si="1930"/>
        <v>0</v>
      </c>
      <c r="AR1495" s="74"/>
      <c r="AS1495" s="75"/>
      <c r="AT1495" s="75"/>
      <c r="AU1495" s="75"/>
      <c r="AV1495" s="75"/>
      <c r="AW1495" s="75"/>
      <c r="AX1495" s="75"/>
      <c r="AY1495" s="75"/>
      <c r="AZ1495" s="75"/>
      <c r="BA1495" s="75"/>
      <c r="BB1495" s="75"/>
      <c r="BC1495" s="75"/>
      <c r="BD1495" s="96">
        <f t="shared" si="1931"/>
        <v>0</v>
      </c>
      <c r="BE1495" s="97">
        <f t="shared" si="1860"/>
        <v>0</v>
      </c>
      <c r="BG1495" t="s">
        <v>210</v>
      </c>
      <c r="BH1495" s="4"/>
      <c r="BI1495" s="4"/>
    </row>
    <row r="1496" spans="1:61" ht="13.15" hidden="1" customHeight="1" outlineLevel="2" x14ac:dyDescent="0.2">
      <c r="A1496" s="373">
        <v>6</v>
      </c>
      <c r="B1496" s="364" t="s">
        <v>209</v>
      </c>
      <c r="C1496" s="49" t="s">
        <v>159</v>
      </c>
      <c r="D1496" s="95"/>
      <c r="E1496" s="68"/>
      <c r="F1496" s="69"/>
      <c r="G1496" s="69"/>
      <c r="H1496" s="69"/>
      <c r="I1496" s="69"/>
      <c r="J1496" s="69"/>
      <c r="K1496" s="69"/>
      <c r="L1496" s="69"/>
      <c r="M1496" s="69"/>
      <c r="N1496" s="69"/>
      <c r="O1496" s="69"/>
      <c r="P1496" s="69"/>
      <c r="Q1496" s="94">
        <f t="shared" si="1928"/>
        <v>0</v>
      </c>
      <c r="R1496" s="68"/>
      <c r="S1496" s="69"/>
      <c r="T1496" s="69"/>
      <c r="U1496" s="69"/>
      <c r="V1496" s="69"/>
      <c r="W1496" s="69"/>
      <c r="X1496" s="69"/>
      <c r="Y1496" s="69"/>
      <c r="Z1496" s="69"/>
      <c r="AA1496" s="69"/>
      <c r="AB1496" s="69"/>
      <c r="AC1496" s="69"/>
      <c r="AD1496" s="94">
        <f t="shared" si="1929"/>
        <v>0</v>
      </c>
      <c r="AE1496" s="68"/>
      <c r="AF1496" s="69"/>
      <c r="AG1496" s="69"/>
      <c r="AH1496" s="192">
        <f>AH1494*4%</f>
        <v>10</v>
      </c>
      <c r="AI1496" s="192">
        <f t="shared" ref="AI1496:AN1496" si="1932">AI1494*4%</f>
        <v>22</v>
      </c>
      <c r="AJ1496" s="192">
        <f t="shared" si="1932"/>
        <v>26</v>
      </c>
      <c r="AK1496" s="192">
        <f t="shared" si="1932"/>
        <v>34</v>
      </c>
      <c r="AL1496" s="192">
        <f t="shared" si="1932"/>
        <v>26</v>
      </c>
      <c r="AM1496" s="192">
        <f t="shared" si="1932"/>
        <v>22</v>
      </c>
      <c r="AN1496" s="192">
        <f t="shared" si="1932"/>
        <v>10</v>
      </c>
      <c r="AO1496" s="69"/>
      <c r="AP1496" s="69"/>
      <c r="AQ1496" s="94">
        <f t="shared" si="1930"/>
        <v>150</v>
      </c>
      <c r="AR1496" s="68"/>
      <c r="AS1496" s="69"/>
      <c r="AT1496" s="69"/>
      <c r="AU1496" s="69"/>
      <c r="AV1496" s="69"/>
      <c r="AW1496" s="69"/>
      <c r="AX1496" s="69"/>
      <c r="AY1496" s="69"/>
      <c r="AZ1496" s="69"/>
      <c r="BA1496" s="69"/>
      <c r="BB1496" s="69"/>
      <c r="BC1496" s="69"/>
      <c r="BD1496" s="94">
        <f t="shared" si="1931"/>
        <v>0</v>
      </c>
      <c r="BE1496" s="95">
        <f t="shared" si="1860"/>
        <v>150</v>
      </c>
      <c r="BG1496" s="136" t="s">
        <v>215</v>
      </c>
      <c r="BH1496" s="4"/>
      <c r="BI1496" s="4"/>
    </row>
    <row r="1497" spans="1:61" ht="13.15" hidden="1" customHeight="1" outlineLevel="2" x14ac:dyDescent="0.2">
      <c r="A1497" s="374"/>
      <c r="B1497" s="365"/>
      <c r="C1497" s="48" t="s">
        <v>164</v>
      </c>
      <c r="D1497" s="98"/>
      <c r="E1497" s="62"/>
      <c r="F1497" s="63"/>
      <c r="G1497" s="63"/>
      <c r="H1497" s="63"/>
      <c r="I1497" s="63"/>
      <c r="J1497" s="63"/>
      <c r="K1497" s="63"/>
      <c r="L1497" s="63"/>
      <c r="M1497" s="63"/>
      <c r="N1497" s="63"/>
      <c r="O1497" s="63"/>
      <c r="P1497" s="63"/>
      <c r="Q1497" s="93">
        <f t="shared" si="1928"/>
        <v>0</v>
      </c>
      <c r="R1497" s="62"/>
      <c r="S1497" s="63"/>
      <c r="T1497" s="63"/>
      <c r="U1497" s="63"/>
      <c r="V1497" s="63"/>
      <c r="W1497" s="63"/>
      <c r="X1497" s="63"/>
      <c r="Y1497" s="63"/>
      <c r="Z1497" s="63"/>
      <c r="AA1497" s="63"/>
      <c r="AB1497" s="63"/>
      <c r="AC1497" s="63"/>
      <c r="AD1497" s="93">
        <f t="shared" si="1929"/>
        <v>0</v>
      </c>
      <c r="AE1497" s="62"/>
      <c r="AF1497" s="63"/>
      <c r="AG1497" s="63"/>
      <c r="AH1497" s="63"/>
      <c r="AI1497" s="63"/>
      <c r="AJ1497" s="63"/>
      <c r="AK1497" s="63"/>
      <c r="AL1497" s="63"/>
      <c r="AM1497" s="63"/>
      <c r="AN1497" s="63"/>
      <c r="AO1497" s="63"/>
      <c r="AP1497" s="63"/>
      <c r="AQ1497" s="93">
        <f t="shared" si="1930"/>
        <v>0</v>
      </c>
      <c r="AR1497" s="62"/>
      <c r="AS1497" s="63"/>
      <c r="AT1497" s="63"/>
      <c r="AU1497" s="63"/>
      <c r="AV1497" s="63"/>
      <c r="AW1497" s="63"/>
      <c r="AX1497" s="63"/>
      <c r="AY1497" s="63"/>
      <c r="AZ1497" s="63"/>
      <c r="BA1497" s="63"/>
      <c r="BB1497" s="63"/>
      <c r="BC1497" s="63"/>
      <c r="BD1497" s="93">
        <f t="shared" si="1931"/>
        <v>0</v>
      </c>
      <c r="BE1497" s="98">
        <f t="shared" si="1860"/>
        <v>0</v>
      </c>
      <c r="BF1497" s="122"/>
      <c r="BG1497" s="138" t="s">
        <v>216</v>
      </c>
      <c r="BH1497" s="139">
        <f>SUM(BH1489:BH1496)</f>
        <v>0</v>
      </c>
      <c r="BI1497" s="139">
        <f>SUM(BI1489:BI1496)</f>
        <v>0</v>
      </c>
    </row>
    <row r="1498" spans="1:61" ht="13.15" hidden="1" customHeight="1" outlineLevel="2" x14ac:dyDescent="0.2">
      <c r="A1498" s="366">
        <v>7</v>
      </c>
      <c r="B1498" s="364" t="s">
        <v>6</v>
      </c>
      <c r="C1498" s="49" t="s">
        <v>159</v>
      </c>
      <c r="D1498" s="95"/>
      <c r="E1498" s="68"/>
      <c r="F1498" s="69"/>
      <c r="G1498" s="69"/>
      <c r="H1498" s="69"/>
      <c r="I1498" s="69"/>
      <c r="J1498" s="69"/>
      <c r="K1498" s="69"/>
      <c r="L1498" s="69"/>
      <c r="M1498" s="69"/>
      <c r="N1498" s="69"/>
      <c r="O1498" s="69"/>
      <c r="P1498" s="69"/>
      <c r="Q1498" s="94">
        <f t="shared" si="1928"/>
        <v>0</v>
      </c>
      <c r="R1498" s="68"/>
      <c r="S1498" s="69"/>
      <c r="T1498" s="69"/>
      <c r="U1498" s="69"/>
      <c r="V1498" s="69"/>
      <c r="W1498" s="69"/>
      <c r="X1498" s="69"/>
      <c r="Y1498" s="69"/>
      <c r="Z1498" s="69"/>
      <c r="AA1498" s="69"/>
      <c r="AB1498" s="69"/>
      <c r="AC1498" s="69"/>
      <c r="AD1498" s="94">
        <f t="shared" si="1929"/>
        <v>0</v>
      </c>
      <c r="AE1498" s="192">
        <v>3</v>
      </c>
      <c r="AF1498" s="192">
        <v>3</v>
      </c>
      <c r="AG1498" s="192">
        <v>3</v>
      </c>
      <c r="AH1498" s="192">
        <v>3</v>
      </c>
      <c r="AI1498" s="192">
        <v>3</v>
      </c>
      <c r="AJ1498" s="192">
        <v>3</v>
      </c>
      <c r="AK1498" s="192">
        <v>3</v>
      </c>
      <c r="AL1498" s="192">
        <v>3</v>
      </c>
      <c r="AM1498" s="192">
        <v>3</v>
      </c>
      <c r="AN1498" s="192">
        <v>3</v>
      </c>
      <c r="AO1498" s="69"/>
      <c r="AP1498" s="69"/>
      <c r="AQ1498" s="94">
        <f t="shared" si="1930"/>
        <v>30</v>
      </c>
      <c r="AR1498" s="68"/>
      <c r="AS1498" s="69"/>
      <c r="AT1498" s="69"/>
      <c r="AU1498" s="69"/>
      <c r="AV1498" s="69"/>
      <c r="AW1498" s="69"/>
      <c r="AX1498" s="69"/>
      <c r="AY1498" s="69"/>
      <c r="AZ1498" s="69"/>
      <c r="BA1498" s="69"/>
      <c r="BB1498" s="69"/>
      <c r="BC1498" s="69"/>
      <c r="BD1498" s="94">
        <f t="shared" si="1931"/>
        <v>0</v>
      </c>
      <c r="BE1498" s="95">
        <f t="shared" si="1860"/>
        <v>30</v>
      </c>
      <c r="BH1498" s="4"/>
      <c r="BI1498" s="4"/>
    </row>
    <row r="1499" spans="1:61" ht="13.15" hidden="1" customHeight="1" outlineLevel="2" x14ac:dyDescent="0.2">
      <c r="A1499" s="367"/>
      <c r="B1499" s="368"/>
      <c r="C1499" s="48" t="s">
        <v>164</v>
      </c>
      <c r="D1499" s="98"/>
      <c r="E1499" s="66"/>
      <c r="F1499" s="63"/>
      <c r="G1499" s="63"/>
      <c r="H1499" s="63"/>
      <c r="I1499" s="63"/>
      <c r="J1499" s="63"/>
      <c r="K1499" s="63"/>
      <c r="L1499" s="63"/>
      <c r="M1499" s="63"/>
      <c r="N1499" s="63"/>
      <c r="O1499" s="63"/>
      <c r="P1499" s="63"/>
      <c r="Q1499" s="93">
        <f t="shared" si="1928"/>
        <v>0</v>
      </c>
      <c r="R1499" s="66"/>
      <c r="S1499" s="63"/>
      <c r="T1499" s="63"/>
      <c r="U1499" s="63"/>
      <c r="V1499" s="63"/>
      <c r="W1499" s="63"/>
      <c r="X1499" s="63"/>
      <c r="Y1499" s="63"/>
      <c r="Z1499" s="63"/>
      <c r="AA1499" s="63"/>
      <c r="AB1499" s="63"/>
      <c r="AC1499" s="63"/>
      <c r="AD1499" s="93">
        <f t="shared" si="1929"/>
        <v>0</v>
      </c>
      <c r="AE1499" s="66"/>
      <c r="AF1499" s="63"/>
      <c r="AG1499" s="63"/>
      <c r="AH1499" s="63"/>
      <c r="AI1499" s="63"/>
      <c r="AJ1499" s="63"/>
      <c r="AK1499" s="63"/>
      <c r="AL1499" s="63"/>
      <c r="AM1499" s="63"/>
      <c r="AN1499" s="63"/>
      <c r="AO1499" s="63"/>
      <c r="AP1499" s="63"/>
      <c r="AQ1499" s="93">
        <f t="shared" si="1930"/>
        <v>0</v>
      </c>
      <c r="AR1499" s="66"/>
      <c r="AS1499" s="63"/>
      <c r="AT1499" s="63"/>
      <c r="AU1499" s="63"/>
      <c r="AV1499" s="63"/>
      <c r="AW1499" s="63"/>
      <c r="AX1499" s="63"/>
      <c r="AY1499" s="63"/>
      <c r="AZ1499" s="63"/>
      <c r="BA1499" s="63"/>
      <c r="BB1499" s="63"/>
      <c r="BC1499" s="63"/>
      <c r="BD1499" s="93">
        <f t="shared" si="1931"/>
        <v>0</v>
      </c>
      <c r="BE1499" s="98">
        <f t="shared" si="1860"/>
        <v>0</v>
      </c>
      <c r="BG1499" s="138"/>
      <c r="BH1499" s="139"/>
      <c r="BI1499" s="139"/>
    </row>
    <row r="1500" spans="1:61" ht="13.15" hidden="1" customHeight="1" outlineLevel="2" x14ac:dyDescent="0.2">
      <c r="A1500" s="380">
        <v>8</v>
      </c>
      <c r="B1500" s="364" t="s">
        <v>335</v>
      </c>
      <c r="C1500" s="49" t="s">
        <v>159</v>
      </c>
      <c r="D1500" s="95"/>
      <c r="E1500" s="68"/>
      <c r="F1500" s="69"/>
      <c r="G1500" s="69"/>
      <c r="H1500" s="69"/>
      <c r="I1500" s="69"/>
      <c r="J1500" s="69"/>
      <c r="K1500" s="69"/>
      <c r="L1500" s="69"/>
      <c r="M1500" s="69"/>
      <c r="N1500" s="69"/>
      <c r="O1500" s="69"/>
      <c r="P1500" s="69"/>
      <c r="Q1500" s="94">
        <f>SUM(E1500:P1500)</f>
        <v>0</v>
      </c>
      <c r="R1500" s="68"/>
      <c r="S1500" s="69"/>
      <c r="T1500" s="69"/>
      <c r="U1500" s="69"/>
      <c r="V1500" s="69"/>
      <c r="W1500" s="69"/>
      <c r="X1500" s="69"/>
      <c r="Y1500" s="69"/>
      <c r="Z1500" s="69"/>
      <c r="AA1500" s="69"/>
      <c r="AB1500" s="69"/>
      <c r="AC1500" s="69"/>
      <c r="AD1500" s="94">
        <f t="shared" si="1929"/>
        <v>0</v>
      </c>
      <c r="AE1500" s="68"/>
      <c r="AF1500" s="69"/>
      <c r="AG1500" s="69"/>
      <c r="AH1500" s="69"/>
      <c r="AI1500" s="69"/>
      <c r="AJ1500" s="69"/>
      <c r="AK1500" s="69"/>
      <c r="AL1500" s="69"/>
      <c r="AM1500" s="69"/>
      <c r="AN1500" s="69"/>
      <c r="AO1500" s="69"/>
      <c r="AP1500" s="69"/>
      <c r="AQ1500" s="94">
        <f t="shared" si="1930"/>
        <v>0</v>
      </c>
      <c r="AR1500" s="68"/>
      <c r="AS1500" s="69"/>
      <c r="AT1500" s="69"/>
      <c r="AU1500" s="69"/>
      <c r="AV1500" s="69"/>
      <c r="AW1500" s="69"/>
      <c r="AX1500" s="69"/>
      <c r="AY1500" s="69"/>
      <c r="AZ1500" s="69"/>
      <c r="BA1500" s="69"/>
      <c r="BB1500" s="69"/>
      <c r="BC1500" s="69"/>
      <c r="BD1500" s="94">
        <f t="shared" si="1931"/>
        <v>0</v>
      </c>
      <c r="BE1500" s="95">
        <f t="shared" si="1860"/>
        <v>0</v>
      </c>
      <c r="BH1500" s="4"/>
      <c r="BI1500" s="4"/>
    </row>
    <row r="1501" spans="1:61" ht="13.15" hidden="1" customHeight="1" outlineLevel="2" thickBot="1" x14ac:dyDescent="0.25">
      <c r="A1501" s="377"/>
      <c r="B1501" s="379"/>
      <c r="C1501" s="128" t="s">
        <v>164</v>
      </c>
      <c r="D1501" s="133"/>
      <c r="E1501" s="132"/>
      <c r="F1501" s="130"/>
      <c r="G1501" s="130"/>
      <c r="H1501" s="130"/>
      <c r="I1501" s="130"/>
      <c r="J1501" s="130"/>
      <c r="K1501" s="130"/>
      <c r="L1501" s="130"/>
      <c r="M1501" s="130"/>
      <c r="N1501" s="130"/>
      <c r="O1501" s="130"/>
      <c r="P1501" s="130"/>
      <c r="Q1501" s="131">
        <f>SUM(E1501:P1501)</f>
        <v>0</v>
      </c>
      <c r="R1501" s="132"/>
      <c r="S1501" s="130"/>
      <c r="T1501" s="130"/>
      <c r="U1501" s="130"/>
      <c r="V1501" s="130"/>
      <c r="W1501" s="130"/>
      <c r="X1501" s="130"/>
      <c r="Y1501" s="130"/>
      <c r="Z1501" s="130"/>
      <c r="AA1501" s="130"/>
      <c r="AB1501" s="130"/>
      <c r="AC1501" s="130"/>
      <c r="AD1501" s="131">
        <f t="shared" si="1929"/>
        <v>0</v>
      </c>
      <c r="AE1501" s="132"/>
      <c r="AF1501" s="130"/>
      <c r="AG1501" s="130"/>
      <c r="AH1501" s="130"/>
      <c r="AI1501" s="130"/>
      <c r="AJ1501" s="130"/>
      <c r="AK1501" s="130"/>
      <c r="AL1501" s="130"/>
      <c r="AM1501" s="130"/>
      <c r="AN1501" s="130"/>
      <c r="AO1501" s="130"/>
      <c r="AP1501" s="130"/>
      <c r="AQ1501" s="131">
        <f t="shared" si="1930"/>
        <v>0</v>
      </c>
      <c r="AR1501" s="132"/>
      <c r="AS1501" s="130"/>
      <c r="AT1501" s="130"/>
      <c r="AU1501" s="130"/>
      <c r="AV1501" s="130"/>
      <c r="AW1501" s="130"/>
      <c r="AX1501" s="130"/>
      <c r="AY1501" s="130"/>
      <c r="AZ1501" s="130"/>
      <c r="BA1501" s="130"/>
      <c r="BB1501" s="130"/>
      <c r="BC1501" s="130"/>
      <c r="BD1501" s="131">
        <f t="shared" si="1931"/>
        <v>0</v>
      </c>
      <c r="BE1501" s="133">
        <f t="shared" si="1860"/>
        <v>0</v>
      </c>
      <c r="BG1501" s="138"/>
      <c r="BH1501" s="139"/>
      <c r="BI1501" s="139"/>
    </row>
    <row r="1502" spans="1:61" outlineLevel="1" collapsed="1" x14ac:dyDescent="0.2">
      <c r="A1502" s="369"/>
      <c r="B1502" s="362" t="s">
        <v>198</v>
      </c>
      <c r="C1502" s="50" t="s">
        <v>159</v>
      </c>
      <c r="D1502" s="127">
        <f>SUM(D1486,D1488,D1490,D1492,D1494,D1496,D1498,D1500)</f>
        <v>0</v>
      </c>
      <c r="E1502" s="124">
        <f t="shared" ref="E1502:P1502" si="1933">SUM(E1486,E1488,E1490,E1492,E1494,E1496,E1498,E1500)</f>
        <v>0</v>
      </c>
      <c r="F1502" s="125">
        <f t="shared" si="1933"/>
        <v>0</v>
      </c>
      <c r="G1502" s="125">
        <f t="shared" si="1933"/>
        <v>0</v>
      </c>
      <c r="H1502" s="125">
        <f t="shared" si="1933"/>
        <v>0</v>
      </c>
      <c r="I1502" s="125">
        <f t="shared" si="1933"/>
        <v>0</v>
      </c>
      <c r="J1502" s="125">
        <f t="shared" si="1933"/>
        <v>0</v>
      </c>
      <c r="K1502" s="125">
        <f t="shared" si="1933"/>
        <v>0</v>
      </c>
      <c r="L1502" s="125">
        <f t="shared" si="1933"/>
        <v>0</v>
      </c>
      <c r="M1502" s="125">
        <f t="shared" si="1933"/>
        <v>0</v>
      </c>
      <c r="N1502" s="125">
        <f t="shared" si="1933"/>
        <v>0</v>
      </c>
      <c r="O1502" s="125">
        <f t="shared" si="1933"/>
        <v>0</v>
      </c>
      <c r="P1502" s="125">
        <f t="shared" si="1933"/>
        <v>0</v>
      </c>
      <c r="Q1502" s="126">
        <f>SUM(E1502:P1502)</f>
        <v>0</v>
      </c>
      <c r="R1502" s="124">
        <f t="shared" ref="R1502:AC1502" si="1934">SUM(R1486,R1488,R1490,R1492,R1494,R1496,R1498,R1500)</f>
        <v>0</v>
      </c>
      <c r="S1502" s="125">
        <f t="shared" si="1934"/>
        <v>0</v>
      </c>
      <c r="T1502" s="125">
        <f t="shared" si="1934"/>
        <v>0</v>
      </c>
      <c r="U1502" s="125">
        <f t="shared" si="1934"/>
        <v>0</v>
      </c>
      <c r="V1502" s="125">
        <f t="shared" si="1934"/>
        <v>0</v>
      </c>
      <c r="W1502" s="125">
        <f t="shared" si="1934"/>
        <v>0</v>
      </c>
      <c r="X1502" s="125">
        <f t="shared" si="1934"/>
        <v>0</v>
      </c>
      <c r="Y1502" s="125">
        <f t="shared" si="1934"/>
        <v>0</v>
      </c>
      <c r="Z1502" s="125">
        <f t="shared" si="1934"/>
        <v>0</v>
      </c>
      <c r="AA1502" s="125">
        <f t="shared" si="1934"/>
        <v>0</v>
      </c>
      <c r="AB1502" s="125">
        <f t="shared" si="1934"/>
        <v>300</v>
      </c>
      <c r="AC1502" s="125">
        <f t="shared" si="1934"/>
        <v>0</v>
      </c>
      <c r="AD1502" s="126">
        <f t="shared" si="1929"/>
        <v>300</v>
      </c>
      <c r="AE1502" s="124">
        <f t="shared" ref="AE1502:AP1502" si="1935">SUM(AE1486,AE1488,AE1490,AE1492,AE1494,AE1496,AE1498,AE1500)</f>
        <v>3</v>
      </c>
      <c r="AF1502" s="125">
        <f t="shared" si="1935"/>
        <v>3</v>
      </c>
      <c r="AG1502" s="125">
        <f t="shared" si="1935"/>
        <v>3</v>
      </c>
      <c r="AH1502" s="125">
        <f t="shared" si="1935"/>
        <v>263</v>
      </c>
      <c r="AI1502" s="125">
        <f t="shared" si="1935"/>
        <v>575</v>
      </c>
      <c r="AJ1502" s="125">
        <f t="shared" si="1935"/>
        <v>679</v>
      </c>
      <c r="AK1502" s="125">
        <f t="shared" si="1935"/>
        <v>887</v>
      </c>
      <c r="AL1502" s="125">
        <f t="shared" si="1935"/>
        <v>679</v>
      </c>
      <c r="AM1502" s="125">
        <f t="shared" si="1935"/>
        <v>575</v>
      </c>
      <c r="AN1502" s="125">
        <f t="shared" si="1935"/>
        <v>263</v>
      </c>
      <c r="AO1502" s="125">
        <f t="shared" si="1935"/>
        <v>0</v>
      </c>
      <c r="AP1502" s="125">
        <f t="shared" si="1935"/>
        <v>0</v>
      </c>
      <c r="AQ1502" s="126">
        <f t="shared" si="1930"/>
        <v>3930</v>
      </c>
      <c r="AR1502" s="124">
        <f t="shared" ref="AR1502:BC1502" si="1936">SUM(AR1486,AR1488,AR1490,AR1492,AR1494,AR1496,AR1498,AR1500)</f>
        <v>0</v>
      </c>
      <c r="AS1502" s="125">
        <f t="shared" si="1936"/>
        <v>0</v>
      </c>
      <c r="AT1502" s="125">
        <f t="shared" si="1936"/>
        <v>0</v>
      </c>
      <c r="AU1502" s="125">
        <f t="shared" si="1936"/>
        <v>0</v>
      </c>
      <c r="AV1502" s="125">
        <f t="shared" si="1936"/>
        <v>0</v>
      </c>
      <c r="AW1502" s="125">
        <f t="shared" si="1936"/>
        <v>0</v>
      </c>
      <c r="AX1502" s="125">
        <f t="shared" si="1936"/>
        <v>0</v>
      </c>
      <c r="AY1502" s="125">
        <f t="shared" si="1936"/>
        <v>0</v>
      </c>
      <c r="AZ1502" s="125">
        <f t="shared" si="1936"/>
        <v>0</v>
      </c>
      <c r="BA1502" s="125">
        <f t="shared" si="1936"/>
        <v>0</v>
      </c>
      <c r="BB1502" s="125">
        <f t="shared" si="1936"/>
        <v>0</v>
      </c>
      <c r="BC1502" s="125">
        <f t="shared" si="1936"/>
        <v>0</v>
      </c>
      <c r="BD1502" s="126">
        <f t="shared" si="1931"/>
        <v>0</v>
      </c>
      <c r="BE1502" s="127">
        <f t="shared" si="1860"/>
        <v>4230</v>
      </c>
    </row>
    <row r="1503" spans="1:61" outlineLevel="1" x14ac:dyDescent="0.2">
      <c r="A1503" s="370"/>
      <c r="B1503" s="363"/>
      <c r="C1503" s="51" t="s">
        <v>164</v>
      </c>
      <c r="D1503" s="100">
        <f t="shared" ref="D1503:P1503" si="1937">SUM(D1487,D1489,D1491,D1493,D1495,D1497,D1499,D1501)</f>
        <v>0</v>
      </c>
      <c r="E1503" s="80">
        <f t="shared" si="1937"/>
        <v>0</v>
      </c>
      <c r="F1503" s="81">
        <f t="shared" si="1937"/>
        <v>0</v>
      </c>
      <c r="G1503" s="81">
        <f t="shared" si="1937"/>
        <v>0</v>
      </c>
      <c r="H1503" s="81">
        <f t="shared" si="1937"/>
        <v>0</v>
      </c>
      <c r="I1503" s="81">
        <f t="shared" si="1937"/>
        <v>0</v>
      </c>
      <c r="J1503" s="81">
        <f t="shared" si="1937"/>
        <v>0</v>
      </c>
      <c r="K1503" s="81">
        <f t="shared" si="1937"/>
        <v>0</v>
      </c>
      <c r="L1503" s="81">
        <f t="shared" si="1937"/>
        <v>0</v>
      </c>
      <c r="M1503" s="81">
        <f t="shared" si="1937"/>
        <v>0</v>
      </c>
      <c r="N1503" s="81">
        <f t="shared" si="1937"/>
        <v>0</v>
      </c>
      <c r="O1503" s="81">
        <f t="shared" si="1937"/>
        <v>0</v>
      </c>
      <c r="P1503" s="81">
        <f t="shared" si="1937"/>
        <v>0</v>
      </c>
      <c r="Q1503" s="99">
        <f>SUM(E1503:P1503)</f>
        <v>0</v>
      </c>
      <c r="R1503" s="80">
        <f t="shared" ref="R1503:AC1503" si="1938">SUM(R1487,R1489,R1491,R1493,R1495,R1497,R1499,R1501)</f>
        <v>0</v>
      </c>
      <c r="S1503" s="81">
        <f t="shared" si="1938"/>
        <v>0</v>
      </c>
      <c r="T1503" s="81">
        <f t="shared" si="1938"/>
        <v>0</v>
      </c>
      <c r="U1503" s="81">
        <f t="shared" si="1938"/>
        <v>0</v>
      </c>
      <c r="V1503" s="81">
        <f t="shared" si="1938"/>
        <v>0</v>
      </c>
      <c r="W1503" s="81">
        <f t="shared" si="1938"/>
        <v>0</v>
      </c>
      <c r="X1503" s="81">
        <f t="shared" si="1938"/>
        <v>0</v>
      </c>
      <c r="Y1503" s="81">
        <f t="shared" si="1938"/>
        <v>0</v>
      </c>
      <c r="Z1503" s="81">
        <f t="shared" si="1938"/>
        <v>0</v>
      </c>
      <c r="AA1503" s="81">
        <f t="shared" si="1938"/>
        <v>0</v>
      </c>
      <c r="AB1503" s="81">
        <f t="shared" si="1938"/>
        <v>0</v>
      </c>
      <c r="AC1503" s="81">
        <f t="shared" si="1938"/>
        <v>0</v>
      </c>
      <c r="AD1503" s="99">
        <f t="shared" si="1929"/>
        <v>0</v>
      </c>
      <c r="AE1503" s="80">
        <f t="shared" ref="AE1503:AP1503" si="1939">SUM(AE1487,AE1489,AE1491,AE1493,AE1495,AE1497,AE1499,AE1501)</f>
        <v>0</v>
      </c>
      <c r="AF1503" s="81">
        <f t="shared" si="1939"/>
        <v>0</v>
      </c>
      <c r="AG1503" s="81">
        <f t="shared" si="1939"/>
        <v>0</v>
      </c>
      <c r="AH1503" s="81">
        <f t="shared" si="1939"/>
        <v>0</v>
      </c>
      <c r="AI1503" s="81">
        <f t="shared" si="1939"/>
        <v>0</v>
      </c>
      <c r="AJ1503" s="81">
        <f t="shared" si="1939"/>
        <v>0</v>
      </c>
      <c r="AK1503" s="81">
        <f t="shared" si="1939"/>
        <v>0</v>
      </c>
      <c r="AL1503" s="81">
        <f t="shared" si="1939"/>
        <v>0</v>
      </c>
      <c r="AM1503" s="81">
        <f t="shared" si="1939"/>
        <v>0</v>
      </c>
      <c r="AN1503" s="81">
        <f t="shared" si="1939"/>
        <v>0</v>
      </c>
      <c r="AO1503" s="81">
        <f t="shared" si="1939"/>
        <v>0</v>
      </c>
      <c r="AP1503" s="81">
        <f t="shared" si="1939"/>
        <v>0</v>
      </c>
      <c r="AQ1503" s="99">
        <f t="shared" si="1930"/>
        <v>0</v>
      </c>
      <c r="AR1503" s="80">
        <f t="shared" ref="AR1503:BC1503" si="1940">SUM(AR1487,AR1489,AR1491,AR1493,AR1495,AR1497,AR1499,AR1501)</f>
        <v>0</v>
      </c>
      <c r="AS1503" s="81">
        <f t="shared" si="1940"/>
        <v>0</v>
      </c>
      <c r="AT1503" s="81">
        <f t="shared" si="1940"/>
        <v>0</v>
      </c>
      <c r="AU1503" s="81">
        <f t="shared" si="1940"/>
        <v>0</v>
      </c>
      <c r="AV1503" s="81">
        <f t="shared" si="1940"/>
        <v>0</v>
      </c>
      <c r="AW1503" s="81">
        <f t="shared" si="1940"/>
        <v>0</v>
      </c>
      <c r="AX1503" s="81">
        <f t="shared" si="1940"/>
        <v>0</v>
      </c>
      <c r="AY1503" s="81">
        <f t="shared" si="1940"/>
        <v>0</v>
      </c>
      <c r="AZ1503" s="81">
        <f t="shared" si="1940"/>
        <v>0</v>
      </c>
      <c r="BA1503" s="81">
        <f t="shared" si="1940"/>
        <v>0</v>
      </c>
      <c r="BB1503" s="81">
        <f t="shared" si="1940"/>
        <v>0</v>
      </c>
      <c r="BC1503" s="81">
        <f t="shared" si="1940"/>
        <v>0</v>
      </c>
      <c r="BD1503" s="99">
        <f t="shared" si="1931"/>
        <v>0</v>
      </c>
      <c r="BE1503" s="100">
        <f t="shared" si="1860"/>
        <v>0</v>
      </c>
    </row>
    <row r="1504" spans="1:61" hidden="1" outlineLevel="2" x14ac:dyDescent="0.2">
      <c r="A1504" s="120"/>
      <c r="B1504" s="111" t="s">
        <v>203</v>
      </c>
      <c r="C1504" s="112"/>
      <c r="D1504" s="114"/>
      <c r="E1504" s="113"/>
      <c r="F1504" s="113"/>
      <c r="G1504" s="113"/>
      <c r="H1504" s="113"/>
      <c r="I1504" s="113"/>
      <c r="J1504" s="113"/>
      <c r="K1504" s="113"/>
      <c r="L1504" s="113"/>
      <c r="M1504" s="113"/>
      <c r="N1504" s="113"/>
      <c r="O1504" s="113"/>
      <c r="P1504" s="113"/>
      <c r="Q1504" s="114"/>
      <c r="R1504" s="113"/>
      <c r="S1504" s="113"/>
      <c r="T1504" s="113"/>
      <c r="U1504" s="113"/>
      <c r="V1504" s="113"/>
      <c r="W1504" s="113"/>
      <c r="X1504" s="113"/>
      <c r="Y1504" s="113"/>
      <c r="Z1504" s="113"/>
      <c r="AA1504" s="113"/>
      <c r="AB1504" s="113"/>
      <c r="AC1504" s="113"/>
      <c r="AD1504" s="114"/>
      <c r="AE1504" s="113"/>
      <c r="AF1504" s="113"/>
      <c r="AG1504" s="113"/>
      <c r="AH1504" s="113"/>
      <c r="AI1504" s="113"/>
      <c r="AJ1504" s="113"/>
      <c r="AK1504" s="113"/>
      <c r="AL1504" s="113"/>
      <c r="AM1504" s="113"/>
      <c r="AN1504" s="113"/>
      <c r="AO1504" s="113"/>
      <c r="AP1504" s="113"/>
      <c r="AQ1504" s="114"/>
      <c r="AR1504" s="113"/>
      <c r="AS1504" s="113"/>
      <c r="AT1504" s="113"/>
      <c r="AU1504" s="113"/>
      <c r="AV1504" s="113"/>
      <c r="AW1504" s="113"/>
      <c r="AX1504" s="113"/>
      <c r="AY1504" s="113"/>
      <c r="AZ1504" s="113"/>
      <c r="BA1504" s="113"/>
      <c r="BB1504" s="113"/>
      <c r="BC1504" s="113"/>
      <c r="BD1504" s="114"/>
      <c r="BE1504" s="198">
        <f t="shared" si="1860"/>
        <v>0</v>
      </c>
      <c r="BG1504" s="42"/>
    </row>
    <row r="1505" spans="1:61" hidden="1" outlineLevel="2" x14ac:dyDescent="0.2">
      <c r="A1505" s="375">
        <v>1</v>
      </c>
      <c r="B1505" s="376" t="s">
        <v>208</v>
      </c>
      <c r="C1505" s="47" t="s">
        <v>159</v>
      </c>
      <c r="D1505" s="91">
        <f>D1502-D1507</f>
        <v>0</v>
      </c>
      <c r="E1505" s="52">
        <f>E1502-E1507</f>
        <v>0</v>
      </c>
      <c r="F1505" s="53">
        <f t="shared" ref="F1505:P1505" si="1941">F1502-F1507</f>
        <v>0</v>
      </c>
      <c r="G1505" s="53">
        <f t="shared" si="1941"/>
        <v>0</v>
      </c>
      <c r="H1505" s="53">
        <f t="shared" si="1941"/>
        <v>0</v>
      </c>
      <c r="I1505" s="53">
        <f t="shared" si="1941"/>
        <v>0</v>
      </c>
      <c r="J1505" s="53">
        <f t="shared" si="1941"/>
        <v>0</v>
      </c>
      <c r="K1505" s="53">
        <f t="shared" si="1941"/>
        <v>0</v>
      </c>
      <c r="L1505" s="53">
        <f t="shared" si="1941"/>
        <v>0</v>
      </c>
      <c r="M1505" s="53">
        <f t="shared" si="1941"/>
        <v>0</v>
      </c>
      <c r="N1505" s="53">
        <f t="shared" si="1941"/>
        <v>0</v>
      </c>
      <c r="O1505" s="53">
        <f t="shared" si="1941"/>
        <v>0</v>
      </c>
      <c r="P1505" s="53">
        <f t="shared" si="1941"/>
        <v>0</v>
      </c>
      <c r="Q1505" s="91">
        <f t="shared" ref="Q1505:Q1510" si="1942">SUM(E1505:P1505)</f>
        <v>0</v>
      </c>
      <c r="R1505" s="52">
        <f>R1502-R1507</f>
        <v>0</v>
      </c>
      <c r="S1505" s="53">
        <f t="shared" ref="S1505:AC1505" si="1943">S1502-S1507</f>
        <v>0</v>
      </c>
      <c r="T1505" s="53">
        <f t="shared" si="1943"/>
        <v>0</v>
      </c>
      <c r="U1505" s="53">
        <f t="shared" si="1943"/>
        <v>0</v>
      </c>
      <c r="V1505" s="53">
        <f t="shared" si="1943"/>
        <v>0</v>
      </c>
      <c r="W1505" s="53">
        <f t="shared" si="1943"/>
        <v>0</v>
      </c>
      <c r="X1505" s="53">
        <f t="shared" si="1943"/>
        <v>0</v>
      </c>
      <c r="Y1505" s="53">
        <f t="shared" si="1943"/>
        <v>0</v>
      </c>
      <c r="Z1505" s="53">
        <f t="shared" si="1943"/>
        <v>0</v>
      </c>
      <c r="AA1505" s="53">
        <f t="shared" si="1943"/>
        <v>0</v>
      </c>
      <c r="AB1505" s="53">
        <f t="shared" si="1943"/>
        <v>300</v>
      </c>
      <c r="AC1505" s="53">
        <f t="shared" si="1943"/>
        <v>0</v>
      </c>
      <c r="AD1505" s="91">
        <f t="shared" ref="AD1505:AD1510" si="1944">SUM(R1505:AC1505)</f>
        <v>300</v>
      </c>
      <c r="AE1505" s="52">
        <f>AE1502-AE1507</f>
        <v>3</v>
      </c>
      <c r="AF1505" s="53">
        <f t="shared" ref="AF1505:AP1505" si="1945">AF1502-AF1507</f>
        <v>3</v>
      </c>
      <c r="AG1505" s="53">
        <f t="shared" si="1945"/>
        <v>3</v>
      </c>
      <c r="AH1505" s="53">
        <f t="shared" si="1945"/>
        <v>263</v>
      </c>
      <c r="AI1505" s="53">
        <f t="shared" si="1945"/>
        <v>575</v>
      </c>
      <c r="AJ1505" s="53">
        <f t="shared" si="1945"/>
        <v>679</v>
      </c>
      <c r="AK1505" s="53">
        <f t="shared" si="1945"/>
        <v>887</v>
      </c>
      <c r="AL1505" s="53">
        <f t="shared" si="1945"/>
        <v>679</v>
      </c>
      <c r="AM1505" s="53">
        <f t="shared" si="1945"/>
        <v>575</v>
      </c>
      <c r="AN1505" s="53">
        <f t="shared" si="1945"/>
        <v>263</v>
      </c>
      <c r="AO1505" s="53">
        <f t="shared" si="1945"/>
        <v>0</v>
      </c>
      <c r="AP1505" s="53">
        <f t="shared" si="1945"/>
        <v>0</v>
      </c>
      <c r="AQ1505" s="91">
        <f t="shared" ref="AQ1505:AQ1510" si="1946">SUM(AE1505:AP1505)</f>
        <v>3930</v>
      </c>
      <c r="AR1505" s="52">
        <f>AR1502-AR1507</f>
        <v>0</v>
      </c>
      <c r="AS1505" s="53">
        <f t="shared" ref="AS1505:BC1505" si="1947">AS1502-AS1507</f>
        <v>0</v>
      </c>
      <c r="AT1505" s="53">
        <f t="shared" si="1947"/>
        <v>0</v>
      </c>
      <c r="AU1505" s="53">
        <f t="shared" si="1947"/>
        <v>0</v>
      </c>
      <c r="AV1505" s="53">
        <f t="shared" si="1947"/>
        <v>0</v>
      </c>
      <c r="AW1505" s="53">
        <f t="shared" si="1947"/>
        <v>0</v>
      </c>
      <c r="AX1505" s="53">
        <f t="shared" si="1947"/>
        <v>0</v>
      </c>
      <c r="AY1505" s="53">
        <f t="shared" si="1947"/>
        <v>0</v>
      </c>
      <c r="AZ1505" s="53">
        <f t="shared" si="1947"/>
        <v>0</v>
      </c>
      <c r="BA1505" s="53">
        <f t="shared" si="1947"/>
        <v>0</v>
      </c>
      <c r="BB1505" s="53">
        <f t="shared" si="1947"/>
        <v>0</v>
      </c>
      <c r="BC1505" s="53">
        <f t="shared" si="1947"/>
        <v>0</v>
      </c>
      <c r="BD1505" s="91">
        <f t="shared" ref="BD1505:BD1510" si="1948">SUM(AR1505:BC1505)</f>
        <v>0</v>
      </c>
      <c r="BE1505" s="91">
        <f t="shared" si="1860"/>
        <v>4230</v>
      </c>
      <c r="BG1505" s="42"/>
    </row>
    <row r="1506" spans="1:61" hidden="1" outlineLevel="2" x14ac:dyDescent="0.2">
      <c r="A1506" s="374"/>
      <c r="B1506" s="372"/>
      <c r="C1506" s="46" t="s">
        <v>164</v>
      </c>
      <c r="D1506" s="92">
        <f t="shared" ref="D1506:P1506" si="1949">D1503-D1508</f>
        <v>0</v>
      </c>
      <c r="E1506" s="56">
        <f t="shared" si="1949"/>
        <v>0</v>
      </c>
      <c r="F1506" s="57">
        <f t="shared" si="1949"/>
        <v>0</v>
      </c>
      <c r="G1506" s="57">
        <f t="shared" si="1949"/>
        <v>0</v>
      </c>
      <c r="H1506" s="57">
        <f t="shared" si="1949"/>
        <v>0</v>
      </c>
      <c r="I1506" s="57">
        <f t="shared" si="1949"/>
        <v>0</v>
      </c>
      <c r="J1506" s="57">
        <f t="shared" si="1949"/>
        <v>0</v>
      </c>
      <c r="K1506" s="57">
        <f t="shared" si="1949"/>
        <v>0</v>
      </c>
      <c r="L1506" s="57">
        <f t="shared" si="1949"/>
        <v>0</v>
      </c>
      <c r="M1506" s="57">
        <f t="shared" si="1949"/>
        <v>0</v>
      </c>
      <c r="N1506" s="57">
        <f t="shared" si="1949"/>
        <v>0</v>
      </c>
      <c r="O1506" s="57">
        <f t="shared" si="1949"/>
        <v>0</v>
      </c>
      <c r="P1506" s="57">
        <f t="shared" si="1949"/>
        <v>0</v>
      </c>
      <c r="Q1506" s="92">
        <f t="shared" si="1942"/>
        <v>0</v>
      </c>
      <c r="R1506" s="56">
        <f t="shared" ref="R1506:AC1506" si="1950">R1503-R1508</f>
        <v>0</v>
      </c>
      <c r="S1506" s="57">
        <f t="shared" si="1950"/>
        <v>0</v>
      </c>
      <c r="T1506" s="57">
        <f t="shared" si="1950"/>
        <v>0</v>
      </c>
      <c r="U1506" s="57">
        <f t="shared" si="1950"/>
        <v>0</v>
      </c>
      <c r="V1506" s="57">
        <f t="shared" si="1950"/>
        <v>0</v>
      </c>
      <c r="W1506" s="57">
        <f t="shared" si="1950"/>
        <v>0</v>
      </c>
      <c r="X1506" s="57">
        <f t="shared" si="1950"/>
        <v>0</v>
      </c>
      <c r="Y1506" s="57">
        <f t="shared" si="1950"/>
        <v>0</v>
      </c>
      <c r="Z1506" s="57">
        <f t="shared" si="1950"/>
        <v>0</v>
      </c>
      <c r="AA1506" s="57">
        <f t="shared" si="1950"/>
        <v>0</v>
      </c>
      <c r="AB1506" s="57">
        <f t="shared" si="1950"/>
        <v>0</v>
      </c>
      <c r="AC1506" s="57">
        <f t="shared" si="1950"/>
        <v>0</v>
      </c>
      <c r="AD1506" s="92">
        <f t="shared" si="1944"/>
        <v>0</v>
      </c>
      <c r="AE1506" s="56">
        <f t="shared" ref="AE1506:AP1506" si="1951">AE1503-AE1508</f>
        <v>0</v>
      </c>
      <c r="AF1506" s="57">
        <f t="shared" si="1951"/>
        <v>0</v>
      </c>
      <c r="AG1506" s="57">
        <f t="shared" si="1951"/>
        <v>0</v>
      </c>
      <c r="AH1506" s="57">
        <f t="shared" si="1951"/>
        <v>0</v>
      </c>
      <c r="AI1506" s="57">
        <f t="shared" si="1951"/>
        <v>0</v>
      </c>
      <c r="AJ1506" s="57">
        <f t="shared" si="1951"/>
        <v>0</v>
      </c>
      <c r="AK1506" s="57">
        <f t="shared" si="1951"/>
        <v>0</v>
      </c>
      <c r="AL1506" s="57">
        <f t="shared" si="1951"/>
        <v>0</v>
      </c>
      <c r="AM1506" s="57">
        <f t="shared" si="1951"/>
        <v>0</v>
      </c>
      <c r="AN1506" s="57">
        <f t="shared" si="1951"/>
        <v>0</v>
      </c>
      <c r="AO1506" s="57">
        <f t="shared" si="1951"/>
        <v>0</v>
      </c>
      <c r="AP1506" s="57">
        <f t="shared" si="1951"/>
        <v>0</v>
      </c>
      <c r="AQ1506" s="92">
        <f t="shared" si="1946"/>
        <v>0</v>
      </c>
      <c r="AR1506" s="56">
        <f t="shared" ref="AR1506:BC1506" si="1952">AR1503-AR1508</f>
        <v>0</v>
      </c>
      <c r="AS1506" s="57">
        <f t="shared" si="1952"/>
        <v>0</v>
      </c>
      <c r="AT1506" s="57">
        <f t="shared" si="1952"/>
        <v>0</v>
      </c>
      <c r="AU1506" s="57">
        <f t="shared" si="1952"/>
        <v>0</v>
      </c>
      <c r="AV1506" s="57">
        <f t="shared" si="1952"/>
        <v>0</v>
      </c>
      <c r="AW1506" s="57">
        <f t="shared" si="1952"/>
        <v>0</v>
      </c>
      <c r="AX1506" s="57">
        <f t="shared" si="1952"/>
        <v>0</v>
      </c>
      <c r="AY1506" s="57">
        <f t="shared" si="1952"/>
        <v>0</v>
      </c>
      <c r="AZ1506" s="57">
        <f t="shared" si="1952"/>
        <v>0</v>
      </c>
      <c r="BA1506" s="57">
        <f t="shared" si="1952"/>
        <v>0</v>
      </c>
      <c r="BB1506" s="57">
        <f t="shared" si="1952"/>
        <v>0</v>
      </c>
      <c r="BC1506" s="57">
        <f t="shared" si="1952"/>
        <v>0</v>
      </c>
      <c r="BD1506" s="92">
        <f t="shared" si="1948"/>
        <v>0</v>
      </c>
      <c r="BE1506" s="92">
        <f t="shared" si="1860"/>
        <v>0</v>
      </c>
      <c r="BF1506" s="122"/>
      <c r="BG1506" s="42"/>
    </row>
    <row r="1507" spans="1:61" hidden="1" outlineLevel="2" x14ac:dyDescent="0.2">
      <c r="A1507" s="373">
        <v>2</v>
      </c>
      <c r="B1507" s="371" t="s">
        <v>307</v>
      </c>
      <c r="C1507" s="44" t="s">
        <v>159</v>
      </c>
      <c r="D1507" s="101"/>
      <c r="E1507" s="82"/>
      <c r="F1507" s="83"/>
      <c r="G1507" s="83"/>
      <c r="H1507" s="83"/>
      <c r="I1507" s="83"/>
      <c r="J1507" s="83"/>
      <c r="K1507" s="83"/>
      <c r="L1507" s="83"/>
      <c r="M1507" s="83"/>
      <c r="N1507" s="83"/>
      <c r="O1507" s="83"/>
      <c r="P1507" s="84"/>
      <c r="Q1507" s="101">
        <f t="shared" si="1942"/>
        <v>0</v>
      </c>
      <c r="R1507" s="82"/>
      <c r="S1507" s="83"/>
      <c r="T1507" s="83"/>
      <c r="U1507" s="83"/>
      <c r="V1507" s="83"/>
      <c r="W1507" s="83"/>
      <c r="X1507" s="83"/>
      <c r="Y1507" s="83"/>
      <c r="Z1507" s="83"/>
      <c r="AA1507" s="83"/>
      <c r="AB1507" s="83"/>
      <c r="AC1507" s="84"/>
      <c r="AD1507" s="101">
        <f t="shared" si="1944"/>
        <v>0</v>
      </c>
      <c r="AE1507" s="82"/>
      <c r="AF1507" s="83"/>
      <c r="AG1507" s="83"/>
      <c r="AH1507" s="83"/>
      <c r="AI1507" s="83"/>
      <c r="AJ1507" s="83"/>
      <c r="AK1507" s="83"/>
      <c r="AL1507" s="83"/>
      <c r="AM1507" s="83"/>
      <c r="AN1507" s="83"/>
      <c r="AO1507" s="83"/>
      <c r="AP1507" s="84"/>
      <c r="AQ1507" s="101">
        <f t="shared" si="1946"/>
        <v>0</v>
      </c>
      <c r="AR1507" s="82"/>
      <c r="AS1507" s="83"/>
      <c r="AT1507" s="83"/>
      <c r="AU1507" s="83"/>
      <c r="AV1507" s="83"/>
      <c r="AW1507" s="83"/>
      <c r="AX1507" s="83"/>
      <c r="AY1507" s="83"/>
      <c r="AZ1507" s="83"/>
      <c r="BA1507" s="83"/>
      <c r="BB1507" s="83"/>
      <c r="BC1507" s="84"/>
      <c r="BD1507" s="101">
        <f t="shared" si="1948"/>
        <v>0</v>
      </c>
      <c r="BE1507" s="101">
        <f t="shared" si="1860"/>
        <v>0</v>
      </c>
      <c r="BG1507" s="42"/>
    </row>
    <row r="1508" spans="1:61" ht="13.5" hidden="1" outlineLevel="2" thickBot="1" x14ac:dyDescent="0.25">
      <c r="A1508" s="377"/>
      <c r="B1508" s="378"/>
      <c r="C1508" s="128" t="s">
        <v>164</v>
      </c>
      <c r="D1508" s="131"/>
      <c r="E1508" s="129"/>
      <c r="F1508" s="130"/>
      <c r="G1508" s="130"/>
      <c r="H1508" s="130"/>
      <c r="I1508" s="130"/>
      <c r="J1508" s="130"/>
      <c r="K1508" s="130"/>
      <c r="L1508" s="130"/>
      <c r="M1508" s="130"/>
      <c r="N1508" s="130"/>
      <c r="O1508" s="130"/>
      <c r="P1508" s="130"/>
      <c r="Q1508" s="131">
        <f t="shared" si="1942"/>
        <v>0</v>
      </c>
      <c r="R1508" s="129"/>
      <c r="S1508" s="130"/>
      <c r="T1508" s="130"/>
      <c r="U1508" s="130"/>
      <c r="V1508" s="130"/>
      <c r="W1508" s="130"/>
      <c r="X1508" s="130"/>
      <c r="Y1508" s="130"/>
      <c r="Z1508" s="130"/>
      <c r="AA1508" s="130"/>
      <c r="AB1508" s="130"/>
      <c r="AC1508" s="130"/>
      <c r="AD1508" s="131">
        <f t="shared" si="1944"/>
        <v>0</v>
      </c>
      <c r="AE1508" s="129"/>
      <c r="AF1508" s="130"/>
      <c r="AG1508" s="130"/>
      <c r="AH1508" s="130"/>
      <c r="AI1508" s="130"/>
      <c r="AJ1508" s="130"/>
      <c r="AK1508" s="130"/>
      <c r="AL1508" s="130"/>
      <c r="AM1508" s="130"/>
      <c r="AN1508" s="130"/>
      <c r="AO1508" s="130"/>
      <c r="AP1508" s="130"/>
      <c r="AQ1508" s="131">
        <f t="shared" si="1946"/>
        <v>0</v>
      </c>
      <c r="AR1508" s="129"/>
      <c r="AS1508" s="130"/>
      <c r="AT1508" s="130"/>
      <c r="AU1508" s="130"/>
      <c r="AV1508" s="130"/>
      <c r="AW1508" s="130"/>
      <c r="AX1508" s="130"/>
      <c r="AY1508" s="130"/>
      <c r="AZ1508" s="130"/>
      <c r="BA1508" s="130"/>
      <c r="BB1508" s="130"/>
      <c r="BC1508" s="130"/>
      <c r="BD1508" s="131">
        <f t="shared" si="1948"/>
        <v>0</v>
      </c>
      <c r="BE1508" s="131">
        <f t="shared" si="1860"/>
        <v>0</v>
      </c>
      <c r="BG1508" s="42"/>
    </row>
    <row r="1509" spans="1:61" hidden="1" outlineLevel="2" x14ac:dyDescent="0.2">
      <c r="A1509" s="369"/>
      <c r="B1509" s="362" t="s">
        <v>198</v>
      </c>
      <c r="C1509" s="50" t="s">
        <v>159</v>
      </c>
      <c r="D1509" s="127">
        <f>SUM(D1505,D1507)</f>
        <v>0</v>
      </c>
      <c r="E1509" s="124">
        <f>SUM(E1505,E1507)</f>
        <v>0</v>
      </c>
      <c r="F1509" s="125">
        <f t="shared" ref="F1509:P1509" si="1953">SUM(F1505,F1507)</f>
        <v>0</v>
      </c>
      <c r="G1509" s="125">
        <f t="shared" si="1953"/>
        <v>0</v>
      </c>
      <c r="H1509" s="125">
        <f t="shared" si="1953"/>
        <v>0</v>
      </c>
      <c r="I1509" s="125">
        <f t="shared" si="1953"/>
        <v>0</v>
      </c>
      <c r="J1509" s="125">
        <f t="shared" si="1953"/>
        <v>0</v>
      </c>
      <c r="K1509" s="125">
        <f t="shared" si="1953"/>
        <v>0</v>
      </c>
      <c r="L1509" s="125">
        <f t="shared" si="1953"/>
        <v>0</v>
      </c>
      <c r="M1509" s="125">
        <f t="shared" si="1953"/>
        <v>0</v>
      </c>
      <c r="N1509" s="125">
        <f t="shared" si="1953"/>
        <v>0</v>
      </c>
      <c r="O1509" s="125">
        <f t="shared" si="1953"/>
        <v>0</v>
      </c>
      <c r="P1509" s="125">
        <f t="shared" si="1953"/>
        <v>0</v>
      </c>
      <c r="Q1509" s="126">
        <f t="shared" si="1942"/>
        <v>0</v>
      </c>
      <c r="R1509" s="124">
        <f>SUM(R1505,R1507)</f>
        <v>0</v>
      </c>
      <c r="S1509" s="125">
        <f t="shared" ref="S1509:AC1509" si="1954">SUM(S1505,S1507)</f>
        <v>0</v>
      </c>
      <c r="T1509" s="125">
        <f t="shared" si="1954"/>
        <v>0</v>
      </c>
      <c r="U1509" s="125">
        <f t="shared" si="1954"/>
        <v>0</v>
      </c>
      <c r="V1509" s="125">
        <f t="shared" si="1954"/>
        <v>0</v>
      </c>
      <c r="W1509" s="125">
        <f t="shared" si="1954"/>
        <v>0</v>
      </c>
      <c r="X1509" s="125">
        <f t="shared" si="1954"/>
        <v>0</v>
      </c>
      <c r="Y1509" s="125">
        <f t="shared" si="1954"/>
        <v>0</v>
      </c>
      <c r="Z1509" s="125">
        <f t="shared" si="1954"/>
        <v>0</v>
      </c>
      <c r="AA1509" s="125">
        <f t="shared" si="1954"/>
        <v>0</v>
      </c>
      <c r="AB1509" s="125">
        <f t="shared" si="1954"/>
        <v>300</v>
      </c>
      <c r="AC1509" s="125">
        <f t="shared" si="1954"/>
        <v>0</v>
      </c>
      <c r="AD1509" s="126">
        <f t="shared" si="1944"/>
        <v>300</v>
      </c>
      <c r="AE1509" s="124">
        <f>SUM(AE1505,AE1507)</f>
        <v>3</v>
      </c>
      <c r="AF1509" s="125">
        <f t="shared" ref="AF1509:AP1509" si="1955">SUM(AF1505,AF1507)</f>
        <v>3</v>
      </c>
      <c r="AG1509" s="125">
        <f t="shared" si="1955"/>
        <v>3</v>
      </c>
      <c r="AH1509" s="125">
        <f t="shared" si="1955"/>
        <v>263</v>
      </c>
      <c r="AI1509" s="125">
        <f t="shared" si="1955"/>
        <v>575</v>
      </c>
      <c r="AJ1509" s="125">
        <f t="shared" si="1955"/>
        <v>679</v>
      </c>
      <c r="AK1509" s="125">
        <f t="shared" si="1955"/>
        <v>887</v>
      </c>
      <c r="AL1509" s="125">
        <f t="shared" si="1955"/>
        <v>679</v>
      </c>
      <c r="AM1509" s="125">
        <f t="shared" si="1955"/>
        <v>575</v>
      </c>
      <c r="AN1509" s="125">
        <f t="shared" si="1955"/>
        <v>263</v>
      </c>
      <c r="AO1509" s="125">
        <f t="shared" si="1955"/>
        <v>0</v>
      </c>
      <c r="AP1509" s="125">
        <f t="shared" si="1955"/>
        <v>0</v>
      </c>
      <c r="AQ1509" s="126">
        <f t="shared" si="1946"/>
        <v>3930</v>
      </c>
      <c r="AR1509" s="124">
        <f>SUM(AR1505,AR1507)</f>
        <v>0</v>
      </c>
      <c r="AS1509" s="125">
        <f t="shared" ref="AS1509:BC1509" si="1956">SUM(AS1505,AS1507)</f>
        <v>0</v>
      </c>
      <c r="AT1509" s="125">
        <f t="shared" si="1956"/>
        <v>0</v>
      </c>
      <c r="AU1509" s="125">
        <f t="shared" si="1956"/>
        <v>0</v>
      </c>
      <c r="AV1509" s="125">
        <f t="shared" si="1956"/>
        <v>0</v>
      </c>
      <c r="AW1509" s="125">
        <f t="shared" si="1956"/>
        <v>0</v>
      </c>
      <c r="AX1509" s="125">
        <f t="shared" si="1956"/>
        <v>0</v>
      </c>
      <c r="AY1509" s="125">
        <f t="shared" si="1956"/>
        <v>0</v>
      </c>
      <c r="AZ1509" s="125">
        <f t="shared" si="1956"/>
        <v>0</v>
      </c>
      <c r="BA1509" s="125">
        <f t="shared" si="1956"/>
        <v>0</v>
      </c>
      <c r="BB1509" s="125">
        <f t="shared" si="1956"/>
        <v>0</v>
      </c>
      <c r="BC1509" s="125">
        <f t="shared" si="1956"/>
        <v>0</v>
      </c>
      <c r="BD1509" s="126">
        <f t="shared" si="1948"/>
        <v>0</v>
      </c>
      <c r="BE1509" s="127">
        <f t="shared" si="1860"/>
        <v>4230</v>
      </c>
      <c r="BG1509" s="42"/>
    </row>
    <row r="1510" spans="1:61" hidden="1" outlineLevel="2" x14ac:dyDescent="0.2">
      <c r="A1510" s="370"/>
      <c r="B1510" s="363"/>
      <c r="C1510" s="51" t="s">
        <v>164</v>
      </c>
      <c r="D1510" s="100">
        <f t="shared" ref="D1510:P1510" si="1957">SUM(D1506,D1508)</f>
        <v>0</v>
      </c>
      <c r="E1510" s="80">
        <f t="shared" si="1957"/>
        <v>0</v>
      </c>
      <c r="F1510" s="81">
        <f t="shared" si="1957"/>
        <v>0</v>
      </c>
      <c r="G1510" s="81">
        <f t="shared" si="1957"/>
        <v>0</v>
      </c>
      <c r="H1510" s="81">
        <f t="shared" si="1957"/>
        <v>0</v>
      </c>
      <c r="I1510" s="81">
        <f t="shared" si="1957"/>
        <v>0</v>
      </c>
      <c r="J1510" s="81">
        <f t="shared" si="1957"/>
        <v>0</v>
      </c>
      <c r="K1510" s="81">
        <f t="shared" si="1957"/>
        <v>0</v>
      </c>
      <c r="L1510" s="81">
        <f t="shared" si="1957"/>
        <v>0</v>
      </c>
      <c r="M1510" s="81">
        <f t="shared" si="1957"/>
        <v>0</v>
      </c>
      <c r="N1510" s="81">
        <f t="shared" si="1957"/>
        <v>0</v>
      </c>
      <c r="O1510" s="81">
        <f t="shared" si="1957"/>
        <v>0</v>
      </c>
      <c r="P1510" s="81">
        <f t="shared" si="1957"/>
        <v>0</v>
      </c>
      <c r="Q1510" s="99">
        <f t="shared" si="1942"/>
        <v>0</v>
      </c>
      <c r="R1510" s="80">
        <f t="shared" ref="R1510:AC1510" si="1958">SUM(R1506,R1508)</f>
        <v>0</v>
      </c>
      <c r="S1510" s="81">
        <f t="shared" si="1958"/>
        <v>0</v>
      </c>
      <c r="T1510" s="81">
        <f t="shared" si="1958"/>
        <v>0</v>
      </c>
      <c r="U1510" s="81">
        <f t="shared" si="1958"/>
        <v>0</v>
      </c>
      <c r="V1510" s="81">
        <f t="shared" si="1958"/>
        <v>0</v>
      </c>
      <c r="W1510" s="81">
        <f t="shared" si="1958"/>
        <v>0</v>
      </c>
      <c r="X1510" s="81">
        <f t="shared" si="1958"/>
        <v>0</v>
      </c>
      <c r="Y1510" s="81">
        <f t="shared" si="1958"/>
        <v>0</v>
      </c>
      <c r="Z1510" s="81">
        <f t="shared" si="1958"/>
        <v>0</v>
      </c>
      <c r="AA1510" s="81">
        <f t="shared" si="1958"/>
        <v>0</v>
      </c>
      <c r="AB1510" s="81">
        <f t="shared" si="1958"/>
        <v>0</v>
      </c>
      <c r="AC1510" s="81">
        <f t="shared" si="1958"/>
        <v>0</v>
      </c>
      <c r="AD1510" s="99">
        <f t="shared" si="1944"/>
        <v>0</v>
      </c>
      <c r="AE1510" s="80">
        <f t="shared" ref="AE1510:AP1510" si="1959">SUM(AE1506,AE1508)</f>
        <v>0</v>
      </c>
      <c r="AF1510" s="81">
        <f t="shared" si="1959"/>
        <v>0</v>
      </c>
      <c r="AG1510" s="81">
        <f t="shared" si="1959"/>
        <v>0</v>
      </c>
      <c r="AH1510" s="81">
        <f t="shared" si="1959"/>
        <v>0</v>
      </c>
      <c r="AI1510" s="81">
        <f t="shared" si="1959"/>
        <v>0</v>
      </c>
      <c r="AJ1510" s="81">
        <f t="shared" si="1959"/>
        <v>0</v>
      </c>
      <c r="AK1510" s="81">
        <f t="shared" si="1959"/>
        <v>0</v>
      </c>
      <c r="AL1510" s="81">
        <f t="shared" si="1959"/>
        <v>0</v>
      </c>
      <c r="AM1510" s="81">
        <f t="shared" si="1959"/>
        <v>0</v>
      </c>
      <c r="AN1510" s="81">
        <f t="shared" si="1959"/>
        <v>0</v>
      </c>
      <c r="AO1510" s="81">
        <f t="shared" si="1959"/>
        <v>0</v>
      </c>
      <c r="AP1510" s="81">
        <f t="shared" si="1959"/>
        <v>0</v>
      </c>
      <c r="AQ1510" s="99">
        <f t="shared" si="1946"/>
        <v>0</v>
      </c>
      <c r="AR1510" s="80">
        <f t="shared" ref="AR1510:BC1510" si="1960">SUM(AR1506,AR1508)</f>
        <v>0</v>
      </c>
      <c r="AS1510" s="81">
        <f t="shared" si="1960"/>
        <v>0</v>
      </c>
      <c r="AT1510" s="81">
        <f t="shared" si="1960"/>
        <v>0</v>
      </c>
      <c r="AU1510" s="81">
        <f t="shared" si="1960"/>
        <v>0</v>
      </c>
      <c r="AV1510" s="81">
        <f t="shared" si="1960"/>
        <v>0</v>
      </c>
      <c r="AW1510" s="81">
        <f t="shared" si="1960"/>
        <v>0</v>
      </c>
      <c r="AX1510" s="81">
        <f t="shared" si="1960"/>
        <v>0</v>
      </c>
      <c r="AY1510" s="81">
        <f t="shared" si="1960"/>
        <v>0</v>
      </c>
      <c r="AZ1510" s="81">
        <f t="shared" si="1960"/>
        <v>0</v>
      </c>
      <c r="BA1510" s="81">
        <f t="shared" si="1960"/>
        <v>0</v>
      </c>
      <c r="BB1510" s="81">
        <f t="shared" si="1960"/>
        <v>0</v>
      </c>
      <c r="BC1510" s="81">
        <f t="shared" si="1960"/>
        <v>0</v>
      </c>
      <c r="BD1510" s="99">
        <f t="shared" si="1948"/>
        <v>0</v>
      </c>
      <c r="BE1510" s="100">
        <f t="shared" si="1860"/>
        <v>0</v>
      </c>
      <c r="BG1510" s="42"/>
    </row>
    <row r="1511" spans="1:61" outlineLevel="1" collapsed="1" x14ac:dyDescent="0.2">
      <c r="A1511" s="119"/>
      <c r="B1511" s="103" t="s">
        <v>332</v>
      </c>
      <c r="C1511" s="104"/>
      <c r="D1511" s="106"/>
      <c r="E1511" s="105"/>
      <c r="F1511" s="105"/>
      <c r="G1511" s="105"/>
      <c r="H1511" s="105"/>
      <c r="I1511" s="105"/>
      <c r="J1511" s="105"/>
      <c r="K1511" s="105"/>
      <c r="L1511" s="105"/>
      <c r="M1511" s="105"/>
      <c r="N1511" s="105"/>
      <c r="O1511" s="105"/>
      <c r="P1511" s="105"/>
      <c r="Q1511" s="106"/>
      <c r="R1511" s="105"/>
      <c r="S1511" s="105"/>
      <c r="T1511" s="105"/>
      <c r="U1511" s="105"/>
      <c r="V1511" s="105"/>
      <c r="W1511" s="105"/>
      <c r="X1511" s="105"/>
      <c r="Y1511" s="105"/>
      <c r="Z1511" s="105"/>
      <c r="AA1511" s="105"/>
      <c r="AB1511" s="105"/>
      <c r="AC1511" s="105"/>
      <c r="AD1511" s="107"/>
      <c r="AE1511" s="108"/>
      <c r="AF1511" s="105"/>
      <c r="AG1511" s="105"/>
      <c r="AH1511" s="105"/>
      <c r="AI1511" s="105"/>
      <c r="AJ1511" s="105"/>
      <c r="AK1511" s="105"/>
      <c r="AL1511" s="105"/>
      <c r="AM1511" s="105"/>
      <c r="AN1511" s="105"/>
      <c r="AO1511" s="105"/>
      <c r="AP1511" s="109"/>
      <c r="AQ1511" s="110"/>
      <c r="AR1511" s="105"/>
      <c r="AS1511" s="105"/>
      <c r="AT1511" s="105"/>
      <c r="AU1511" s="105"/>
      <c r="AV1511" s="105"/>
      <c r="AW1511" s="105"/>
      <c r="AX1511" s="105"/>
      <c r="AY1511" s="105"/>
      <c r="AZ1511" s="105"/>
      <c r="BA1511" s="105"/>
      <c r="BB1511" s="105"/>
      <c r="BC1511" s="105"/>
      <c r="BD1511" s="106"/>
      <c r="BE1511" s="197">
        <f t="shared" ref="BE1511:BE1537" si="1961">SUM(D1511,BD1511,AQ1511,AD1511,Q1511)</f>
        <v>0</v>
      </c>
      <c r="BF1511" s="122"/>
      <c r="BG1511" s="42"/>
    </row>
    <row r="1512" spans="1:61" hidden="1" outlineLevel="2" x14ac:dyDescent="0.2">
      <c r="A1512" s="120"/>
      <c r="B1512" s="111" t="s">
        <v>202</v>
      </c>
      <c r="C1512" s="112"/>
      <c r="D1512" s="114"/>
      <c r="E1512" s="113"/>
      <c r="F1512" s="113"/>
      <c r="G1512" s="113"/>
      <c r="H1512" s="113"/>
      <c r="I1512" s="113"/>
      <c r="J1512" s="113"/>
      <c r="K1512" s="113"/>
      <c r="L1512" s="113"/>
      <c r="M1512" s="113"/>
      <c r="N1512" s="113"/>
      <c r="O1512" s="113"/>
      <c r="P1512" s="113"/>
      <c r="Q1512" s="114"/>
      <c r="R1512" s="113"/>
      <c r="S1512" s="113"/>
      <c r="T1512" s="113"/>
      <c r="U1512" s="113"/>
      <c r="V1512" s="113"/>
      <c r="W1512" s="113"/>
      <c r="X1512" s="113"/>
      <c r="Y1512" s="113"/>
      <c r="Z1512" s="113"/>
      <c r="AA1512" s="113"/>
      <c r="AB1512" s="113"/>
      <c r="AC1512" s="113"/>
      <c r="AD1512" s="115"/>
      <c r="AE1512" s="116"/>
      <c r="AF1512" s="113"/>
      <c r="AG1512" s="113"/>
      <c r="AH1512" s="113"/>
      <c r="AI1512" s="113"/>
      <c r="AJ1512" s="113"/>
      <c r="AK1512" s="113"/>
      <c r="AL1512" s="113"/>
      <c r="AM1512" s="113"/>
      <c r="AN1512" s="113"/>
      <c r="AO1512" s="113"/>
      <c r="AP1512" s="117"/>
      <c r="AQ1512" s="118"/>
      <c r="AR1512" s="113"/>
      <c r="AS1512" s="113"/>
      <c r="AT1512" s="113"/>
      <c r="AU1512" s="113"/>
      <c r="AV1512" s="113"/>
      <c r="AW1512" s="113"/>
      <c r="AX1512" s="113"/>
      <c r="AY1512" s="113"/>
      <c r="AZ1512" s="113"/>
      <c r="BA1512" s="113"/>
      <c r="BB1512" s="113"/>
      <c r="BC1512" s="113"/>
      <c r="BD1512" s="114"/>
      <c r="BE1512" s="198">
        <f t="shared" si="1961"/>
        <v>0</v>
      </c>
      <c r="BG1512" s="42"/>
    </row>
    <row r="1513" spans="1:61" ht="13.15" hidden="1" customHeight="1" outlineLevel="2" x14ac:dyDescent="0.2">
      <c r="A1513" s="373">
        <v>1</v>
      </c>
      <c r="B1513" s="371" t="s">
        <v>334</v>
      </c>
      <c r="C1513" s="44" t="s">
        <v>159</v>
      </c>
      <c r="D1513" s="101"/>
      <c r="E1513" s="82"/>
      <c r="F1513" s="83"/>
      <c r="G1513" s="83"/>
      <c r="H1513" s="83"/>
      <c r="I1513" s="83"/>
      <c r="J1513" s="83"/>
      <c r="K1513" s="83"/>
      <c r="L1513" s="83"/>
      <c r="M1513" s="83"/>
      <c r="N1513" s="83"/>
      <c r="O1513" s="83"/>
      <c r="P1513" s="83"/>
      <c r="Q1513" s="101">
        <f>SUM(E1513:P1513)</f>
        <v>0</v>
      </c>
      <c r="R1513" s="82"/>
      <c r="S1513" s="83"/>
      <c r="T1513" s="83"/>
      <c r="U1513" s="83"/>
      <c r="V1513" s="83"/>
      <c r="W1513" s="83"/>
      <c r="X1513" s="83"/>
      <c r="Y1513" s="83"/>
      <c r="Z1513" s="83"/>
      <c r="AA1513" s="83"/>
      <c r="AB1513" s="83"/>
      <c r="AC1513" s="83"/>
      <c r="AD1513" s="101">
        <f>SUM(R1513:AC1513)</f>
        <v>0</v>
      </c>
      <c r="AE1513" s="82"/>
      <c r="AF1513" s="83"/>
      <c r="AG1513" s="83"/>
      <c r="AH1513" s="83"/>
      <c r="AI1513" s="83"/>
      <c r="AJ1513" s="83"/>
      <c r="AK1513" s="83"/>
      <c r="AL1513" s="83"/>
      <c r="AM1513" s="83"/>
      <c r="AN1513" s="83"/>
      <c r="AO1513" s="83"/>
      <c r="AP1513" s="83"/>
      <c r="AQ1513" s="101">
        <f>SUM(AE1513:AP1513)</f>
        <v>0</v>
      </c>
      <c r="AR1513" s="82"/>
      <c r="AS1513" s="83"/>
      <c r="AT1513" s="83"/>
      <c r="AU1513" s="83"/>
      <c r="AV1513" s="83"/>
      <c r="AW1513" s="83"/>
      <c r="AX1513" s="83"/>
      <c r="AY1513" s="83"/>
      <c r="AZ1513" s="83"/>
      <c r="BA1513" s="83"/>
      <c r="BB1513" s="83"/>
      <c r="BC1513" s="83"/>
      <c r="BD1513" s="101">
        <f>SUM(AR1513:BC1513)</f>
        <v>0</v>
      </c>
      <c r="BE1513" s="101">
        <f t="shared" si="1961"/>
        <v>0</v>
      </c>
      <c r="BG1513" s="138"/>
      <c r="BH1513" s="140"/>
      <c r="BI1513" s="140"/>
    </row>
    <row r="1514" spans="1:61" ht="13.15" hidden="1" customHeight="1" outlineLevel="2" x14ac:dyDescent="0.2">
      <c r="A1514" s="374"/>
      <c r="B1514" s="372"/>
      <c r="C1514" s="46" t="s">
        <v>164</v>
      </c>
      <c r="D1514" s="92"/>
      <c r="E1514" s="56"/>
      <c r="F1514" s="57"/>
      <c r="G1514" s="57"/>
      <c r="H1514" s="57"/>
      <c r="I1514" s="57"/>
      <c r="J1514" s="57"/>
      <c r="K1514" s="57"/>
      <c r="L1514" s="57"/>
      <c r="M1514" s="57"/>
      <c r="N1514" s="57"/>
      <c r="O1514" s="57"/>
      <c r="P1514" s="57"/>
      <c r="Q1514" s="92">
        <f>SUM(E1514:P1514)</f>
        <v>0</v>
      </c>
      <c r="R1514" s="56"/>
      <c r="S1514" s="57"/>
      <c r="T1514" s="57"/>
      <c r="U1514" s="57"/>
      <c r="V1514" s="57"/>
      <c r="W1514" s="57"/>
      <c r="X1514" s="57"/>
      <c r="Y1514" s="57"/>
      <c r="Z1514" s="57"/>
      <c r="AA1514" s="57"/>
      <c r="AB1514" s="57"/>
      <c r="AC1514" s="57"/>
      <c r="AD1514" s="92">
        <f>SUM(R1514:AC1514)</f>
        <v>0</v>
      </c>
      <c r="AE1514" s="56"/>
      <c r="AF1514" s="57"/>
      <c r="AG1514" s="57"/>
      <c r="AH1514" s="57"/>
      <c r="AI1514" s="57"/>
      <c r="AJ1514" s="57"/>
      <c r="AK1514" s="57"/>
      <c r="AL1514" s="57"/>
      <c r="AM1514" s="57"/>
      <c r="AN1514" s="57"/>
      <c r="AO1514" s="57"/>
      <c r="AP1514" s="57"/>
      <c r="AQ1514" s="92">
        <f>SUM(AE1514:AP1514)</f>
        <v>0</v>
      </c>
      <c r="AR1514" s="56"/>
      <c r="AS1514" s="57"/>
      <c r="AT1514" s="57"/>
      <c r="AU1514" s="57"/>
      <c r="AV1514" s="57"/>
      <c r="AW1514" s="57"/>
      <c r="AX1514" s="57"/>
      <c r="AY1514" s="57"/>
      <c r="AZ1514" s="57"/>
      <c r="BA1514" s="57"/>
      <c r="BB1514" s="57"/>
      <c r="BC1514" s="57"/>
      <c r="BD1514" s="92">
        <f>SUM(AR1514:BC1514)</f>
        <v>0</v>
      </c>
      <c r="BE1514" s="92">
        <f t="shared" si="1961"/>
        <v>0</v>
      </c>
      <c r="BG1514" s="136"/>
      <c r="BH1514" s="4"/>
      <c r="BI1514" s="4"/>
    </row>
    <row r="1515" spans="1:61" ht="13.15" hidden="1" customHeight="1" outlineLevel="2" x14ac:dyDescent="0.2">
      <c r="A1515" s="373">
        <v>2</v>
      </c>
      <c r="B1515" s="371" t="s">
        <v>217</v>
      </c>
      <c r="C1515" s="44" t="s">
        <v>159</v>
      </c>
      <c r="D1515" s="101"/>
      <c r="E1515" s="82"/>
      <c r="F1515" s="83"/>
      <c r="G1515" s="83"/>
      <c r="H1515" s="83"/>
      <c r="I1515" s="83"/>
      <c r="J1515" s="83"/>
      <c r="K1515" s="83"/>
      <c r="L1515" s="83"/>
      <c r="M1515" s="83"/>
      <c r="N1515" s="83"/>
      <c r="O1515" s="83"/>
      <c r="P1515" s="83"/>
      <c r="Q1515" s="101">
        <f t="shared" ref="Q1515:Q1530" si="1962">SUM(E1515:P1515)</f>
        <v>0</v>
      </c>
      <c r="R1515" s="82"/>
      <c r="S1515" s="83"/>
      <c r="T1515" s="83"/>
      <c r="U1515" s="83"/>
      <c r="V1515" s="83"/>
      <c r="W1515" s="83"/>
      <c r="X1515" s="83"/>
      <c r="Y1515" s="83"/>
      <c r="Z1515" s="214"/>
      <c r="AA1515" s="214"/>
      <c r="AB1515" s="214"/>
      <c r="AC1515" s="214"/>
      <c r="AD1515" s="101">
        <f t="shared" ref="AD1515:AD1530" si="1963">SUM(R1515:AC1515)</f>
        <v>0</v>
      </c>
      <c r="AE1515" s="214"/>
      <c r="AF1515" s="214"/>
      <c r="AG1515" s="214"/>
      <c r="AH1515" s="214"/>
      <c r="AI1515" s="214"/>
      <c r="AJ1515" s="214"/>
      <c r="AK1515" s="214"/>
      <c r="AL1515" s="214"/>
      <c r="AM1515" s="214">
        <v>250</v>
      </c>
      <c r="AN1515" s="83"/>
      <c r="AO1515" s="83"/>
      <c r="AP1515" s="83"/>
      <c r="AQ1515" s="101">
        <f t="shared" ref="AQ1515:AQ1530" si="1964">SUM(AE1515:AP1515)</f>
        <v>250</v>
      </c>
      <c r="AR1515" s="82"/>
      <c r="AS1515" s="83"/>
      <c r="AT1515" s="83"/>
      <c r="AU1515" s="83"/>
      <c r="AV1515" s="83"/>
      <c r="AW1515" s="83"/>
      <c r="AX1515" s="83"/>
      <c r="AY1515" s="83"/>
      <c r="AZ1515" s="83"/>
      <c r="BA1515" s="83"/>
      <c r="BB1515" s="83"/>
      <c r="BC1515" s="83"/>
      <c r="BD1515" s="101">
        <f t="shared" ref="BD1515:BD1530" si="1965">SUM(AR1515:BC1515)</f>
        <v>0</v>
      </c>
      <c r="BE1515" s="101">
        <f t="shared" si="1961"/>
        <v>250</v>
      </c>
      <c r="BG1515" s="138" t="s">
        <v>211</v>
      </c>
      <c r="BH1515" s="140" t="s">
        <v>212</v>
      </c>
      <c r="BI1515" s="140" t="s">
        <v>213</v>
      </c>
    </row>
    <row r="1516" spans="1:61" ht="13.15" hidden="1" customHeight="1" outlineLevel="2" x14ac:dyDescent="0.2">
      <c r="A1516" s="374"/>
      <c r="B1516" s="372"/>
      <c r="C1516" s="46" t="s">
        <v>164</v>
      </c>
      <c r="D1516" s="92"/>
      <c r="E1516" s="56"/>
      <c r="F1516" s="57"/>
      <c r="G1516" s="57"/>
      <c r="H1516" s="57"/>
      <c r="I1516" s="57"/>
      <c r="J1516" s="57"/>
      <c r="K1516" s="57"/>
      <c r="L1516" s="57"/>
      <c r="M1516" s="57"/>
      <c r="N1516" s="57"/>
      <c r="O1516" s="57"/>
      <c r="P1516" s="57"/>
      <c r="Q1516" s="92">
        <f t="shared" si="1962"/>
        <v>0</v>
      </c>
      <c r="R1516" s="56"/>
      <c r="S1516" s="57"/>
      <c r="T1516" s="57"/>
      <c r="U1516" s="57"/>
      <c r="V1516" s="57"/>
      <c r="W1516" s="57"/>
      <c r="X1516" s="57"/>
      <c r="Y1516" s="57"/>
      <c r="Z1516" s="57"/>
      <c r="AA1516" s="57"/>
      <c r="AB1516" s="57"/>
      <c r="AC1516" s="57"/>
      <c r="AD1516" s="92">
        <f t="shared" si="1963"/>
        <v>0</v>
      </c>
      <c r="AE1516" s="57"/>
      <c r="AF1516" s="57"/>
      <c r="AG1516" s="57"/>
      <c r="AH1516" s="57"/>
      <c r="AI1516" s="57"/>
      <c r="AJ1516" s="57"/>
      <c r="AK1516" s="57"/>
      <c r="AL1516" s="57"/>
      <c r="AM1516" s="57"/>
      <c r="AN1516" s="57"/>
      <c r="AO1516" s="57"/>
      <c r="AP1516" s="57"/>
      <c r="AQ1516" s="92">
        <f t="shared" si="1964"/>
        <v>0</v>
      </c>
      <c r="AR1516" s="56"/>
      <c r="AS1516" s="57"/>
      <c r="AT1516" s="57"/>
      <c r="AU1516" s="57"/>
      <c r="AV1516" s="57"/>
      <c r="AW1516" s="57"/>
      <c r="AX1516" s="57"/>
      <c r="AY1516" s="57"/>
      <c r="AZ1516" s="57"/>
      <c r="BA1516" s="57"/>
      <c r="BB1516" s="57"/>
      <c r="BC1516" s="57"/>
      <c r="BD1516" s="92">
        <f t="shared" si="1965"/>
        <v>0</v>
      </c>
      <c r="BE1516" s="92">
        <f t="shared" si="1961"/>
        <v>0</v>
      </c>
      <c r="BG1516" s="136" t="s">
        <v>199</v>
      </c>
      <c r="BH1516" s="4"/>
      <c r="BI1516" s="4"/>
    </row>
    <row r="1517" spans="1:61" ht="13.15" hidden="1" customHeight="1" outlineLevel="2" x14ac:dyDescent="0.2">
      <c r="A1517" s="366">
        <v>3</v>
      </c>
      <c r="B1517" s="376" t="s">
        <v>345</v>
      </c>
      <c r="C1517" s="47" t="s">
        <v>159</v>
      </c>
      <c r="D1517" s="91"/>
      <c r="E1517" s="52"/>
      <c r="F1517" s="53"/>
      <c r="G1517" s="53"/>
      <c r="H1517" s="53"/>
      <c r="I1517" s="53"/>
      <c r="J1517" s="53"/>
      <c r="K1517" s="53"/>
      <c r="L1517" s="53"/>
      <c r="M1517" s="53"/>
      <c r="N1517" s="53"/>
      <c r="O1517" s="53"/>
      <c r="P1517" s="53"/>
      <c r="Q1517" s="91">
        <f t="shared" si="1962"/>
        <v>0</v>
      </c>
      <c r="R1517" s="52"/>
      <c r="S1517" s="53"/>
      <c r="T1517" s="53"/>
      <c r="U1517" s="53"/>
      <c r="V1517" s="53"/>
      <c r="W1517" s="53"/>
      <c r="X1517" s="53"/>
      <c r="Y1517" s="53"/>
      <c r="Z1517" s="53"/>
      <c r="AA1517" s="53"/>
      <c r="AB1517" s="53"/>
      <c r="AC1517" s="53"/>
      <c r="AD1517" s="91">
        <f t="shared" si="1963"/>
        <v>0</v>
      </c>
      <c r="AE1517" s="53"/>
      <c r="AF1517" s="53"/>
      <c r="AG1517" s="53"/>
      <c r="AH1517" s="53"/>
      <c r="AI1517" s="53"/>
      <c r="AJ1517" s="53"/>
      <c r="AK1517" s="53"/>
      <c r="AL1517" s="53"/>
      <c r="AM1517" s="53"/>
      <c r="AN1517" s="203"/>
      <c r="AO1517" s="203"/>
      <c r="AP1517" s="203"/>
      <c r="AQ1517" s="91">
        <f t="shared" si="1964"/>
        <v>0</v>
      </c>
      <c r="AR1517" s="204">
        <v>50</v>
      </c>
      <c r="AS1517" s="53"/>
      <c r="AT1517" s="53"/>
      <c r="AU1517" s="53"/>
      <c r="AV1517" s="53"/>
      <c r="AW1517" s="53"/>
      <c r="AX1517" s="53"/>
      <c r="AY1517" s="53"/>
      <c r="AZ1517" s="53"/>
      <c r="BA1517" s="53"/>
      <c r="BB1517" s="53"/>
      <c r="BC1517" s="53"/>
      <c r="BD1517" s="91">
        <f t="shared" si="1965"/>
        <v>50</v>
      </c>
      <c r="BE1517" s="91">
        <f t="shared" si="1961"/>
        <v>50</v>
      </c>
      <c r="BG1517" s="136" t="s">
        <v>218</v>
      </c>
      <c r="BH1517" s="4"/>
      <c r="BI1517" s="4"/>
    </row>
    <row r="1518" spans="1:61" ht="13.15" hidden="1" customHeight="1" outlineLevel="2" x14ac:dyDescent="0.2">
      <c r="A1518" s="367"/>
      <c r="B1518" s="381"/>
      <c r="C1518" s="48" t="s">
        <v>164</v>
      </c>
      <c r="D1518" s="93"/>
      <c r="E1518" s="62"/>
      <c r="F1518" s="63"/>
      <c r="G1518" s="63"/>
      <c r="H1518" s="63"/>
      <c r="I1518" s="63"/>
      <c r="J1518" s="63"/>
      <c r="K1518" s="63"/>
      <c r="L1518" s="63"/>
      <c r="M1518" s="63"/>
      <c r="N1518" s="63"/>
      <c r="O1518" s="63"/>
      <c r="P1518" s="63"/>
      <c r="Q1518" s="93">
        <f t="shared" si="1962"/>
        <v>0</v>
      </c>
      <c r="R1518" s="62"/>
      <c r="S1518" s="63"/>
      <c r="T1518" s="63"/>
      <c r="U1518" s="63"/>
      <c r="V1518" s="63"/>
      <c r="W1518" s="63"/>
      <c r="X1518" s="63"/>
      <c r="Y1518" s="63"/>
      <c r="Z1518" s="63"/>
      <c r="AA1518" s="63"/>
      <c r="AB1518" s="63"/>
      <c r="AC1518" s="63"/>
      <c r="AD1518" s="93">
        <f t="shared" si="1963"/>
        <v>0</v>
      </c>
      <c r="AE1518" s="63"/>
      <c r="AF1518" s="63"/>
      <c r="AG1518" s="63"/>
      <c r="AH1518" s="63"/>
      <c r="AI1518" s="63"/>
      <c r="AJ1518" s="63"/>
      <c r="AK1518" s="63"/>
      <c r="AL1518" s="63"/>
      <c r="AM1518" s="63"/>
      <c r="AN1518" s="63"/>
      <c r="AO1518" s="63"/>
      <c r="AP1518" s="63"/>
      <c r="AQ1518" s="93">
        <f t="shared" si="1964"/>
        <v>0</v>
      </c>
      <c r="AR1518" s="62"/>
      <c r="AS1518" s="63"/>
      <c r="AT1518" s="63"/>
      <c r="AU1518" s="63"/>
      <c r="AV1518" s="63"/>
      <c r="AW1518" s="63"/>
      <c r="AX1518" s="63"/>
      <c r="AY1518" s="63"/>
      <c r="AZ1518" s="63"/>
      <c r="BA1518" s="63"/>
      <c r="BB1518" s="63"/>
      <c r="BC1518" s="63"/>
      <c r="BD1518" s="93">
        <f t="shared" si="1965"/>
        <v>0</v>
      </c>
      <c r="BE1518" s="93">
        <f t="shared" si="1961"/>
        <v>0</v>
      </c>
      <c r="BG1518" s="136" t="s">
        <v>222</v>
      </c>
      <c r="BH1518" s="4"/>
      <c r="BI1518" s="4"/>
    </row>
    <row r="1519" spans="1:61" ht="13.15" hidden="1" customHeight="1" outlineLevel="2" x14ac:dyDescent="0.2">
      <c r="A1519" s="380">
        <v>4</v>
      </c>
      <c r="B1519" s="382" t="s">
        <v>204</v>
      </c>
      <c r="C1519" s="49" t="s">
        <v>159</v>
      </c>
      <c r="D1519" s="95"/>
      <c r="E1519" s="68"/>
      <c r="F1519" s="69"/>
      <c r="G1519" s="69"/>
      <c r="H1519" s="69"/>
      <c r="I1519" s="69"/>
      <c r="J1519" s="69"/>
      <c r="K1519" s="69"/>
      <c r="L1519" s="69"/>
      <c r="M1519" s="69"/>
      <c r="N1519" s="69"/>
      <c r="O1519" s="69"/>
      <c r="P1519" s="69"/>
      <c r="Q1519" s="94">
        <f t="shared" si="1962"/>
        <v>0</v>
      </c>
      <c r="R1519" s="68"/>
      <c r="S1519" s="69"/>
      <c r="T1519" s="69"/>
      <c r="U1519" s="69"/>
      <c r="V1519" s="69"/>
      <c r="W1519" s="69"/>
      <c r="X1519" s="69"/>
      <c r="Y1519" s="69"/>
      <c r="Z1519" s="69"/>
      <c r="AA1519" s="69"/>
      <c r="AB1519" s="69"/>
      <c r="AC1519" s="69"/>
      <c r="AD1519" s="94">
        <f t="shared" si="1963"/>
        <v>0</v>
      </c>
      <c r="AE1519" s="69"/>
      <c r="AF1519" s="69"/>
      <c r="AG1519" s="69"/>
      <c r="AH1519" s="69"/>
      <c r="AI1519" s="69"/>
      <c r="AJ1519" s="69"/>
      <c r="AK1519" s="69"/>
      <c r="AL1519" s="69"/>
      <c r="AM1519" s="69"/>
      <c r="AN1519" s="69"/>
      <c r="AO1519" s="69"/>
      <c r="AP1519" s="69"/>
      <c r="AQ1519" s="94">
        <f t="shared" si="1964"/>
        <v>0</v>
      </c>
      <c r="AR1519" s="68"/>
      <c r="AS1519" s="192"/>
      <c r="AT1519" s="192"/>
      <c r="AU1519" s="192"/>
      <c r="AV1519" s="69"/>
      <c r="AW1519" s="69"/>
      <c r="AX1519" s="69"/>
      <c r="AY1519" s="69"/>
      <c r="AZ1519" s="69"/>
      <c r="BA1519" s="69"/>
      <c r="BB1519" s="69"/>
      <c r="BC1519" s="69"/>
      <c r="BD1519" s="94">
        <f t="shared" si="1965"/>
        <v>0</v>
      </c>
      <c r="BE1519" s="95">
        <f t="shared" si="1961"/>
        <v>0</v>
      </c>
      <c r="BG1519" s="136" t="s">
        <v>214</v>
      </c>
      <c r="BH1519" s="4"/>
      <c r="BI1519" s="4"/>
    </row>
    <row r="1520" spans="1:61" ht="13.15" hidden="1" customHeight="1" outlineLevel="2" x14ac:dyDescent="0.2">
      <c r="A1520" s="384"/>
      <c r="B1520" s="383"/>
      <c r="C1520" s="45" t="s">
        <v>164</v>
      </c>
      <c r="D1520" s="97"/>
      <c r="E1520" s="74"/>
      <c r="F1520" s="75"/>
      <c r="G1520" s="75"/>
      <c r="H1520" s="75"/>
      <c r="I1520" s="75"/>
      <c r="J1520" s="75"/>
      <c r="K1520" s="75"/>
      <c r="L1520" s="75"/>
      <c r="M1520" s="75"/>
      <c r="N1520" s="75"/>
      <c r="O1520" s="75"/>
      <c r="P1520" s="75"/>
      <c r="Q1520" s="96">
        <f t="shared" si="1962"/>
        <v>0</v>
      </c>
      <c r="R1520" s="74"/>
      <c r="S1520" s="75"/>
      <c r="T1520" s="75"/>
      <c r="U1520" s="75"/>
      <c r="V1520" s="75"/>
      <c r="W1520" s="75"/>
      <c r="X1520" s="75"/>
      <c r="Y1520" s="75"/>
      <c r="Z1520" s="75"/>
      <c r="AA1520" s="75"/>
      <c r="AB1520" s="75"/>
      <c r="AC1520" s="75"/>
      <c r="AD1520" s="96">
        <f t="shared" si="1963"/>
        <v>0</v>
      </c>
      <c r="AE1520" s="75"/>
      <c r="AF1520" s="75"/>
      <c r="AG1520" s="75"/>
      <c r="AH1520" s="75"/>
      <c r="AI1520" s="75"/>
      <c r="AJ1520" s="75"/>
      <c r="AK1520" s="75"/>
      <c r="AL1520" s="75"/>
      <c r="AM1520" s="75"/>
      <c r="AN1520" s="75"/>
      <c r="AO1520" s="75"/>
      <c r="AP1520" s="75"/>
      <c r="AQ1520" s="96">
        <f t="shared" si="1964"/>
        <v>0</v>
      </c>
      <c r="AR1520" s="74"/>
      <c r="AS1520" s="75"/>
      <c r="AT1520" s="75"/>
      <c r="AU1520" s="75"/>
      <c r="AV1520" s="75"/>
      <c r="AW1520" s="75"/>
      <c r="AX1520" s="75"/>
      <c r="AY1520" s="75"/>
      <c r="AZ1520" s="75"/>
      <c r="BA1520" s="75"/>
      <c r="BB1520" s="75"/>
      <c r="BC1520" s="75"/>
      <c r="BD1520" s="96">
        <f t="shared" si="1965"/>
        <v>0</v>
      </c>
      <c r="BE1520" s="97">
        <f t="shared" si="1961"/>
        <v>0</v>
      </c>
      <c r="BG1520" s="136" t="s">
        <v>223</v>
      </c>
      <c r="BH1520" s="4"/>
      <c r="BI1520" s="4"/>
    </row>
    <row r="1521" spans="1:61" ht="13.15" hidden="1" customHeight="1" outlineLevel="2" x14ac:dyDescent="0.2">
      <c r="A1521" s="380">
        <v>5</v>
      </c>
      <c r="B1521" s="382" t="s">
        <v>221</v>
      </c>
      <c r="C1521" s="49" t="s">
        <v>159</v>
      </c>
      <c r="D1521" s="95"/>
      <c r="E1521" s="68"/>
      <c r="F1521" s="69"/>
      <c r="G1521" s="69"/>
      <c r="H1521" s="69"/>
      <c r="I1521" s="69"/>
      <c r="J1521" s="69"/>
      <c r="K1521" s="69"/>
      <c r="L1521" s="69"/>
      <c r="M1521" s="69"/>
      <c r="N1521" s="69"/>
      <c r="O1521" s="69"/>
      <c r="P1521" s="69"/>
      <c r="Q1521" s="94">
        <f t="shared" si="1962"/>
        <v>0</v>
      </c>
      <c r="R1521" s="68"/>
      <c r="S1521" s="69"/>
      <c r="T1521" s="69"/>
      <c r="U1521" s="69"/>
      <c r="V1521" s="69"/>
      <c r="W1521" s="69"/>
      <c r="X1521" s="69"/>
      <c r="Y1521" s="69"/>
      <c r="Z1521" s="69"/>
      <c r="AA1521" s="69"/>
      <c r="AB1521" s="69"/>
      <c r="AC1521" s="69"/>
      <c r="AD1521" s="94">
        <f t="shared" si="1963"/>
        <v>0</v>
      </c>
      <c r="AE1521" s="69"/>
      <c r="AF1521" s="69"/>
      <c r="AG1521" s="69"/>
      <c r="AH1521" s="69"/>
      <c r="AI1521" s="69"/>
      <c r="AJ1521" s="69"/>
      <c r="AK1521" s="69"/>
      <c r="AL1521" s="69"/>
      <c r="AM1521" s="69"/>
      <c r="AN1521" s="69"/>
      <c r="AO1521" s="69"/>
      <c r="AP1521" s="69"/>
      <c r="AQ1521" s="94">
        <f t="shared" si="1964"/>
        <v>0</v>
      </c>
      <c r="AR1521" s="68"/>
      <c r="AS1521" s="69"/>
      <c r="AT1521" s="69"/>
      <c r="AU1521" s="69"/>
      <c r="AV1521" s="192">
        <v>200</v>
      </c>
      <c r="AW1521" s="192">
        <v>400</v>
      </c>
      <c r="AX1521" s="192">
        <v>800</v>
      </c>
      <c r="AY1521" s="192">
        <v>950</v>
      </c>
      <c r="AZ1521" s="192">
        <v>950</v>
      </c>
      <c r="BA1521" s="192">
        <v>800</v>
      </c>
      <c r="BB1521" s="192">
        <v>400</v>
      </c>
      <c r="BC1521" s="192">
        <v>200</v>
      </c>
      <c r="BD1521" s="94">
        <f t="shared" si="1965"/>
        <v>4700</v>
      </c>
      <c r="BE1521" s="95">
        <f t="shared" si="1961"/>
        <v>4700</v>
      </c>
      <c r="BG1521" t="s">
        <v>224</v>
      </c>
      <c r="BH1521" s="4"/>
      <c r="BI1521" s="4"/>
    </row>
    <row r="1522" spans="1:61" ht="13.15" hidden="1" customHeight="1" outlineLevel="2" x14ac:dyDescent="0.2">
      <c r="A1522" s="384"/>
      <c r="B1522" s="383"/>
      <c r="C1522" s="45" t="s">
        <v>164</v>
      </c>
      <c r="D1522" s="97"/>
      <c r="E1522" s="74"/>
      <c r="F1522" s="75"/>
      <c r="G1522" s="75"/>
      <c r="H1522" s="75"/>
      <c r="I1522" s="75"/>
      <c r="J1522" s="75"/>
      <c r="K1522" s="75"/>
      <c r="L1522" s="75"/>
      <c r="M1522" s="75"/>
      <c r="N1522" s="75"/>
      <c r="O1522" s="75"/>
      <c r="P1522" s="75"/>
      <c r="Q1522" s="96">
        <f t="shared" si="1962"/>
        <v>0</v>
      </c>
      <c r="R1522" s="74"/>
      <c r="S1522" s="75"/>
      <c r="T1522" s="75"/>
      <c r="U1522" s="75"/>
      <c r="V1522" s="75"/>
      <c r="W1522" s="75"/>
      <c r="X1522" s="75"/>
      <c r="Y1522" s="75"/>
      <c r="Z1522" s="75"/>
      <c r="AA1522" s="75"/>
      <c r="AB1522" s="75"/>
      <c r="AC1522" s="75"/>
      <c r="AD1522" s="96">
        <f t="shared" si="1963"/>
        <v>0</v>
      </c>
      <c r="AE1522" s="75"/>
      <c r="AF1522" s="75"/>
      <c r="AG1522" s="75"/>
      <c r="AH1522" s="75"/>
      <c r="AI1522" s="75"/>
      <c r="AJ1522" s="75"/>
      <c r="AK1522" s="75"/>
      <c r="AL1522" s="75"/>
      <c r="AM1522" s="75"/>
      <c r="AN1522" s="75"/>
      <c r="AO1522" s="75"/>
      <c r="AP1522" s="75"/>
      <c r="AQ1522" s="96">
        <f t="shared" si="1964"/>
        <v>0</v>
      </c>
      <c r="AR1522" s="74"/>
      <c r="AS1522" s="75"/>
      <c r="AT1522" s="75"/>
      <c r="AU1522" s="75"/>
      <c r="AV1522" s="75"/>
      <c r="AW1522" s="75"/>
      <c r="AX1522" s="75"/>
      <c r="AY1522" s="75"/>
      <c r="AZ1522" s="75"/>
      <c r="BA1522" s="75"/>
      <c r="BB1522" s="75"/>
      <c r="BC1522" s="75"/>
      <c r="BD1522" s="96">
        <f t="shared" si="1965"/>
        <v>0</v>
      </c>
      <c r="BE1522" s="97">
        <f t="shared" si="1961"/>
        <v>0</v>
      </c>
      <c r="BG1522" t="s">
        <v>210</v>
      </c>
      <c r="BH1522" s="4"/>
      <c r="BI1522" s="4"/>
    </row>
    <row r="1523" spans="1:61" ht="13.15" hidden="1" customHeight="1" outlineLevel="2" x14ac:dyDescent="0.2">
      <c r="A1523" s="373">
        <v>6</v>
      </c>
      <c r="B1523" s="364" t="s">
        <v>209</v>
      </c>
      <c r="C1523" s="49" t="s">
        <v>159</v>
      </c>
      <c r="D1523" s="95"/>
      <c r="E1523" s="68"/>
      <c r="F1523" s="69"/>
      <c r="G1523" s="69"/>
      <c r="H1523" s="69"/>
      <c r="I1523" s="69"/>
      <c r="J1523" s="69"/>
      <c r="K1523" s="69"/>
      <c r="L1523" s="69"/>
      <c r="M1523" s="69"/>
      <c r="N1523" s="69"/>
      <c r="O1523" s="69"/>
      <c r="P1523" s="69"/>
      <c r="Q1523" s="94">
        <f t="shared" si="1962"/>
        <v>0</v>
      </c>
      <c r="R1523" s="68"/>
      <c r="S1523" s="69"/>
      <c r="T1523" s="69"/>
      <c r="U1523" s="69"/>
      <c r="V1523" s="69"/>
      <c r="W1523" s="69"/>
      <c r="X1523" s="69"/>
      <c r="Y1523" s="69"/>
      <c r="Z1523" s="69"/>
      <c r="AA1523" s="69"/>
      <c r="AB1523" s="69"/>
      <c r="AC1523" s="69"/>
      <c r="AD1523" s="94">
        <f t="shared" si="1963"/>
        <v>0</v>
      </c>
      <c r="AE1523" s="69"/>
      <c r="AF1523" s="69"/>
      <c r="AG1523" s="69"/>
      <c r="AH1523" s="69"/>
      <c r="AI1523" s="69"/>
      <c r="AJ1523" s="69"/>
      <c r="AK1523" s="69"/>
      <c r="AL1523" s="69"/>
      <c r="AM1523" s="69"/>
      <c r="AN1523" s="69"/>
      <c r="AO1523" s="69"/>
      <c r="AP1523" s="69"/>
      <c r="AQ1523" s="94">
        <f t="shared" si="1964"/>
        <v>0</v>
      </c>
      <c r="AR1523" s="68"/>
      <c r="AS1523" s="69"/>
      <c r="AT1523" s="69"/>
      <c r="AU1523" s="69"/>
      <c r="AV1523" s="192">
        <f>AV1521*4%</f>
        <v>8</v>
      </c>
      <c r="AW1523" s="192">
        <f t="shared" ref="AW1523:BC1523" si="1966">AW1521*4%</f>
        <v>16</v>
      </c>
      <c r="AX1523" s="192">
        <f t="shared" si="1966"/>
        <v>32</v>
      </c>
      <c r="AY1523" s="192">
        <f t="shared" si="1966"/>
        <v>38</v>
      </c>
      <c r="AZ1523" s="192">
        <f t="shared" si="1966"/>
        <v>38</v>
      </c>
      <c r="BA1523" s="192">
        <f t="shared" si="1966"/>
        <v>32</v>
      </c>
      <c r="BB1523" s="192">
        <f t="shared" si="1966"/>
        <v>16</v>
      </c>
      <c r="BC1523" s="192">
        <f t="shared" si="1966"/>
        <v>8</v>
      </c>
      <c r="BD1523" s="94">
        <f t="shared" si="1965"/>
        <v>188</v>
      </c>
      <c r="BE1523" s="95">
        <f t="shared" si="1961"/>
        <v>188</v>
      </c>
      <c r="BG1523" s="136" t="s">
        <v>215</v>
      </c>
      <c r="BH1523" s="4"/>
      <c r="BI1523" s="4"/>
    </row>
    <row r="1524" spans="1:61" ht="13.15" hidden="1" customHeight="1" outlineLevel="2" x14ac:dyDescent="0.2">
      <c r="A1524" s="374"/>
      <c r="B1524" s="365"/>
      <c r="C1524" s="48" t="s">
        <v>164</v>
      </c>
      <c r="D1524" s="98"/>
      <c r="E1524" s="62"/>
      <c r="F1524" s="63"/>
      <c r="G1524" s="63"/>
      <c r="H1524" s="63"/>
      <c r="I1524" s="63"/>
      <c r="J1524" s="63"/>
      <c r="K1524" s="63"/>
      <c r="L1524" s="63"/>
      <c r="M1524" s="63"/>
      <c r="N1524" s="63"/>
      <c r="O1524" s="63"/>
      <c r="P1524" s="63"/>
      <c r="Q1524" s="93">
        <f t="shared" si="1962"/>
        <v>0</v>
      </c>
      <c r="R1524" s="62"/>
      <c r="S1524" s="63"/>
      <c r="T1524" s="63"/>
      <c r="U1524" s="63"/>
      <c r="V1524" s="63"/>
      <c r="W1524" s="63"/>
      <c r="X1524" s="63"/>
      <c r="Y1524" s="63"/>
      <c r="Z1524" s="63"/>
      <c r="AA1524" s="63"/>
      <c r="AB1524" s="63"/>
      <c r="AC1524" s="63"/>
      <c r="AD1524" s="93">
        <f t="shared" si="1963"/>
        <v>0</v>
      </c>
      <c r="AE1524" s="63"/>
      <c r="AF1524" s="63"/>
      <c r="AG1524" s="63"/>
      <c r="AH1524" s="63"/>
      <c r="AI1524" s="63"/>
      <c r="AJ1524" s="63"/>
      <c r="AK1524" s="63"/>
      <c r="AL1524" s="63"/>
      <c r="AM1524" s="63"/>
      <c r="AN1524" s="63"/>
      <c r="AO1524" s="63"/>
      <c r="AP1524" s="63"/>
      <c r="AQ1524" s="93">
        <f t="shared" si="1964"/>
        <v>0</v>
      </c>
      <c r="AR1524" s="62"/>
      <c r="AS1524" s="63"/>
      <c r="AT1524" s="63"/>
      <c r="AU1524" s="63"/>
      <c r="AV1524" s="63"/>
      <c r="AW1524" s="63"/>
      <c r="AX1524" s="63"/>
      <c r="AY1524" s="63"/>
      <c r="AZ1524" s="63"/>
      <c r="BA1524" s="63"/>
      <c r="BB1524" s="63"/>
      <c r="BC1524" s="63"/>
      <c r="BD1524" s="93">
        <f t="shared" si="1965"/>
        <v>0</v>
      </c>
      <c r="BE1524" s="98">
        <f t="shared" si="1961"/>
        <v>0</v>
      </c>
      <c r="BF1524" s="122"/>
      <c r="BG1524" s="138" t="s">
        <v>216</v>
      </c>
      <c r="BH1524" s="139">
        <f>SUM(BH1516:BH1523)</f>
        <v>0</v>
      </c>
      <c r="BI1524" s="139">
        <f>SUM(BI1516:BI1523)</f>
        <v>0</v>
      </c>
    </row>
    <row r="1525" spans="1:61" ht="13.15" hidden="1" customHeight="1" outlineLevel="2" x14ac:dyDescent="0.2">
      <c r="A1525" s="366">
        <v>7</v>
      </c>
      <c r="B1525" s="364" t="s">
        <v>6</v>
      </c>
      <c r="C1525" s="49" t="s">
        <v>159</v>
      </c>
      <c r="D1525" s="95"/>
      <c r="E1525" s="68"/>
      <c r="F1525" s="69"/>
      <c r="G1525" s="69"/>
      <c r="H1525" s="69"/>
      <c r="I1525" s="69"/>
      <c r="J1525" s="69"/>
      <c r="K1525" s="69"/>
      <c r="L1525" s="69"/>
      <c r="M1525" s="69"/>
      <c r="N1525" s="69"/>
      <c r="O1525" s="69"/>
      <c r="P1525" s="69"/>
      <c r="Q1525" s="94">
        <f t="shared" si="1962"/>
        <v>0</v>
      </c>
      <c r="R1525" s="68"/>
      <c r="S1525" s="69"/>
      <c r="T1525" s="69"/>
      <c r="U1525" s="69"/>
      <c r="V1525" s="69"/>
      <c r="W1525" s="69"/>
      <c r="X1525" s="69"/>
      <c r="Y1525" s="69"/>
      <c r="Z1525" s="69"/>
      <c r="AA1525" s="69"/>
      <c r="AB1525" s="69"/>
      <c r="AC1525" s="69"/>
      <c r="AD1525" s="94">
        <f t="shared" si="1963"/>
        <v>0</v>
      </c>
      <c r="AE1525" s="69"/>
      <c r="AF1525" s="69"/>
      <c r="AG1525" s="69"/>
      <c r="AH1525" s="69"/>
      <c r="AI1525" s="69"/>
      <c r="AJ1525" s="69"/>
      <c r="AK1525" s="69"/>
      <c r="AL1525" s="69"/>
      <c r="AM1525" s="69"/>
      <c r="AN1525" s="192">
        <v>3</v>
      </c>
      <c r="AO1525" s="192">
        <v>3</v>
      </c>
      <c r="AP1525" s="192">
        <v>3</v>
      </c>
      <c r="AQ1525" s="94">
        <f t="shared" si="1964"/>
        <v>9</v>
      </c>
      <c r="AR1525" s="193">
        <v>3</v>
      </c>
      <c r="AS1525" s="192">
        <v>3</v>
      </c>
      <c r="AT1525" s="192">
        <v>3</v>
      </c>
      <c r="AU1525" s="192">
        <v>3</v>
      </c>
      <c r="AV1525" s="192">
        <v>3</v>
      </c>
      <c r="AW1525" s="192">
        <v>3</v>
      </c>
      <c r="AX1525" s="192">
        <v>3</v>
      </c>
      <c r="AY1525" s="192">
        <v>3</v>
      </c>
      <c r="AZ1525" s="192">
        <v>3</v>
      </c>
      <c r="BA1525" s="192">
        <v>3</v>
      </c>
      <c r="BB1525" s="192">
        <v>3</v>
      </c>
      <c r="BC1525" s="192">
        <v>3</v>
      </c>
      <c r="BD1525" s="94">
        <f t="shared" si="1965"/>
        <v>36</v>
      </c>
      <c r="BE1525" s="95">
        <f t="shared" si="1961"/>
        <v>45</v>
      </c>
      <c r="BH1525" s="4"/>
      <c r="BI1525" s="4"/>
    </row>
    <row r="1526" spans="1:61" ht="13.15" hidden="1" customHeight="1" outlineLevel="2" x14ac:dyDescent="0.2">
      <c r="A1526" s="367"/>
      <c r="B1526" s="368"/>
      <c r="C1526" s="48" t="s">
        <v>164</v>
      </c>
      <c r="D1526" s="98"/>
      <c r="E1526" s="66"/>
      <c r="F1526" s="63"/>
      <c r="G1526" s="63"/>
      <c r="H1526" s="63"/>
      <c r="I1526" s="63"/>
      <c r="J1526" s="63"/>
      <c r="K1526" s="63"/>
      <c r="L1526" s="63"/>
      <c r="M1526" s="63"/>
      <c r="N1526" s="63"/>
      <c r="O1526" s="63"/>
      <c r="P1526" s="63"/>
      <c r="Q1526" s="93">
        <f t="shared" si="1962"/>
        <v>0</v>
      </c>
      <c r="R1526" s="66"/>
      <c r="S1526" s="63"/>
      <c r="T1526" s="63"/>
      <c r="U1526" s="63"/>
      <c r="V1526" s="63"/>
      <c r="W1526" s="63"/>
      <c r="X1526" s="63"/>
      <c r="Y1526" s="63"/>
      <c r="Z1526" s="63"/>
      <c r="AA1526" s="63"/>
      <c r="AB1526" s="63"/>
      <c r="AC1526" s="63"/>
      <c r="AD1526" s="93">
        <f t="shared" si="1963"/>
        <v>0</v>
      </c>
      <c r="AE1526" s="63"/>
      <c r="AF1526" s="63"/>
      <c r="AG1526" s="63"/>
      <c r="AH1526" s="63"/>
      <c r="AI1526" s="63"/>
      <c r="AJ1526" s="63"/>
      <c r="AK1526" s="63"/>
      <c r="AL1526" s="63"/>
      <c r="AM1526" s="63"/>
      <c r="AN1526" s="63"/>
      <c r="AO1526" s="63"/>
      <c r="AP1526" s="63"/>
      <c r="AQ1526" s="93">
        <f t="shared" si="1964"/>
        <v>0</v>
      </c>
      <c r="AR1526" s="66"/>
      <c r="AS1526" s="63"/>
      <c r="AT1526" s="63"/>
      <c r="AU1526" s="63"/>
      <c r="AV1526" s="63"/>
      <c r="AW1526" s="63"/>
      <c r="AX1526" s="63"/>
      <c r="AY1526" s="63"/>
      <c r="AZ1526" s="63"/>
      <c r="BA1526" s="63"/>
      <c r="BB1526" s="63"/>
      <c r="BC1526" s="63"/>
      <c r="BD1526" s="93">
        <f t="shared" si="1965"/>
        <v>0</v>
      </c>
      <c r="BE1526" s="98">
        <f t="shared" si="1961"/>
        <v>0</v>
      </c>
      <c r="BG1526" s="138"/>
      <c r="BH1526" s="139"/>
      <c r="BI1526" s="139"/>
    </row>
    <row r="1527" spans="1:61" ht="13.15" hidden="1" customHeight="1" outlineLevel="2" x14ac:dyDescent="0.2">
      <c r="A1527" s="380">
        <v>8</v>
      </c>
      <c r="B1527" s="364" t="s">
        <v>335</v>
      </c>
      <c r="C1527" s="49" t="s">
        <v>159</v>
      </c>
      <c r="D1527" s="95"/>
      <c r="E1527" s="68"/>
      <c r="F1527" s="69"/>
      <c r="G1527" s="69"/>
      <c r="H1527" s="69"/>
      <c r="I1527" s="69"/>
      <c r="J1527" s="69"/>
      <c r="K1527" s="69"/>
      <c r="L1527" s="69"/>
      <c r="M1527" s="69"/>
      <c r="N1527" s="69"/>
      <c r="O1527" s="69"/>
      <c r="P1527" s="69"/>
      <c r="Q1527" s="94">
        <f t="shared" si="1962"/>
        <v>0</v>
      </c>
      <c r="R1527" s="68"/>
      <c r="S1527" s="69"/>
      <c r="T1527" s="69"/>
      <c r="U1527" s="69"/>
      <c r="V1527" s="69"/>
      <c r="W1527" s="69"/>
      <c r="X1527" s="69"/>
      <c r="Y1527" s="69"/>
      <c r="Z1527" s="69"/>
      <c r="AA1527" s="69"/>
      <c r="AB1527" s="69"/>
      <c r="AC1527" s="69"/>
      <c r="AD1527" s="94">
        <f t="shared" si="1963"/>
        <v>0</v>
      </c>
      <c r="AE1527" s="68"/>
      <c r="AF1527" s="69"/>
      <c r="AG1527" s="69"/>
      <c r="AH1527" s="69"/>
      <c r="AI1527" s="69"/>
      <c r="AJ1527" s="69"/>
      <c r="AK1527" s="69"/>
      <c r="AL1527" s="69"/>
      <c r="AM1527" s="69"/>
      <c r="AN1527" s="69"/>
      <c r="AO1527" s="69"/>
      <c r="AP1527" s="69"/>
      <c r="AQ1527" s="94">
        <f t="shared" si="1964"/>
        <v>0</v>
      </c>
      <c r="AR1527" s="68"/>
      <c r="AS1527" s="69"/>
      <c r="AT1527" s="69"/>
      <c r="AU1527" s="69"/>
      <c r="AV1527" s="69"/>
      <c r="AW1527" s="69"/>
      <c r="AX1527" s="69"/>
      <c r="AY1527" s="69"/>
      <c r="AZ1527" s="69"/>
      <c r="BA1527" s="69"/>
      <c r="BB1527" s="69"/>
      <c r="BC1527" s="69"/>
      <c r="BD1527" s="94">
        <f t="shared" si="1965"/>
        <v>0</v>
      </c>
      <c r="BE1527" s="95">
        <f t="shared" si="1961"/>
        <v>0</v>
      </c>
      <c r="BH1527" s="4"/>
      <c r="BI1527" s="4"/>
    </row>
    <row r="1528" spans="1:61" ht="13.15" hidden="1" customHeight="1" outlineLevel="2" thickBot="1" x14ac:dyDescent="0.25">
      <c r="A1528" s="377"/>
      <c r="B1528" s="379"/>
      <c r="C1528" s="128" t="s">
        <v>164</v>
      </c>
      <c r="D1528" s="133"/>
      <c r="E1528" s="132"/>
      <c r="F1528" s="130"/>
      <c r="G1528" s="130"/>
      <c r="H1528" s="130"/>
      <c r="I1528" s="130"/>
      <c r="J1528" s="130"/>
      <c r="K1528" s="130"/>
      <c r="L1528" s="130"/>
      <c r="M1528" s="130"/>
      <c r="N1528" s="130"/>
      <c r="O1528" s="130"/>
      <c r="P1528" s="130"/>
      <c r="Q1528" s="131">
        <f t="shared" si="1962"/>
        <v>0</v>
      </c>
      <c r="R1528" s="132"/>
      <c r="S1528" s="130"/>
      <c r="T1528" s="130"/>
      <c r="U1528" s="130"/>
      <c r="V1528" s="130"/>
      <c r="W1528" s="130"/>
      <c r="X1528" s="130"/>
      <c r="Y1528" s="130"/>
      <c r="Z1528" s="130"/>
      <c r="AA1528" s="130"/>
      <c r="AB1528" s="130"/>
      <c r="AC1528" s="130"/>
      <c r="AD1528" s="131">
        <f t="shared" si="1963"/>
        <v>0</v>
      </c>
      <c r="AE1528" s="132"/>
      <c r="AF1528" s="130"/>
      <c r="AG1528" s="130"/>
      <c r="AH1528" s="130"/>
      <c r="AI1528" s="130"/>
      <c r="AJ1528" s="130"/>
      <c r="AK1528" s="130"/>
      <c r="AL1528" s="130"/>
      <c r="AM1528" s="130"/>
      <c r="AN1528" s="130"/>
      <c r="AO1528" s="130"/>
      <c r="AP1528" s="130"/>
      <c r="AQ1528" s="131">
        <f t="shared" si="1964"/>
        <v>0</v>
      </c>
      <c r="AR1528" s="132"/>
      <c r="AS1528" s="130"/>
      <c r="AT1528" s="130"/>
      <c r="AU1528" s="130"/>
      <c r="AV1528" s="130"/>
      <c r="AW1528" s="130"/>
      <c r="AX1528" s="130"/>
      <c r="AY1528" s="130"/>
      <c r="AZ1528" s="130"/>
      <c r="BA1528" s="130"/>
      <c r="BB1528" s="130"/>
      <c r="BC1528" s="130"/>
      <c r="BD1528" s="131">
        <f t="shared" si="1965"/>
        <v>0</v>
      </c>
      <c r="BE1528" s="133">
        <f t="shared" si="1961"/>
        <v>0</v>
      </c>
      <c r="BG1528" s="138"/>
      <c r="BH1528" s="139"/>
      <c r="BI1528" s="139"/>
    </row>
    <row r="1529" spans="1:61" outlineLevel="1" collapsed="1" x14ac:dyDescent="0.2">
      <c r="A1529" s="369"/>
      <c r="B1529" s="362" t="s">
        <v>198</v>
      </c>
      <c r="C1529" s="50" t="s">
        <v>159</v>
      </c>
      <c r="D1529" s="127">
        <f>SUM(D1513,D1515,D1517,D1519,D1521,D1523,D1525,D1527)</f>
        <v>0</v>
      </c>
      <c r="E1529" s="124">
        <f t="shared" ref="E1529:P1529" si="1967">SUM(E1513,E1515,E1517,E1519,E1521,E1523,E1525,E1527)</f>
        <v>0</v>
      </c>
      <c r="F1529" s="125">
        <f t="shared" si="1967"/>
        <v>0</v>
      </c>
      <c r="G1529" s="125">
        <f t="shared" si="1967"/>
        <v>0</v>
      </c>
      <c r="H1529" s="125">
        <f t="shared" si="1967"/>
        <v>0</v>
      </c>
      <c r="I1529" s="125">
        <f t="shared" si="1967"/>
        <v>0</v>
      </c>
      <c r="J1529" s="125">
        <f t="shared" si="1967"/>
        <v>0</v>
      </c>
      <c r="K1529" s="125">
        <f t="shared" si="1967"/>
        <v>0</v>
      </c>
      <c r="L1529" s="125">
        <f t="shared" si="1967"/>
        <v>0</v>
      </c>
      <c r="M1529" s="125">
        <f t="shared" si="1967"/>
        <v>0</v>
      </c>
      <c r="N1529" s="125">
        <f t="shared" si="1967"/>
        <v>0</v>
      </c>
      <c r="O1529" s="125">
        <f t="shared" si="1967"/>
        <v>0</v>
      </c>
      <c r="P1529" s="125">
        <f t="shared" si="1967"/>
        <v>0</v>
      </c>
      <c r="Q1529" s="126">
        <f t="shared" si="1962"/>
        <v>0</v>
      </c>
      <c r="R1529" s="124">
        <f t="shared" ref="R1529:AC1529" si="1968">SUM(R1513,R1515,R1517,R1519,R1521,R1523,R1525,R1527)</f>
        <v>0</v>
      </c>
      <c r="S1529" s="125">
        <f t="shared" si="1968"/>
        <v>0</v>
      </c>
      <c r="T1529" s="125">
        <f t="shared" si="1968"/>
        <v>0</v>
      </c>
      <c r="U1529" s="125">
        <f t="shared" si="1968"/>
        <v>0</v>
      </c>
      <c r="V1529" s="125">
        <f t="shared" si="1968"/>
        <v>0</v>
      </c>
      <c r="W1529" s="125">
        <f t="shared" si="1968"/>
        <v>0</v>
      </c>
      <c r="X1529" s="125">
        <f t="shared" si="1968"/>
        <v>0</v>
      </c>
      <c r="Y1529" s="125">
        <f t="shared" si="1968"/>
        <v>0</v>
      </c>
      <c r="Z1529" s="125">
        <f t="shared" si="1968"/>
        <v>0</v>
      </c>
      <c r="AA1529" s="125">
        <f t="shared" si="1968"/>
        <v>0</v>
      </c>
      <c r="AB1529" s="125">
        <f t="shared" si="1968"/>
        <v>0</v>
      </c>
      <c r="AC1529" s="125">
        <f t="shared" si="1968"/>
        <v>0</v>
      </c>
      <c r="AD1529" s="126">
        <f t="shared" si="1963"/>
        <v>0</v>
      </c>
      <c r="AE1529" s="124">
        <f t="shared" ref="AE1529:AP1529" si="1969">SUM(AE1513,AE1515,AE1517,AE1519,AE1521,AE1523,AE1525,AE1527)</f>
        <v>0</v>
      </c>
      <c r="AF1529" s="125">
        <f t="shared" si="1969"/>
        <v>0</v>
      </c>
      <c r="AG1529" s="125">
        <f t="shared" si="1969"/>
        <v>0</v>
      </c>
      <c r="AH1529" s="125">
        <f t="shared" si="1969"/>
        <v>0</v>
      </c>
      <c r="AI1529" s="125">
        <f t="shared" si="1969"/>
        <v>0</v>
      </c>
      <c r="AJ1529" s="125">
        <f t="shared" si="1969"/>
        <v>0</v>
      </c>
      <c r="AK1529" s="125">
        <f t="shared" si="1969"/>
        <v>0</v>
      </c>
      <c r="AL1529" s="125">
        <f t="shared" si="1969"/>
        <v>0</v>
      </c>
      <c r="AM1529" s="125">
        <f t="shared" si="1969"/>
        <v>250</v>
      </c>
      <c r="AN1529" s="125">
        <f t="shared" si="1969"/>
        <v>3</v>
      </c>
      <c r="AO1529" s="125">
        <f t="shared" si="1969"/>
        <v>3</v>
      </c>
      <c r="AP1529" s="125">
        <f t="shared" si="1969"/>
        <v>3</v>
      </c>
      <c r="AQ1529" s="126">
        <f t="shared" si="1964"/>
        <v>259</v>
      </c>
      <c r="AR1529" s="124">
        <f t="shared" ref="AR1529:BC1529" si="1970">SUM(AR1513,AR1515,AR1517,AR1519,AR1521,AR1523,AR1525,AR1527)</f>
        <v>53</v>
      </c>
      <c r="AS1529" s="125">
        <f t="shared" si="1970"/>
        <v>3</v>
      </c>
      <c r="AT1529" s="125">
        <f t="shared" si="1970"/>
        <v>3</v>
      </c>
      <c r="AU1529" s="125">
        <f t="shared" si="1970"/>
        <v>3</v>
      </c>
      <c r="AV1529" s="125">
        <f t="shared" si="1970"/>
        <v>211</v>
      </c>
      <c r="AW1529" s="125">
        <f t="shared" si="1970"/>
        <v>419</v>
      </c>
      <c r="AX1529" s="125">
        <f t="shared" si="1970"/>
        <v>835</v>
      </c>
      <c r="AY1529" s="125">
        <f t="shared" si="1970"/>
        <v>991</v>
      </c>
      <c r="AZ1529" s="125">
        <f t="shared" si="1970"/>
        <v>991</v>
      </c>
      <c r="BA1529" s="125">
        <f t="shared" si="1970"/>
        <v>835</v>
      </c>
      <c r="BB1529" s="125">
        <f t="shared" si="1970"/>
        <v>419</v>
      </c>
      <c r="BC1529" s="125">
        <f t="shared" si="1970"/>
        <v>211</v>
      </c>
      <c r="BD1529" s="126">
        <f t="shared" si="1965"/>
        <v>4974</v>
      </c>
      <c r="BE1529" s="127">
        <f t="shared" si="1961"/>
        <v>5233</v>
      </c>
    </row>
    <row r="1530" spans="1:61" outlineLevel="1" x14ac:dyDescent="0.2">
      <c r="A1530" s="370"/>
      <c r="B1530" s="363"/>
      <c r="C1530" s="51" t="s">
        <v>164</v>
      </c>
      <c r="D1530" s="100">
        <f t="shared" ref="D1530:P1530" si="1971">SUM(D1514,D1516,D1518,D1520,D1522,D1524,D1526,D1528)</f>
        <v>0</v>
      </c>
      <c r="E1530" s="80">
        <f t="shared" si="1971"/>
        <v>0</v>
      </c>
      <c r="F1530" s="81">
        <f t="shared" si="1971"/>
        <v>0</v>
      </c>
      <c r="G1530" s="81">
        <f t="shared" si="1971"/>
        <v>0</v>
      </c>
      <c r="H1530" s="81">
        <f t="shared" si="1971"/>
        <v>0</v>
      </c>
      <c r="I1530" s="81">
        <f t="shared" si="1971"/>
        <v>0</v>
      </c>
      <c r="J1530" s="81">
        <f t="shared" si="1971"/>
        <v>0</v>
      </c>
      <c r="K1530" s="81">
        <f t="shared" si="1971"/>
        <v>0</v>
      </c>
      <c r="L1530" s="81">
        <f t="shared" si="1971"/>
        <v>0</v>
      </c>
      <c r="M1530" s="81">
        <f t="shared" si="1971"/>
        <v>0</v>
      </c>
      <c r="N1530" s="81">
        <f t="shared" si="1971"/>
        <v>0</v>
      </c>
      <c r="O1530" s="81">
        <f t="shared" si="1971"/>
        <v>0</v>
      </c>
      <c r="P1530" s="81">
        <f t="shared" si="1971"/>
        <v>0</v>
      </c>
      <c r="Q1530" s="99">
        <f t="shared" si="1962"/>
        <v>0</v>
      </c>
      <c r="R1530" s="80">
        <f t="shared" ref="R1530:AC1530" si="1972">SUM(R1514,R1516,R1518,R1520,R1522,R1524,R1526,R1528)</f>
        <v>0</v>
      </c>
      <c r="S1530" s="81">
        <f t="shared" si="1972"/>
        <v>0</v>
      </c>
      <c r="T1530" s="81">
        <f t="shared" si="1972"/>
        <v>0</v>
      </c>
      <c r="U1530" s="81">
        <f t="shared" si="1972"/>
        <v>0</v>
      </c>
      <c r="V1530" s="81">
        <f t="shared" si="1972"/>
        <v>0</v>
      </c>
      <c r="W1530" s="81">
        <f t="shared" si="1972"/>
        <v>0</v>
      </c>
      <c r="X1530" s="81">
        <f t="shared" si="1972"/>
        <v>0</v>
      </c>
      <c r="Y1530" s="81">
        <f t="shared" si="1972"/>
        <v>0</v>
      </c>
      <c r="Z1530" s="81">
        <f t="shared" si="1972"/>
        <v>0</v>
      </c>
      <c r="AA1530" s="81">
        <f t="shared" si="1972"/>
        <v>0</v>
      </c>
      <c r="AB1530" s="81">
        <f t="shared" si="1972"/>
        <v>0</v>
      </c>
      <c r="AC1530" s="81">
        <f t="shared" si="1972"/>
        <v>0</v>
      </c>
      <c r="AD1530" s="99">
        <f t="shared" si="1963"/>
        <v>0</v>
      </c>
      <c r="AE1530" s="80">
        <f t="shared" ref="AE1530:AP1530" si="1973">SUM(AE1514,AE1516,AE1518,AE1520,AE1522,AE1524,AE1526,AE1528)</f>
        <v>0</v>
      </c>
      <c r="AF1530" s="81">
        <f t="shared" si="1973"/>
        <v>0</v>
      </c>
      <c r="AG1530" s="81">
        <f t="shared" si="1973"/>
        <v>0</v>
      </c>
      <c r="AH1530" s="81">
        <f t="shared" si="1973"/>
        <v>0</v>
      </c>
      <c r="AI1530" s="81">
        <f t="shared" si="1973"/>
        <v>0</v>
      </c>
      <c r="AJ1530" s="81">
        <f t="shared" si="1973"/>
        <v>0</v>
      </c>
      <c r="AK1530" s="81">
        <f t="shared" si="1973"/>
        <v>0</v>
      </c>
      <c r="AL1530" s="81">
        <f t="shared" si="1973"/>
        <v>0</v>
      </c>
      <c r="AM1530" s="81">
        <f t="shared" si="1973"/>
        <v>0</v>
      </c>
      <c r="AN1530" s="81">
        <f t="shared" si="1973"/>
        <v>0</v>
      </c>
      <c r="AO1530" s="81">
        <f t="shared" si="1973"/>
        <v>0</v>
      </c>
      <c r="AP1530" s="81">
        <f t="shared" si="1973"/>
        <v>0</v>
      </c>
      <c r="AQ1530" s="99">
        <f t="shared" si="1964"/>
        <v>0</v>
      </c>
      <c r="AR1530" s="80">
        <f t="shared" ref="AR1530:BC1530" si="1974">SUM(AR1514,AR1516,AR1518,AR1520,AR1522,AR1524,AR1526,AR1528)</f>
        <v>0</v>
      </c>
      <c r="AS1530" s="81">
        <f t="shared" si="1974"/>
        <v>0</v>
      </c>
      <c r="AT1530" s="81">
        <f t="shared" si="1974"/>
        <v>0</v>
      </c>
      <c r="AU1530" s="81">
        <f t="shared" si="1974"/>
        <v>0</v>
      </c>
      <c r="AV1530" s="81">
        <f t="shared" si="1974"/>
        <v>0</v>
      </c>
      <c r="AW1530" s="81">
        <f t="shared" si="1974"/>
        <v>0</v>
      </c>
      <c r="AX1530" s="81">
        <f t="shared" si="1974"/>
        <v>0</v>
      </c>
      <c r="AY1530" s="81">
        <f t="shared" si="1974"/>
        <v>0</v>
      </c>
      <c r="AZ1530" s="81">
        <f t="shared" si="1974"/>
        <v>0</v>
      </c>
      <c r="BA1530" s="81">
        <f t="shared" si="1974"/>
        <v>0</v>
      </c>
      <c r="BB1530" s="81">
        <f t="shared" si="1974"/>
        <v>0</v>
      </c>
      <c r="BC1530" s="81">
        <f t="shared" si="1974"/>
        <v>0</v>
      </c>
      <c r="BD1530" s="99">
        <f t="shared" si="1965"/>
        <v>0</v>
      </c>
      <c r="BE1530" s="100">
        <f t="shared" si="1961"/>
        <v>0</v>
      </c>
    </row>
    <row r="1531" spans="1:61" hidden="1" outlineLevel="2" x14ac:dyDescent="0.2">
      <c r="A1531" s="120"/>
      <c r="B1531" s="111" t="s">
        <v>203</v>
      </c>
      <c r="C1531" s="112"/>
      <c r="D1531" s="114"/>
      <c r="E1531" s="113"/>
      <c r="F1531" s="113"/>
      <c r="G1531" s="113"/>
      <c r="H1531" s="113"/>
      <c r="I1531" s="113"/>
      <c r="J1531" s="113"/>
      <c r="K1531" s="113"/>
      <c r="L1531" s="113"/>
      <c r="M1531" s="113"/>
      <c r="N1531" s="113"/>
      <c r="O1531" s="113"/>
      <c r="P1531" s="113"/>
      <c r="Q1531" s="114"/>
      <c r="R1531" s="113"/>
      <c r="S1531" s="113"/>
      <c r="T1531" s="113"/>
      <c r="U1531" s="113"/>
      <c r="V1531" s="113"/>
      <c r="W1531" s="113"/>
      <c r="X1531" s="113"/>
      <c r="Y1531" s="113"/>
      <c r="Z1531" s="113"/>
      <c r="AA1531" s="113"/>
      <c r="AB1531" s="113"/>
      <c r="AC1531" s="113"/>
      <c r="AD1531" s="114"/>
      <c r="AE1531" s="113"/>
      <c r="AF1531" s="113"/>
      <c r="AG1531" s="113"/>
      <c r="AH1531" s="113"/>
      <c r="AI1531" s="113"/>
      <c r="AJ1531" s="113"/>
      <c r="AK1531" s="113"/>
      <c r="AL1531" s="113"/>
      <c r="AM1531" s="113"/>
      <c r="AN1531" s="113"/>
      <c r="AO1531" s="113"/>
      <c r="AP1531" s="113"/>
      <c r="AQ1531" s="114"/>
      <c r="AR1531" s="113"/>
      <c r="AS1531" s="113"/>
      <c r="AT1531" s="113"/>
      <c r="AU1531" s="113"/>
      <c r="AV1531" s="113"/>
      <c r="AW1531" s="113"/>
      <c r="AX1531" s="113"/>
      <c r="AY1531" s="113"/>
      <c r="AZ1531" s="113"/>
      <c r="BA1531" s="113"/>
      <c r="BB1531" s="113"/>
      <c r="BC1531" s="113"/>
      <c r="BD1531" s="114"/>
      <c r="BE1531" s="198">
        <f t="shared" si="1961"/>
        <v>0</v>
      </c>
      <c r="BG1531" s="42"/>
    </row>
    <row r="1532" spans="1:61" hidden="1" outlineLevel="2" x14ac:dyDescent="0.2">
      <c r="A1532" s="375">
        <v>1</v>
      </c>
      <c r="B1532" s="376" t="s">
        <v>208</v>
      </c>
      <c r="C1532" s="47" t="s">
        <v>159</v>
      </c>
      <c r="D1532" s="91">
        <f>D1529-D1534</f>
        <v>0</v>
      </c>
      <c r="E1532" s="52">
        <f>E1529-E1534</f>
        <v>0</v>
      </c>
      <c r="F1532" s="53">
        <f t="shared" ref="F1532:P1532" si="1975">F1529-F1534</f>
        <v>0</v>
      </c>
      <c r="G1532" s="53">
        <f t="shared" si="1975"/>
        <v>0</v>
      </c>
      <c r="H1532" s="53">
        <f t="shared" si="1975"/>
        <v>0</v>
      </c>
      <c r="I1532" s="53">
        <f t="shared" si="1975"/>
        <v>0</v>
      </c>
      <c r="J1532" s="53">
        <f t="shared" si="1975"/>
        <v>0</v>
      </c>
      <c r="K1532" s="53">
        <f t="shared" si="1975"/>
        <v>0</v>
      </c>
      <c r="L1532" s="53">
        <f t="shared" si="1975"/>
        <v>0</v>
      </c>
      <c r="M1532" s="53">
        <f t="shared" si="1975"/>
        <v>0</v>
      </c>
      <c r="N1532" s="53">
        <f t="shared" si="1975"/>
        <v>0</v>
      </c>
      <c r="O1532" s="53">
        <f t="shared" si="1975"/>
        <v>0</v>
      </c>
      <c r="P1532" s="53">
        <f t="shared" si="1975"/>
        <v>0</v>
      </c>
      <c r="Q1532" s="91">
        <f t="shared" ref="Q1532:Q1537" si="1976">SUM(E1532:P1532)</f>
        <v>0</v>
      </c>
      <c r="R1532" s="52">
        <f>R1529-R1534</f>
        <v>0</v>
      </c>
      <c r="S1532" s="53">
        <f t="shared" ref="S1532:AC1532" si="1977">S1529-S1534</f>
        <v>0</v>
      </c>
      <c r="T1532" s="53">
        <f t="shared" si="1977"/>
        <v>0</v>
      </c>
      <c r="U1532" s="53">
        <f t="shared" si="1977"/>
        <v>0</v>
      </c>
      <c r="V1532" s="53">
        <f t="shared" si="1977"/>
        <v>0</v>
      </c>
      <c r="W1532" s="53">
        <f t="shared" si="1977"/>
        <v>0</v>
      </c>
      <c r="X1532" s="53">
        <f t="shared" si="1977"/>
        <v>0</v>
      </c>
      <c r="Y1532" s="53">
        <f t="shared" si="1977"/>
        <v>0</v>
      </c>
      <c r="Z1532" s="53">
        <f t="shared" si="1977"/>
        <v>0</v>
      </c>
      <c r="AA1532" s="53">
        <f t="shared" si="1977"/>
        <v>0</v>
      </c>
      <c r="AB1532" s="53">
        <f t="shared" si="1977"/>
        <v>0</v>
      </c>
      <c r="AC1532" s="53">
        <f t="shared" si="1977"/>
        <v>0</v>
      </c>
      <c r="AD1532" s="91">
        <f t="shared" ref="AD1532:AD1537" si="1978">SUM(R1532:AC1532)</f>
        <v>0</v>
      </c>
      <c r="AE1532" s="52">
        <f>AE1529-AE1534</f>
        <v>0</v>
      </c>
      <c r="AF1532" s="53">
        <f t="shared" ref="AF1532:AP1532" si="1979">AF1529-AF1534</f>
        <v>0</v>
      </c>
      <c r="AG1532" s="53">
        <f t="shared" si="1979"/>
        <v>0</v>
      </c>
      <c r="AH1532" s="53">
        <f t="shared" si="1979"/>
        <v>0</v>
      </c>
      <c r="AI1532" s="53">
        <f t="shared" si="1979"/>
        <v>0</v>
      </c>
      <c r="AJ1532" s="53">
        <f t="shared" si="1979"/>
        <v>0</v>
      </c>
      <c r="AK1532" s="53">
        <f t="shared" si="1979"/>
        <v>0</v>
      </c>
      <c r="AL1532" s="53">
        <f t="shared" si="1979"/>
        <v>0</v>
      </c>
      <c r="AM1532" s="53">
        <f t="shared" si="1979"/>
        <v>250</v>
      </c>
      <c r="AN1532" s="53">
        <f t="shared" si="1979"/>
        <v>3</v>
      </c>
      <c r="AO1532" s="53">
        <f t="shared" si="1979"/>
        <v>3</v>
      </c>
      <c r="AP1532" s="53">
        <f t="shared" si="1979"/>
        <v>3</v>
      </c>
      <c r="AQ1532" s="91">
        <f t="shared" ref="AQ1532:AQ1537" si="1980">SUM(AE1532:AP1532)</f>
        <v>259</v>
      </c>
      <c r="AR1532" s="52">
        <f>AR1529-AR1534</f>
        <v>53</v>
      </c>
      <c r="AS1532" s="53">
        <f t="shared" ref="AS1532:BC1532" si="1981">AS1529-AS1534</f>
        <v>3</v>
      </c>
      <c r="AT1532" s="53">
        <f t="shared" si="1981"/>
        <v>3</v>
      </c>
      <c r="AU1532" s="53">
        <f t="shared" si="1981"/>
        <v>3</v>
      </c>
      <c r="AV1532" s="53">
        <f t="shared" si="1981"/>
        <v>211</v>
      </c>
      <c r="AW1532" s="53">
        <f t="shared" si="1981"/>
        <v>419</v>
      </c>
      <c r="AX1532" s="53">
        <f t="shared" si="1981"/>
        <v>835</v>
      </c>
      <c r="AY1532" s="53">
        <f t="shared" si="1981"/>
        <v>991</v>
      </c>
      <c r="AZ1532" s="53">
        <f t="shared" si="1981"/>
        <v>991</v>
      </c>
      <c r="BA1532" s="53">
        <f t="shared" si="1981"/>
        <v>835</v>
      </c>
      <c r="BB1532" s="53">
        <f t="shared" si="1981"/>
        <v>419</v>
      </c>
      <c r="BC1532" s="53">
        <f t="shared" si="1981"/>
        <v>211</v>
      </c>
      <c r="BD1532" s="91">
        <f t="shared" ref="BD1532:BD1537" si="1982">SUM(AR1532:BC1532)</f>
        <v>4974</v>
      </c>
      <c r="BE1532" s="91">
        <f t="shared" si="1961"/>
        <v>5233</v>
      </c>
      <c r="BG1532" s="42"/>
    </row>
    <row r="1533" spans="1:61" hidden="1" outlineLevel="2" x14ac:dyDescent="0.2">
      <c r="A1533" s="374"/>
      <c r="B1533" s="372"/>
      <c r="C1533" s="46" t="s">
        <v>164</v>
      </c>
      <c r="D1533" s="92">
        <f t="shared" ref="D1533:P1533" si="1983">D1530-D1535</f>
        <v>0</v>
      </c>
      <c r="E1533" s="56">
        <f t="shared" si="1983"/>
        <v>0</v>
      </c>
      <c r="F1533" s="57">
        <f t="shared" si="1983"/>
        <v>0</v>
      </c>
      <c r="G1533" s="57">
        <f t="shared" si="1983"/>
        <v>0</v>
      </c>
      <c r="H1533" s="57">
        <f t="shared" si="1983"/>
        <v>0</v>
      </c>
      <c r="I1533" s="57">
        <f t="shared" si="1983"/>
        <v>0</v>
      </c>
      <c r="J1533" s="57">
        <f t="shared" si="1983"/>
        <v>0</v>
      </c>
      <c r="K1533" s="57">
        <f t="shared" si="1983"/>
        <v>0</v>
      </c>
      <c r="L1533" s="57">
        <f t="shared" si="1983"/>
        <v>0</v>
      </c>
      <c r="M1533" s="57">
        <f t="shared" si="1983"/>
        <v>0</v>
      </c>
      <c r="N1533" s="57">
        <f t="shared" si="1983"/>
        <v>0</v>
      </c>
      <c r="O1533" s="57">
        <f t="shared" si="1983"/>
        <v>0</v>
      </c>
      <c r="P1533" s="57">
        <f t="shared" si="1983"/>
        <v>0</v>
      </c>
      <c r="Q1533" s="92">
        <f t="shared" si="1976"/>
        <v>0</v>
      </c>
      <c r="R1533" s="56">
        <f t="shared" ref="R1533:AC1533" si="1984">R1530-R1535</f>
        <v>0</v>
      </c>
      <c r="S1533" s="57">
        <f t="shared" si="1984"/>
        <v>0</v>
      </c>
      <c r="T1533" s="57">
        <f t="shared" si="1984"/>
        <v>0</v>
      </c>
      <c r="U1533" s="57">
        <f t="shared" si="1984"/>
        <v>0</v>
      </c>
      <c r="V1533" s="57">
        <f t="shared" si="1984"/>
        <v>0</v>
      </c>
      <c r="W1533" s="57">
        <f t="shared" si="1984"/>
        <v>0</v>
      </c>
      <c r="X1533" s="57">
        <f t="shared" si="1984"/>
        <v>0</v>
      </c>
      <c r="Y1533" s="57">
        <f t="shared" si="1984"/>
        <v>0</v>
      </c>
      <c r="Z1533" s="57">
        <f t="shared" si="1984"/>
        <v>0</v>
      </c>
      <c r="AA1533" s="57">
        <f t="shared" si="1984"/>
        <v>0</v>
      </c>
      <c r="AB1533" s="57">
        <f t="shared" si="1984"/>
        <v>0</v>
      </c>
      <c r="AC1533" s="57">
        <f t="shared" si="1984"/>
        <v>0</v>
      </c>
      <c r="AD1533" s="92">
        <f t="shared" si="1978"/>
        <v>0</v>
      </c>
      <c r="AE1533" s="56">
        <f t="shared" ref="AE1533:AP1533" si="1985">AE1530-AE1535</f>
        <v>0</v>
      </c>
      <c r="AF1533" s="57">
        <f t="shared" si="1985"/>
        <v>0</v>
      </c>
      <c r="AG1533" s="57">
        <f t="shared" si="1985"/>
        <v>0</v>
      </c>
      <c r="AH1533" s="57">
        <f t="shared" si="1985"/>
        <v>0</v>
      </c>
      <c r="AI1533" s="57">
        <f t="shared" si="1985"/>
        <v>0</v>
      </c>
      <c r="AJ1533" s="57">
        <f t="shared" si="1985"/>
        <v>0</v>
      </c>
      <c r="AK1533" s="57">
        <f t="shared" si="1985"/>
        <v>0</v>
      </c>
      <c r="AL1533" s="57">
        <f t="shared" si="1985"/>
        <v>0</v>
      </c>
      <c r="AM1533" s="57">
        <f t="shared" si="1985"/>
        <v>0</v>
      </c>
      <c r="AN1533" s="57">
        <f t="shared" si="1985"/>
        <v>0</v>
      </c>
      <c r="AO1533" s="57">
        <f t="shared" si="1985"/>
        <v>0</v>
      </c>
      <c r="AP1533" s="57">
        <f t="shared" si="1985"/>
        <v>0</v>
      </c>
      <c r="AQ1533" s="92">
        <f t="shared" si="1980"/>
        <v>0</v>
      </c>
      <c r="AR1533" s="56">
        <f t="shared" ref="AR1533:BC1533" si="1986">AR1530-AR1535</f>
        <v>0</v>
      </c>
      <c r="AS1533" s="57">
        <f t="shared" si="1986"/>
        <v>0</v>
      </c>
      <c r="AT1533" s="57">
        <f t="shared" si="1986"/>
        <v>0</v>
      </c>
      <c r="AU1533" s="57">
        <f t="shared" si="1986"/>
        <v>0</v>
      </c>
      <c r="AV1533" s="57">
        <f t="shared" si="1986"/>
        <v>0</v>
      </c>
      <c r="AW1533" s="57">
        <f t="shared" si="1986"/>
        <v>0</v>
      </c>
      <c r="AX1533" s="57">
        <f t="shared" si="1986"/>
        <v>0</v>
      </c>
      <c r="AY1533" s="57">
        <f t="shared" si="1986"/>
        <v>0</v>
      </c>
      <c r="AZ1533" s="57">
        <f t="shared" si="1986"/>
        <v>0</v>
      </c>
      <c r="BA1533" s="57">
        <f t="shared" si="1986"/>
        <v>0</v>
      </c>
      <c r="BB1533" s="57">
        <f t="shared" si="1986"/>
        <v>0</v>
      </c>
      <c r="BC1533" s="57">
        <f t="shared" si="1986"/>
        <v>0</v>
      </c>
      <c r="BD1533" s="92">
        <f t="shared" si="1982"/>
        <v>0</v>
      </c>
      <c r="BE1533" s="92">
        <f t="shared" si="1961"/>
        <v>0</v>
      </c>
      <c r="BF1533" s="122"/>
      <c r="BG1533" s="42"/>
    </row>
    <row r="1534" spans="1:61" hidden="1" outlineLevel="2" x14ac:dyDescent="0.2">
      <c r="A1534" s="373">
        <v>2</v>
      </c>
      <c r="B1534" s="371" t="s">
        <v>307</v>
      </c>
      <c r="C1534" s="44" t="s">
        <v>159</v>
      </c>
      <c r="D1534" s="101"/>
      <c r="E1534" s="82"/>
      <c r="F1534" s="83"/>
      <c r="G1534" s="83"/>
      <c r="H1534" s="83"/>
      <c r="I1534" s="83"/>
      <c r="J1534" s="83"/>
      <c r="K1534" s="83"/>
      <c r="L1534" s="83"/>
      <c r="M1534" s="83"/>
      <c r="N1534" s="83"/>
      <c r="O1534" s="83"/>
      <c r="P1534" s="84"/>
      <c r="Q1534" s="101">
        <f t="shared" si="1976"/>
        <v>0</v>
      </c>
      <c r="R1534" s="82"/>
      <c r="S1534" s="83"/>
      <c r="T1534" s="83"/>
      <c r="U1534" s="83"/>
      <c r="V1534" s="83"/>
      <c r="W1534" s="83"/>
      <c r="X1534" s="83"/>
      <c r="Y1534" s="83"/>
      <c r="Z1534" s="83"/>
      <c r="AA1534" s="83"/>
      <c r="AB1534" s="83"/>
      <c r="AC1534" s="84"/>
      <c r="AD1534" s="101">
        <f t="shared" si="1978"/>
        <v>0</v>
      </c>
      <c r="AE1534" s="82"/>
      <c r="AF1534" s="83"/>
      <c r="AG1534" s="83"/>
      <c r="AH1534" s="83"/>
      <c r="AI1534" s="83"/>
      <c r="AJ1534" s="83"/>
      <c r="AK1534" s="83"/>
      <c r="AL1534" s="83"/>
      <c r="AM1534" s="83"/>
      <c r="AN1534" s="83"/>
      <c r="AO1534" s="83"/>
      <c r="AP1534" s="84"/>
      <c r="AQ1534" s="101">
        <f t="shared" si="1980"/>
        <v>0</v>
      </c>
      <c r="AR1534" s="82"/>
      <c r="AS1534" s="83"/>
      <c r="AT1534" s="83"/>
      <c r="AU1534" s="83"/>
      <c r="AV1534" s="83"/>
      <c r="AW1534" s="83"/>
      <c r="AX1534" s="83"/>
      <c r="AY1534" s="83"/>
      <c r="AZ1534" s="83"/>
      <c r="BA1534" s="83"/>
      <c r="BB1534" s="83"/>
      <c r="BC1534" s="84"/>
      <c r="BD1534" s="101">
        <f t="shared" si="1982"/>
        <v>0</v>
      </c>
      <c r="BE1534" s="101">
        <f t="shared" si="1961"/>
        <v>0</v>
      </c>
      <c r="BG1534" s="42"/>
    </row>
    <row r="1535" spans="1:61" ht="13.5" hidden="1" outlineLevel="2" thickBot="1" x14ac:dyDescent="0.25">
      <c r="A1535" s="377"/>
      <c r="B1535" s="378"/>
      <c r="C1535" s="128" t="s">
        <v>164</v>
      </c>
      <c r="D1535" s="131"/>
      <c r="E1535" s="129"/>
      <c r="F1535" s="130"/>
      <c r="G1535" s="130"/>
      <c r="H1535" s="130"/>
      <c r="I1535" s="130"/>
      <c r="J1535" s="130"/>
      <c r="K1535" s="130"/>
      <c r="L1535" s="130"/>
      <c r="M1535" s="130"/>
      <c r="N1535" s="130"/>
      <c r="O1535" s="130"/>
      <c r="P1535" s="130"/>
      <c r="Q1535" s="131">
        <f t="shared" si="1976"/>
        <v>0</v>
      </c>
      <c r="R1535" s="129"/>
      <c r="S1535" s="130"/>
      <c r="T1535" s="130"/>
      <c r="U1535" s="130"/>
      <c r="V1535" s="130"/>
      <c r="W1535" s="130"/>
      <c r="X1535" s="130"/>
      <c r="Y1535" s="130"/>
      <c r="Z1535" s="130"/>
      <c r="AA1535" s="130"/>
      <c r="AB1535" s="130"/>
      <c r="AC1535" s="130"/>
      <c r="AD1535" s="131">
        <f t="shared" si="1978"/>
        <v>0</v>
      </c>
      <c r="AE1535" s="129"/>
      <c r="AF1535" s="130"/>
      <c r="AG1535" s="130"/>
      <c r="AH1535" s="130"/>
      <c r="AI1535" s="130"/>
      <c r="AJ1535" s="130"/>
      <c r="AK1535" s="130"/>
      <c r="AL1535" s="130"/>
      <c r="AM1535" s="130"/>
      <c r="AN1535" s="130"/>
      <c r="AO1535" s="130"/>
      <c r="AP1535" s="130"/>
      <c r="AQ1535" s="131">
        <f t="shared" si="1980"/>
        <v>0</v>
      </c>
      <c r="AR1535" s="129"/>
      <c r="AS1535" s="130"/>
      <c r="AT1535" s="130"/>
      <c r="AU1535" s="130"/>
      <c r="AV1535" s="130"/>
      <c r="AW1535" s="130"/>
      <c r="AX1535" s="130"/>
      <c r="AY1535" s="130"/>
      <c r="AZ1535" s="130"/>
      <c r="BA1535" s="130"/>
      <c r="BB1535" s="130"/>
      <c r="BC1535" s="130"/>
      <c r="BD1535" s="131">
        <f t="shared" si="1982"/>
        <v>0</v>
      </c>
      <c r="BE1535" s="131">
        <f t="shared" si="1961"/>
        <v>0</v>
      </c>
      <c r="BG1535" s="42"/>
    </row>
    <row r="1536" spans="1:61" hidden="1" outlineLevel="2" x14ac:dyDescent="0.2">
      <c r="A1536" s="369"/>
      <c r="B1536" s="362" t="s">
        <v>198</v>
      </c>
      <c r="C1536" s="50" t="s">
        <v>159</v>
      </c>
      <c r="D1536" s="127">
        <f>SUM(D1532,D1534)</f>
        <v>0</v>
      </c>
      <c r="E1536" s="124">
        <f>SUM(E1532,E1534)</f>
        <v>0</v>
      </c>
      <c r="F1536" s="125">
        <f t="shared" ref="F1536:P1536" si="1987">SUM(F1532,F1534)</f>
        <v>0</v>
      </c>
      <c r="G1536" s="125">
        <f t="shared" si="1987"/>
        <v>0</v>
      </c>
      <c r="H1536" s="125">
        <f t="shared" si="1987"/>
        <v>0</v>
      </c>
      <c r="I1536" s="125">
        <f t="shared" si="1987"/>
        <v>0</v>
      </c>
      <c r="J1536" s="125">
        <f t="shared" si="1987"/>
        <v>0</v>
      </c>
      <c r="K1536" s="125">
        <f t="shared" si="1987"/>
        <v>0</v>
      </c>
      <c r="L1536" s="125">
        <f t="shared" si="1987"/>
        <v>0</v>
      </c>
      <c r="M1536" s="125">
        <f t="shared" si="1987"/>
        <v>0</v>
      </c>
      <c r="N1536" s="125">
        <f t="shared" si="1987"/>
        <v>0</v>
      </c>
      <c r="O1536" s="125">
        <f t="shared" si="1987"/>
        <v>0</v>
      </c>
      <c r="P1536" s="125">
        <f t="shared" si="1987"/>
        <v>0</v>
      </c>
      <c r="Q1536" s="126">
        <f t="shared" si="1976"/>
        <v>0</v>
      </c>
      <c r="R1536" s="124">
        <f>SUM(R1532,R1534)</f>
        <v>0</v>
      </c>
      <c r="S1536" s="125">
        <f t="shared" ref="S1536:AC1536" si="1988">SUM(S1532,S1534)</f>
        <v>0</v>
      </c>
      <c r="T1536" s="125">
        <f t="shared" si="1988"/>
        <v>0</v>
      </c>
      <c r="U1536" s="125">
        <f t="shared" si="1988"/>
        <v>0</v>
      </c>
      <c r="V1536" s="125">
        <f t="shared" si="1988"/>
        <v>0</v>
      </c>
      <c r="W1536" s="125">
        <f t="shared" si="1988"/>
        <v>0</v>
      </c>
      <c r="X1536" s="125">
        <f t="shared" si="1988"/>
        <v>0</v>
      </c>
      <c r="Y1536" s="125">
        <f t="shared" si="1988"/>
        <v>0</v>
      </c>
      <c r="Z1536" s="125">
        <f t="shared" si="1988"/>
        <v>0</v>
      </c>
      <c r="AA1536" s="125">
        <f t="shared" si="1988"/>
        <v>0</v>
      </c>
      <c r="AB1536" s="125">
        <f t="shared" si="1988"/>
        <v>0</v>
      </c>
      <c r="AC1536" s="125">
        <f t="shared" si="1988"/>
        <v>0</v>
      </c>
      <c r="AD1536" s="126">
        <f t="shared" si="1978"/>
        <v>0</v>
      </c>
      <c r="AE1536" s="124">
        <f>SUM(AE1532,AE1534)</f>
        <v>0</v>
      </c>
      <c r="AF1536" s="125">
        <f t="shared" ref="AF1536:AP1536" si="1989">SUM(AF1532,AF1534)</f>
        <v>0</v>
      </c>
      <c r="AG1536" s="125">
        <f t="shared" si="1989"/>
        <v>0</v>
      </c>
      <c r="AH1536" s="125">
        <f t="shared" si="1989"/>
        <v>0</v>
      </c>
      <c r="AI1536" s="125">
        <f t="shared" si="1989"/>
        <v>0</v>
      </c>
      <c r="AJ1536" s="125">
        <f t="shared" si="1989"/>
        <v>0</v>
      </c>
      <c r="AK1536" s="125">
        <f t="shared" si="1989"/>
        <v>0</v>
      </c>
      <c r="AL1536" s="125">
        <f t="shared" si="1989"/>
        <v>0</v>
      </c>
      <c r="AM1536" s="125">
        <f t="shared" si="1989"/>
        <v>250</v>
      </c>
      <c r="AN1536" s="125">
        <f t="shared" si="1989"/>
        <v>3</v>
      </c>
      <c r="AO1536" s="125">
        <f t="shared" si="1989"/>
        <v>3</v>
      </c>
      <c r="AP1536" s="125">
        <f t="shared" si="1989"/>
        <v>3</v>
      </c>
      <c r="AQ1536" s="126">
        <f t="shared" si="1980"/>
        <v>259</v>
      </c>
      <c r="AR1536" s="124">
        <f>SUM(AR1532,AR1534)</f>
        <v>53</v>
      </c>
      <c r="AS1536" s="125">
        <f t="shared" ref="AS1536:BC1536" si="1990">SUM(AS1532,AS1534)</f>
        <v>3</v>
      </c>
      <c r="AT1536" s="125">
        <f t="shared" si="1990"/>
        <v>3</v>
      </c>
      <c r="AU1536" s="125">
        <f t="shared" si="1990"/>
        <v>3</v>
      </c>
      <c r="AV1536" s="125">
        <f t="shared" si="1990"/>
        <v>211</v>
      </c>
      <c r="AW1536" s="125">
        <f t="shared" si="1990"/>
        <v>419</v>
      </c>
      <c r="AX1536" s="125">
        <f t="shared" si="1990"/>
        <v>835</v>
      </c>
      <c r="AY1536" s="125">
        <f t="shared" si="1990"/>
        <v>991</v>
      </c>
      <c r="AZ1536" s="125">
        <f t="shared" si="1990"/>
        <v>991</v>
      </c>
      <c r="BA1536" s="125">
        <f t="shared" si="1990"/>
        <v>835</v>
      </c>
      <c r="BB1536" s="125">
        <f t="shared" si="1990"/>
        <v>419</v>
      </c>
      <c r="BC1536" s="125">
        <f t="shared" si="1990"/>
        <v>211</v>
      </c>
      <c r="BD1536" s="126">
        <f t="shared" si="1982"/>
        <v>4974</v>
      </c>
      <c r="BE1536" s="127">
        <f t="shared" si="1961"/>
        <v>5233</v>
      </c>
      <c r="BG1536" s="42"/>
    </row>
    <row r="1537" spans="1:61" hidden="1" outlineLevel="2" x14ac:dyDescent="0.2">
      <c r="A1537" s="370"/>
      <c r="B1537" s="363"/>
      <c r="C1537" s="51" t="s">
        <v>164</v>
      </c>
      <c r="D1537" s="100">
        <f t="shared" ref="D1537:P1537" si="1991">SUM(D1533,D1535)</f>
        <v>0</v>
      </c>
      <c r="E1537" s="80">
        <f t="shared" si="1991"/>
        <v>0</v>
      </c>
      <c r="F1537" s="81">
        <f t="shared" si="1991"/>
        <v>0</v>
      </c>
      <c r="G1537" s="81">
        <f t="shared" si="1991"/>
        <v>0</v>
      </c>
      <c r="H1537" s="81">
        <f t="shared" si="1991"/>
        <v>0</v>
      </c>
      <c r="I1537" s="81">
        <f t="shared" si="1991"/>
        <v>0</v>
      </c>
      <c r="J1537" s="81">
        <f t="shared" si="1991"/>
        <v>0</v>
      </c>
      <c r="K1537" s="81">
        <f t="shared" si="1991"/>
        <v>0</v>
      </c>
      <c r="L1537" s="81">
        <f t="shared" si="1991"/>
        <v>0</v>
      </c>
      <c r="M1537" s="81">
        <f t="shared" si="1991"/>
        <v>0</v>
      </c>
      <c r="N1537" s="81">
        <f t="shared" si="1991"/>
        <v>0</v>
      </c>
      <c r="O1537" s="81">
        <f t="shared" si="1991"/>
        <v>0</v>
      </c>
      <c r="P1537" s="81">
        <f t="shared" si="1991"/>
        <v>0</v>
      </c>
      <c r="Q1537" s="99">
        <f t="shared" si="1976"/>
        <v>0</v>
      </c>
      <c r="R1537" s="80">
        <f t="shared" ref="R1537:AC1537" si="1992">SUM(R1533,R1535)</f>
        <v>0</v>
      </c>
      <c r="S1537" s="81">
        <f t="shared" si="1992"/>
        <v>0</v>
      </c>
      <c r="T1537" s="81">
        <f t="shared" si="1992"/>
        <v>0</v>
      </c>
      <c r="U1537" s="81">
        <f t="shared" si="1992"/>
        <v>0</v>
      </c>
      <c r="V1537" s="81">
        <f t="shared" si="1992"/>
        <v>0</v>
      </c>
      <c r="W1537" s="81">
        <f t="shared" si="1992"/>
        <v>0</v>
      </c>
      <c r="X1537" s="81">
        <f t="shared" si="1992"/>
        <v>0</v>
      </c>
      <c r="Y1537" s="81">
        <f t="shared" si="1992"/>
        <v>0</v>
      </c>
      <c r="Z1537" s="81">
        <f t="shared" si="1992"/>
        <v>0</v>
      </c>
      <c r="AA1537" s="81">
        <f t="shared" si="1992"/>
        <v>0</v>
      </c>
      <c r="AB1537" s="81">
        <f t="shared" si="1992"/>
        <v>0</v>
      </c>
      <c r="AC1537" s="81">
        <f t="shared" si="1992"/>
        <v>0</v>
      </c>
      <c r="AD1537" s="99">
        <f t="shared" si="1978"/>
        <v>0</v>
      </c>
      <c r="AE1537" s="80">
        <f t="shared" ref="AE1537:AP1537" si="1993">SUM(AE1533,AE1535)</f>
        <v>0</v>
      </c>
      <c r="AF1537" s="81">
        <f t="shared" si="1993"/>
        <v>0</v>
      </c>
      <c r="AG1537" s="81">
        <f t="shared" si="1993"/>
        <v>0</v>
      </c>
      <c r="AH1537" s="81">
        <f t="shared" si="1993"/>
        <v>0</v>
      </c>
      <c r="AI1537" s="81">
        <f t="shared" si="1993"/>
        <v>0</v>
      </c>
      <c r="AJ1537" s="81">
        <f t="shared" si="1993"/>
        <v>0</v>
      </c>
      <c r="AK1537" s="81">
        <f t="shared" si="1993"/>
        <v>0</v>
      </c>
      <c r="AL1537" s="81">
        <f t="shared" si="1993"/>
        <v>0</v>
      </c>
      <c r="AM1537" s="81">
        <f t="shared" si="1993"/>
        <v>0</v>
      </c>
      <c r="AN1537" s="81">
        <f t="shared" si="1993"/>
        <v>0</v>
      </c>
      <c r="AO1537" s="81">
        <f t="shared" si="1993"/>
        <v>0</v>
      </c>
      <c r="AP1537" s="81">
        <f t="shared" si="1993"/>
        <v>0</v>
      </c>
      <c r="AQ1537" s="99">
        <f t="shared" si="1980"/>
        <v>0</v>
      </c>
      <c r="AR1537" s="80">
        <f t="shared" ref="AR1537:BC1537" si="1994">SUM(AR1533,AR1535)</f>
        <v>0</v>
      </c>
      <c r="AS1537" s="81">
        <f t="shared" si="1994"/>
        <v>0</v>
      </c>
      <c r="AT1537" s="81">
        <f t="shared" si="1994"/>
        <v>0</v>
      </c>
      <c r="AU1537" s="81">
        <f t="shared" si="1994"/>
        <v>0</v>
      </c>
      <c r="AV1537" s="81">
        <f t="shared" si="1994"/>
        <v>0</v>
      </c>
      <c r="AW1537" s="81">
        <f t="shared" si="1994"/>
        <v>0</v>
      </c>
      <c r="AX1537" s="81">
        <f t="shared" si="1994"/>
        <v>0</v>
      </c>
      <c r="AY1537" s="81">
        <f t="shared" si="1994"/>
        <v>0</v>
      </c>
      <c r="AZ1537" s="81">
        <f t="shared" si="1994"/>
        <v>0</v>
      </c>
      <c r="BA1537" s="81">
        <f t="shared" si="1994"/>
        <v>0</v>
      </c>
      <c r="BB1537" s="81">
        <f t="shared" si="1994"/>
        <v>0</v>
      </c>
      <c r="BC1537" s="81">
        <f t="shared" si="1994"/>
        <v>0</v>
      </c>
      <c r="BD1537" s="99">
        <f t="shared" si="1982"/>
        <v>0</v>
      </c>
      <c r="BE1537" s="100">
        <f t="shared" si="1961"/>
        <v>0</v>
      </c>
      <c r="BG1537" s="42"/>
    </row>
    <row r="1538" spans="1:61" outlineLevel="1" collapsed="1" x14ac:dyDescent="0.2">
      <c r="A1538" s="119"/>
      <c r="B1538" s="103" t="s">
        <v>333</v>
      </c>
      <c r="C1538" s="104"/>
      <c r="D1538" s="106"/>
      <c r="E1538" s="105"/>
      <c r="F1538" s="105"/>
      <c r="G1538" s="105"/>
      <c r="H1538" s="105"/>
      <c r="I1538" s="105"/>
      <c r="J1538" s="105"/>
      <c r="K1538" s="105"/>
      <c r="L1538" s="105"/>
      <c r="M1538" s="105"/>
      <c r="N1538" s="105"/>
      <c r="O1538" s="105"/>
      <c r="P1538" s="105"/>
      <c r="Q1538" s="106"/>
      <c r="R1538" s="105"/>
      <c r="S1538" s="105"/>
      <c r="T1538" s="105"/>
      <c r="U1538" s="105"/>
      <c r="V1538" s="105"/>
      <c r="W1538" s="105"/>
      <c r="X1538" s="105"/>
      <c r="Y1538" s="105"/>
      <c r="Z1538" s="105"/>
      <c r="AA1538" s="105"/>
      <c r="AB1538" s="105"/>
      <c r="AC1538" s="105"/>
      <c r="AD1538" s="107"/>
      <c r="AE1538" s="108"/>
      <c r="AF1538" s="105"/>
      <c r="AG1538" s="105"/>
      <c r="AH1538" s="105"/>
      <c r="AI1538" s="105"/>
      <c r="AJ1538" s="105"/>
      <c r="AK1538" s="105"/>
      <c r="AL1538" s="105"/>
      <c r="AM1538" s="105"/>
      <c r="AN1538" s="105"/>
      <c r="AO1538" s="105"/>
      <c r="AP1538" s="109"/>
      <c r="AQ1538" s="110"/>
      <c r="AR1538" s="105"/>
      <c r="AS1538" s="105"/>
      <c r="AT1538" s="105"/>
      <c r="AU1538" s="105"/>
      <c r="AV1538" s="105"/>
      <c r="AW1538" s="105"/>
      <c r="AX1538" s="105"/>
      <c r="AY1538" s="105"/>
      <c r="AZ1538" s="105"/>
      <c r="BA1538" s="105"/>
      <c r="BB1538" s="105"/>
      <c r="BC1538" s="105"/>
      <c r="BD1538" s="106"/>
      <c r="BE1538" s="197">
        <f t="shared" ref="BE1538:BE1564" si="1995">SUM(D1538,BD1538,AQ1538,AD1538,Q1538)</f>
        <v>0</v>
      </c>
      <c r="BF1538" s="122"/>
      <c r="BG1538" s="42"/>
    </row>
    <row r="1539" spans="1:61" hidden="1" outlineLevel="2" x14ac:dyDescent="0.2">
      <c r="A1539" s="120"/>
      <c r="B1539" s="111" t="s">
        <v>202</v>
      </c>
      <c r="C1539" s="112"/>
      <c r="D1539" s="114"/>
      <c r="E1539" s="113"/>
      <c r="F1539" s="113"/>
      <c r="G1539" s="113"/>
      <c r="H1539" s="113"/>
      <c r="I1539" s="113"/>
      <c r="J1539" s="113"/>
      <c r="K1539" s="113"/>
      <c r="L1539" s="113"/>
      <c r="M1539" s="113"/>
      <c r="N1539" s="113"/>
      <c r="O1539" s="113"/>
      <c r="P1539" s="113"/>
      <c r="Q1539" s="114"/>
      <c r="R1539" s="113"/>
      <c r="S1539" s="113"/>
      <c r="T1539" s="113"/>
      <c r="U1539" s="113"/>
      <c r="V1539" s="113"/>
      <c r="W1539" s="113"/>
      <c r="X1539" s="113"/>
      <c r="Y1539" s="113"/>
      <c r="Z1539" s="113"/>
      <c r="AA1539" s="113"/>
      <c r="AB1539" s="113"/>
      <c r="AC1539" s="113"/>
      <c r="AD1539" s="115"/>
      <c r="AE1539" s="116"/>
      <c r="AF1539" s="113"/>
      <c r="AG1539" s="113"/>
      <c r="AH1539" s="113"/>
      <c r="AI1539" s="113"/>
      <c r="AJ1539" s="113"/>
      <c r="AK1539" s="113"/>
      <c r="AL1539" s="113"/>
      <c r="AM1539" s="113"/>
      <c r="AN1539" s="113"/>
      <c r="AO1539" s="113"/>
      <c r="AP1539" s="117"/>
      <c r="AQ1539" s="118"/>
      <c r="AR1539" s="113"/>
      <c r="AS1539" s="113"/>
      <c r="AT1539" s="113"/>
      <c r="AU1539" s="113"/>
      <c r="AV1539" s="113"/>
      <c r="AW1539" s="113"/>
      <c r="AX1539" s="113"/>
      <c r="AY1539" s="113"/>
      <c r="AZ1539" s="113"/>
      <c r="BA1539" s="113"/>
      <c r="BB1539" s="113"/>
      <c r="BC1539" s="113"/>
      <c r="BD1539" s="114"/>
      <c r="BE1539" s="198">
        <f t="shared" si="1995"/>
        <v>0</v>
      </c>
      <c r="BG1539" s="42"/>
    </row>
    <row r="1540" spans="1:61" ht="13.15" hidden="1" customHeight="1" outlineLevel="2" x14ac:dyDescent="0.2">
      <c r="A1540" s="373">
        <v>1</v>
      </c>
      <c r="B1540" s="371" t="s">
        <v>334</v>
      </c>
      <c r="C1540" s="44" t="s">
        <v>159</v>
      </c>
      <c r="D1540" s="101"/>
      <c r="E1540" s="82"/>
      <c r="F1540" s="83"/>
      <c r="G1540" s="83"/>
      <c r="H1540" s="83"/>
      <c r="I1540" s="83"/>
      <c r="J1540" s="83"/>
      <c r="K1540" s="83"/>
      <c r="L1540" s="83"/>
      <c r="M1540" s="83"/>
      <c r="N1540" s="83"/>
      <c r="O1540" s="83"/>
      <c r="P1540" s="83"/>
      <c r="Q1540" s="101">
        <f>SUM(E1540:P1540)</f>
        <v>0</v>
      </c>
      <c r="R1540" s="82"/>
      <c r="S1540" s="83"/>
      <c r="T1540" s="83"/>
      <c r="U1540" s="83"/>
      <c r="V1540" s="83"/>
      <c r="W1540" s="83"/>
      <c r="X1540" s="83"/>
      <c r="Y1540" s="83"/>
      <c r="Z1540" s="83"/>
      <c r="AA1540" s="83"/>
      <c r="AB1540" s="83"/>
      <c r="AC1540" s="83"/>
      <c r="AD1540" s="101">
        <f>SUM(R1540:AC1540)</f>
        <v>0</v>
      </c>
      <c r="AE1540" s="82"/>
      <c r="AF1540" s="83"/>
      <c r="AG1540" s="83"/>
      <c r="AH1540" s="83"/>
      <c r="AI1540" s="83"/>
      <c r="AJ1540" s="83"/>
      <c r="AK1540" s="83"/>
      <c r="AL1540" s="83"/>
      <c r="AM1540" s="83"/>
      <c r="AN1540" s="83"/>
      <c r="AO1540" s="83"/>
      <c r="AP1540" s="83"/>
      <c r="AQ1540" s="101">
        <f>SUM(AE1540:AP1540)</f>
        <v>0</v>
      </c>
      <c r="AR1540" s="82"/>
      <c r="AS1540" s="83"/>
      <c r="AT1540" s="83"/>
      <c r="AU1540" s="83"/>
      <c r="AV1540" s="83"/>
      <c r="AW1540" s="83"/>
      <c r="AX1540" s="83"/>
      <c r="AY1540" s="83"/>
      <c r="AZ1540" s="83"/>
      <c r="BA1540" s="83"/>
      <c r="BB1540" s="83"/>
      <c r="BC1540" s="83"/>
      <c r="BD1540" s="101">
        <f>SUM(AR1540:BC1540)</f>
        <v>0</v>
      </c>
      <c r="BE1540" s="101">
        <f t="shared" si="1995"/>
        <v>0</v>
      </c>
      <c r="BG1540" s="138"/>
      <c r="BH1540" s="140"/>
      <c r="BI1540" s="140"/>
    </row>
    <row r="1541" spans="1:61" ht="13.15" hidden="1" customHeight="1" outlineLevel="2" x14ac:dyDescent="0.2">
      <c r="A1541" s="374"/>
      <c r="B1541" s="372"/>
      <c r="C1541" s="46" t="s">
        <v>164</v>
      </c>
      <c r="D1541" s="92"/>
      <c r="E1541" s="56"/>
      <c r="F1541" s="57"/>
      <c r="G1541" s="57"/>
      <c r="H1541" s="57"/>
      <c r="I1541" s="57"/>
      <c r="J1541" s="57"/>
      <c r="K1541" s="57"/>
      <c r="L1541" s="57"/>
      <c r="M1541" s="57"/>
      <c r="N1541" s="57"/>
      <c r="O1541" s="57"/>
      <c r="P1541" s="57"/>
      <c r="Q1541" s="92">
        <f>SUM(E1541:P1541)</f>
        <v>0</v>
      </c>
      <c r="R1541" s="56"/>
      <c r="S1541" s="57"/>
      <c r="T1541" s="57"/>
      <c r="U1541" s="57"/>
      <c r="V1541" s="57"/>
      <c r="W1541" s="57"/>
      <c r="X1541" s="57"/>
      <c r="Y1541" s="57"/>
      <c r="Z1541" s="57"/>
      <c r="AA1541" s="57"/>
      <c r="AB1541" s="57"/>
      <c r="AC1541" s="57"/>
      <c r="AD1541" s="92">
        <f>SUM(R1541:AC1541)</f>
        <v>0</v>
      </c>
      <c r="AE1541" s="56"/>
      <c r="AF1541" s="57"/>
      <c r="AG1541" s="57"/>
      <c r="AH1541" s="57"/>
      <c r="AI1541" s="57"/>
      <c r="AJ1541" s="57"/>
      <c r="AK1541" s="57"/>
      <c r="AL1541" s="57"/>
      <c r="AM1541" s="57"/>
      <c r="AN1541" s="57"/>
      <c r="AO1541" s="57"/>
      <c r="AP1541" s="57"/>
      <c r="AQ1541" s="92">
        <f>SUM(AE1541:AP1541)</f>
        <v>0</v>
      </c>
      <c r="AR1541" s="56"/>
      <c r="AS1541" s="57"/>
      <c r="AT1541" s="57"/>
      <c r="AU1541" s="57"/>
      <c r="AV1541" s="57"/>
      <c r="AW1541" s="57"/>
      <c r="AX1541" s="57"/>
      <c r="AY1541" s="57"/>
      <c r="AZ1541" s="57"/>
      <c r="BA1541" s="57"/>
      <c r="BB1541" s="57"/>
      <c r="BC1541" s="57"/>
      <c r="BD1541" s="92">
        <f>SUM(AR1541:BC1541)</f>
        <v>0</v>
      </c>
      <c r="BE1541" s="92">
        <f t="shared" si="1995"/>
        <v>0</v>
      </c>
      <c r="BG1541" s="136"/>
      <c r="BH1541" s="4"/>
      <c r="BI1541" s="4"/>
    </row>
    <row r="1542" spans="1:61" ht="13.15" hidden="1" customHeight="1" outlineLevel="2" x14ac:dyDescent="0.2">
      <c r="A1542" s="373">
        <v>2</v>
      </c>
      <c r="B1542" s="371" t="s">
        <v>217</v>
      </c>
      <c r="C1542" s="44" t="s">
        <v>159</v>
      </c>
      <c r="D1542" s="101"/>
      <c r="E1542" s="82"/>
      <c r="F1542" s="83"/>
      <c r="G1542" s="83"/>
      <c r="H1542" s="83"/>
      <c r="I1542" s="83"/>
      <c r="J1542" s="83"/>
      <c r="K1542" s="83"/>
      <c r="L1542" s="83"/>
      <c r="M1542" s="83"/>
      <c r="N1542" s="83"/>
      <c r="O1542" s="83"/>
      <c r="P1542" s="83"/>
      <c r="Q1542" s="101">
        <f t="shared" ref="Q1542:Q1557" si="1996">SUM(E1542:P1542)</f>
        <v>0</v>
      </c>
      <c r="R1542" s="82"/>
      <c r="S1542" s="83"/>
      <c r="T1542" s="83"/>
      <c r="U1542" s="83"/>
      <c r="V1542" s="83"/>
      <c r="W1542" s="83"/>
      <c r="X1542" s="83"/>
      <c r="Y1542" s="83"/>
      <c r="Z1542" s="214"/>
      <c r="AA1542" s="214"/>
      <c r="AB1542" s="214"/>
      <c r="AC1542" s="214"/>
      <c r="AD1542" s="101">
        <f t="shared" ref="AD1542:AD1557" si="1997">SUM(R1542:AC1542)</f>
        <v>0</v>
      </c>
      <c r="AE1542" s="214"/>
      <c r="AF1542" s="214"/>
      <c r="AG1542" s="214"/>
      <c r="AH1542" s="214"/>
      <c r="AI1542" s="214"/>
      <c r="AJ1542" s="214"/>
      <c r="AK1542" s="214"/>
      <c r="AL1542" s="214"/>
      <c r="AM1542" s="214"/>
      <c r="AN1542" s="214">
        <v>350</v>
      </c>
      <c r="AO1542" s="83"/>
      <c r="AP1542" s="83"/>
      <c r="AQ1542" s="101">
        <f t="shared" ref="AQ1542:AQ1557" si="1998">SUM(AE1542:AP1542)</f>
        <v>350</v>
      </c>
      <c r="AR1542" s="82"/>
      <c r="AS1542" s="83"/>
      <c r="AT1542" s="83"/>
      <c r="AU1542" s="83"/>
      <c r="AV1542" s="83"/>
      <c r="AW1542" s="83"/>
      <c r="AX1542" s="83"/>
      <c r="AY1542" s="83"/>
      <c r="AZ1542" s="83"/>
      <c r="BA1542" s="83"/>
      <c r="BB1542" s="83"/>
      <c r="BC1542" s="83"/>
      <c r="BD1542" s="101">
        <f t="shared" ref="BD1542:BD1557" si="1999">SUM(AR1542:BC1542)</f>
        <v>0</v>
      </c>
      <c r="BE1542" s="101">
        <f t="shared" si="1995"/>
        <v>350</v>
      </c>
      <c r="BG1542" s="138" t="s">
        <v>211</v>
      </c>
      <c r="BH1542" s="140" t="s">
        <v>212</v>
      </c>
      <c r="BI1542" s="140" t="s">
        <v>213</v>
      </c>
    </row>
    <row r="1543" spans="1:61" ht="13.15" hidden="1" customHeight="1" outlineLevel="2" x14ac:dyDescent="0.2">
      <c r="A1543" s="374"/>
      <c r="B1543" s="372"/>
      <c r="C1543" s="46" t="s">
        <v>164</v>
      </c>
      <c r="D1543" s="92"/>
      <c r="E1543" s="56"/>
      <c r="F1543" s="57"/>
      <c r="G1543" s="57"/>
      <c r="H1543" s="57"/>
      <c r="I1543" s="57"/>
      <c r="J1543" s="57"/>
      <c r="K1543" s="57"/>
      <c r="L1543" s="57"/>
      <c r="M1543" s="57"/>
      <c r="N1543" s="57"/>
      <c r="O1543" s="57"/>
      <c r="P1543" s="57"/>
      <c r="Q1543" s="92">
        <f t="shared" si="1996"/>
        <v>0</v>
      </c>
      <c r="R1543" s="56"/>
      <c r="S1543" s="57"/>
      <c r="T1543" s="57"/>
      <c r="U1543" s="57"/>
      <c r="V1543" s="57"/>
      <c r="W1543" s="57"/>
      <c r="X1543" s="57"/>
      <c r="Y1543" s="57"/>
      <c r="Z1543" s="57"/>
      <c r="AA1543" s="57"/>
      <c r="AB1543" s="57"/>
      <c r="AC1543" s="57"/>
      <c r="AD1543" s="92">
        <f t="shared" si="1997"/>
        <v>0</v>
      </c>
      <c r="AE1543" s="57"/>
      <c r="AF1543" s="57"/>
      <c r="AG1543" s="57"/>
      <c r="AH1543" s="57"/>
      <c r="AI1543" s="57"/>
      <c r="AJ1543" s="57"/>
      <c r="AK1543" s="57"/>
      <c r="AL1543" s="57"/>
      <c r="AM1543" s="57"/>
      <c r="AN1543" s="57"/>
      <c r="AO1543" s="57"/>
      <c r="AP1543" s="57"/>
      <c r="AQ1543" s="92">
        <f t="shared" si="1998"/>
        <v>0</v>
      </c>
      <c r="AR1543" s="56"/>
      <c r="AS1543" s="57"/>
      <c r="AT1543" s="57"/>
      <c r="AU1543" s="57"/>
      <c r="AV1543" s="57"/>
      <c r="AW1543" s="57"/>
      <c r="AX1543" s="57"/>
      <c r="AY1543" s="57"/>
      <c r="AZ1543" s="57"/>
      <c r="BA1543" s="57"/>
      <c r="BB1543" s="57"/>
      <c r="BC1543" s="57"/>
      <c r="BD1543" s="92">
        <f t="shared" si="1999"/>
        <v>0</v>
      </c>
      <c r="BE1543" s="92">
        <f t="shared" si="1995"/>
        <v>0</v>
      </c>
      <c r="BG1543" s="136" t="s">
        <v>199</v>
      </c>
      <c r="BH1543" s="4"/>
      <c r="BI1543" s="4"/>
    </row>
    <row r="1544" spans="1:61" ht="13.15" hidden="1" customHeight="1" outlineLevel="2" x14ac:dyDescent="0.2">
      <c r="A1544" s="366">
        <v>3</v>
      </c>
      <c r="B1544" s="376" t="s">
        <v>345</v>
      </c>
      <c r="C1544" s="47" t="s">
        <v>159</v>
      </c>
      <c r="D1544" s="91"/>
      <c r="E1544" s="52"/>
      <c r="F1544" s="53"/>
      <c r="G1544" s="53"/>
      <c r="H1544" s="53"/>
      <c r="I1544" s="53"/>
      <c r="J1544" s="53"/>
      <c r="K1544" s="53"/>
      <c r="L1544" s="53"/>
      <c r="M1544" s="53"/>
      <c r="N1544" s="53"/>
      <c r="O1544" s="53"/>
      <c r="P1544" s="53"/>
      <c r="Q1544" s="91">
        <f t="shared" si="1996"/>
        <v>0</v>
      </c>
      <c r="R1544" s="52"/>
      <c r="S1544" s="53"/>
      <c r="T1544" s="53"/>
      <c r="U1544" s="53"/>
      <c r="V1544" s="53"/>
      <c r="W1544" s="53"/>
      <c r="X1544" s="53"/>
      <c r="Y1544" s="53"/>
      <c r="Z1544" s="53"/>
      <c r="AA1544" s="53"/>
      <c r="AB1544" s="53"/>
      <c r="AC1544" s="53"/>
      <c r="AD1544" s="91">
        <f t="shared" si="1997"/>
        <v>0</v>
      </c>
      <c r="AE1544" s="53"/>
      <c r="AF1544" s="53"/>
      <c r="AG1544" s="53"/>
      <c r="AH1544" s="53"/>
      <c r="AI1544" s="53"/>
      <c r="AJ1544" s="53"/>
      <c r="AK1544" s="53"/>
      <c r="AL1544" s="53"/>
      <c r="AM1544" s="53"/>
      <c r="AN1544" s="53"/>
      <c r="AO1544" s="53"/>
      <c r="AP1544" s="53"/>
      <c r="AQ1544" s="91">
        <f t="shared" si="1998"/>
        <v>0</v>
      </c>
      <c r="AR1544" s="52"/>
      <c r="AS1544" s="53"/>
      <c r="AT1544" s="53"/>
      <c r="AU1544" s="53"/>
      <c r="AV1544" s="53"/>
      <c r="AW1544" s="53"/>
      <c r="AX1544" s="53"/>
      <c r="AY1544" s="53"/>
      <c r="AZ1544" s="53"/>
      <c r="BA1544" s="53"/>
      <c r="BB1544" s="53"/>
      <c r="BC1544" s="53"/>
      <c r="BD1544" s="91">
        <f t="shared" si="1999"/>
        <v>0</v>
      </c>
      <c r="BE1544" s="91">
        <f t="shared" si="1995"/>
        <v>0</v>
      </c>
      <c r="BG1544" s="136" t="s">
        <v>218</v>
      </c>
      <c r="BH1544" s="4"/>
      <c r="BI1544" s="4"/>
    </row>
    <row r="1545" spans="1:61" ht="13.15" hidden="1" customHeight="1" outlineLevel="2" x14ac:dyDescent="0.2">
      <c r="A1545" s="367"/>
      <c r="B1545" s="381"/>
      <c r="C1545" s="48" t="s">
        <v>164</v>
      </c>
      <c r="D1545" s="93"/>
      <c r="E1545" s="62"/>
      <c r="F1545" s="63"/>
      <c r="G1545" s="63"/>
      <c r="H1545" s="63"/>
      <c r="I1545" s="63"/>
      <c r="J1545" s="63"/>
      <c r="K1545" s="63"/>
      <c r="L1545" s="63"/>
      <c r="M1545" s="63"/>
      <c r="N1545" s="63"/>
      <c r="O1545" s="63"/>
      <c r="P1545" s="63"/>
      <c r="Q1545" s="93">
        <f t="shared" si="1996"/>
        <v>0</v>
      </c>
      <c r="R1545" s="62"/>
      <c r="S1545" s="63"/>
      <c r="T1545" s="63"/>
      <c r="U1545" s="63"/>
      <c r="V1545" s="63"/>
      <c r="W1545" s="63"/>
      <c r="X1545" s="63"/>
      <c r="Y1545" s="63"/>
      <c r="Z1545" s="63"/>
      <c r="AA1545" s="63"/>
      <c r="AB1545" s="63"/>
      <c r="AC1545" s="63"/>
      <c r="AD1545" s="93">
        <f t="shared" si="1997"/>
        <v>0</v>
      </c>
      <c r="AE1545" s="63"/>
      <c r="AF1545" s="63"/>
      <c r="AG1545" s="63"/>
      <c r="AH1545" s="63"/>
      <c r="AI1545" s="63"/>
      <c r="AJ1545" s="63"/>
      <c r="AK1545" s="63"/>
      <c r="AL1545" s="63"/>
      <c r="AM1545" s="63"/>
      <c r="AN1545" s="63"/>
      <c r="AO1545" s="63"/>
      <c r="AP1545" s="63"/>
      <c r="AQ1545" s="93">
        <f t="shared" si="1998"/>
        <v>0</v>
      </c>
      <c r="AR1545" s="62"/>
      <c r="AS1545" s="63"/>
      <c r="AT1545" s="63"/>
      <c r="AU1545" s="63"/>
      <c r="AV1545" s="63"/>
      <c r="AW1545" s="63"/>
      <c r="AX1545" s="63"/>
      <c r="AY1545" s="63"/>
      <c r="AZ1545" s="63"/>
      <c r="BA1545" s="63"/>
      <c r="BB1545" s="63"/>
      <c r="BC1545" s="63"/>
      <c r="BD1545" s="93">
        <f t="shared" si="1999"/>
        <v>0</v>
      </c>
      <c r="BE1545" s="93">
        <f t="shared" si="1995"/>
        <v>0</v>
      </c>
      <c r="BG1545" s="136" t="s">
        <v>222</v>
      </c>
      <c r="BH1545" s="4"/>
      <c r="BI1545" s="4"/>
    </row>
    <row r="1546" spans="1:61" ht="13.15" hidden="1" customHeight="1" outlineLevel="2" x14ac:dyDescent="0.2">
      <c r="A1546" s="380">
        <v>4</v>
      </c>
      <c r="B1546" s="382" t="s">
        <v>204</v>
      </c>
      <c r="C1546" s="49" t="s">
        <v>159</v>
      </c>
      <c r="D1546" s="95"/>
      <c r="E1546" s="68"/>
      <c r="F1546" s="69"/>
      <c r="G1546" s="69"/>
      <c r="H1546" s="69"/>
      <c r="I1546" s="69"/>
      <c r="J1546" s="69"/>
      <c r="K1546" s="69"/>
      <c r="L1546" s="69"/>
      <c r="M1546" s="69"/>
      <c r="N1546" s="69"/>
      <c r="O1546" s="69"/>
      <c r="P1546" s="69"/>
      <c r="Q1546" s="94">
        <f t="shared" si="1996"/>
        <v>0</v>
      </c>
      <c r="R1546" s="68"/>
      <c r="S1546" s="69"/>
      <c r="T1546" s="69"/>
      <c r="U1546" s="69"/>
      <c r="V1546" s="69"/>
      <c r="W1546" s="69"/>
      <c r="X1546" s="69"/>
      <c r="Y1546" s="69"/>
      <c r="Z1546" s="69"/>
      <c r="AA1546" s="69"/>
      <c r="AB1546" s="69"/>
      <c r="AC1546" s="69"/>
      <c r="AD1546" s="94">
        <f t="shared" si="1997"/>
        <v>0</v>
      </c>
      <c r="AE1546" s="69"/>
      <c r="AF1546" s="69"/>
      <c r="AG1546" s="69"/>
      <c r="AH1546" s="69"/>
      <c r="AI1546" s="69"/>
      <c r="AJ1546" s="69"/>
      <c r="AK1546" s="69"/>
      <c r="AL1546" s="69"/>
      <c r="AM1546" s="69"/>
      <c r="AN1546" s="69"/>
      <c r="AO1546" s="192"/>
      <c r="AP1546" s="192"/>
      <c r="AQ1546" s="94">
        <f t="shared" si="1998"/>
        <v>0</v>
      </c>
      <c r="AR1546" s="193"/>
      <c r="AS1546" s="192"/>
      <c r="AT1546" s="69"/>
      <c r="AU1546" s="69"/>
      <c r="AV1546" s="69"/>
      <c r="AW1546" s="69"/>
      <c r="AX1546" s="69"/>
      <c r="AY1546" s="69"/>
      <c r="AZ1546" s="69"/>
      <c r="BA1546" s="69"/>
      <c r="BB1546" s="69"/>
      <c r="BC1546" s="69"/>
      <c r="BD1546" s="94">
        <f t="shared" si="1999"/>
        <v>0</v>
      </c>
      <c r="BE1546" s="95">
        <f t="shared" si="1995"/>
        <v>0</v>
      </c>
      <c r="BG1546" s="136" t="s">
        <v>214</v>
      </c>
      <c r="BH1546" s="4"/>
      <c r="BI1546" s="4"/>
    </row>
    <row r="1547" spans="1:61" ht="13.15" hidden="1" customHeight="1" outlineLevel="2" x14ac:dyDescent="0.2">
      <c r="A1547" s="384"/>
      <c r="B1547" s="383"/>
      <c r="C1547" s="45" t="s">
        <v>164</v>
      </c>
      <c r="D1547" s="97"/>
      <c r="E1547" s="74"/>
      <c r="F1547" s="75"/>
      <c r="G1547" s="75"/>
      <c r="H1547" s="75"/>
      <c r="I1547" s="75"/>
      <c r="J1547" s="75"/>
      <c r="K1547" s="75"/>
      <c r="L1547" s="75"/>
      <c r="M1547" s="75"/>
      <c r="N1547" s="75"/>
      <c r="O1547" s="75"/>
      <c r="P1547" s="75"/>
      <c r="Q1547" s="96">
        <f t="shared" si="1996"/>
        <v>0</v>
      </c>
      <c r="R1547" s="74"/>
      <c r="S1547" s="75"/>
      <c r="T1547" s="75"/>
      <c r="U1547" s="75"/>
      <c r="V1547" s="75"/>
      <c r="W1547" s="75"/>
      <c r="X1547" s="75"/>
      <c r="Y1547" s="75"/>
      <c r="Z1547" s="75"/>
      <c r="AA1547" s="75"/>
      <c r="AB1547" s="75"/>
      <c r="AC1547" s="75"/>
      <c r="AD1547" s="96">
        <f t="shared" si="1997"/>
        <v>0</v>
      </c>
      <c r="AE1547" s="75"/>
      <c r="AF1547" s="75"/>
      <c r="AG1547" s="75"/>
      <c r="AH1547" s="75"/>
      <c r="AI1547" s="75"/>
      <c r="AJ1547" s="75"/>
      <c r="AK1547" s="75"/>
      <c r="AL1547" s="75"/>
      <c r="AM1547" s="75"/>
      <c r="AN1547" s="75"/>
      <c r="AO1547" s="75"/>
      <c r="AP1547" s="75"/>
      <c r="AQ1547" s="96">
        <f t="shared" si="1998"/>
        <v>0</v>
      </c>
      <c r="AR1547" s="74"/>
      <c r="AS1547" s="75"/>
      <c r="AT1547" s="75"/>
      <c r="AU1547" s="75"/>
      <c r="AV1547" s="75"/>
      <c r="AW1547" s="75"/>
      <c r="AX1547" s="75"/>
      <c r="AY1547" s="75"/>
      <c r="AZ1547" s="75"/>
      <c r="BA1547" s="75"/>
      <c r="BB1547" s="75"/>
      <c r="BC1547" s="75"/>
      <c r="BD1547" s="96">
        <f t="shared" si="1999"/>
        <v>0</v>
      </c>
      <c r="BE1547" s="97">
        <f t="shared" si="1995"/>
        <v>0</v>
      </c>
      <c r="BG1547" s="136" t="s">
        <v>223</v>
      </c>
      <c r="BH1547" s="4"/>
      <c r="BI1547" s="4"/>
    </row>
    <row r="1548" spans="1:61" ht="13.15" hidden="1" customHeight="1" outlineLevel="2" x14ac:dyDescent="0.2">
      <c r="A1548" s="380">
        <v>5</v>
      </c>
      <c r="B1548" s="382" t="s">
        <v>221</v>
      </c>
      <c r="C1548" s="49" t="s">
        <v>159</v>
      </c>
      <c r="D1548" s="95"/>
      <c r="E1548" s="68"/>
      <c r="F1548" s="69"/>
      <c r="G1548" s="69"/>
      <c r="H1548" s="69"/>
      <c r="I1548" s="69"/>
      <c r="J1548" s="69"/>
      <c r="K1548" s="69"/>
      <c r="L1548" s="69"/>
      <c r="M1548" s="69"/>
      <c r="N1548" s="69"/>
      <c r="O1548" s="69"/>
      <c r="P1548" s="69"/>
      <c r="Q1548" s="94">
        <f t="shared" si="1996"/>
        <v>0</v>
      </c>
      <c r="R1548" s="68"/>
      <c r="S1548" s="69"/>
      <c r="T1548" s="69"/>
      <c r="U1548" s="69"/>
      <c r="V1548" s="69"/>
      <c r="W1548" s="69"/>
      <c r="X1548" s="69"/>
      <c r="Y1548" s="69"/>
      <c r="Z1548" s="69"/>
      <c r="AA1548" s="69"/>
      <c r="AB1548" s="69"/>
      <c r="AC1548" s="69"/>
      <c r="AD1548" s="94">
        <f t="shared" si="1997"/>
        <v>0</v>
      </c>
      <c r="AE1548" s="69"/>
      <c r="AF1548" s="69"/>
      <c r="AG1548" s="69"/>
      <c r="AH1548" s="69"/>
      <c r="AI1548" s="69"/>
      <c r="AJ1548" s="69"/>
      <c r="AK1548" s="69"/>
      <c r="AL1548" s="69"/>
      <c r="AM1548" s="69"/>
      <c r="AN1548" s="69"/>
      <c r="AO1548" s="69"/>
      <c r="AP1548" s="69"/>
      <c r="AQ1548" s="94">
        <f t="shared" si="1998"/>
        <v>0</v>
      </c>
      <c r="AR1548" s="68"/>
      <c r="AS1548" s="69"/>
      <c r="AT1548" s="192">
        <v>200</v>
      </c>
      <c r="AU1548" s="192">
        <v>400</v>
      </c>
      <c r="AV1548" s="192">
        <v>600</v>
      </c>
      <c r="AW1548" s="192">
        <v>800</v>
      </c>
      <c r="AX1548" s="192">
        <v>800</v>
      </c>
      <c r="AY1548" s="192">
        <v>800</v>
      </c>
      <c r="AZ1548" s="192">
        <v>600</v>
      </c>
      <c r="BA1548" s="192">
        <v>600</v>
      </c>
      <c r="BB1548" s="192">
        <v>400</v>
      </c>
      <c r="BC1548" s="192">
        <v>200</v>
      </c>
      <c r="BD1548" s="94">
        <f t="shared" si="1999"/>
        <v>5400</v>
      </c>
      <c r="BE1548" s="95">
        <f t="shared" si="1995"/>
        <v>5400</v>
      </c>
      <c r="BG1548" t="s">
        <v>224</v>
      </c>
      <c r="BH1548" s="4"/>
      <c r="BI1548" s="4"/>
    </row>
    <row r="1549" spans="1:61" ht="13.15" hidden="1" customHeight="1" outlineLevel="2" x14ac:dyDescent="0.2">
      <c r="A1549" s="384"/>
      <c r="B1549" s="383"/>
      <c r="C1549" s="45" t="s">
        <v>164</v>
      </c>
      <c r="D1549" s="97"/>
      <c r="E1549" s="74"/>
      <c r="F1549" s="75"/>
      <c r="G1549" s="75"/>
      <c r="H1549" s="75"/>
      <c r="I1549" s="75"/>
      <c r="J1549" s="75"/>
      <c r="K1549" s="75"/>
      <c r="L1549" s="75"/>
      <c r="M1549" s="75"/>
      <c r="N1549" s="75"/>
      <c r="O1549" s="75"/>
      <c r="P1549" s="75"/>
      <c r="Q1549" s="96">
        <f t="shared" si="1996"/>
        <v>0</v>
      </c>
      <c r="R1549" s="74"/>
      <c r="S1549" s="75"/>
      <c r="T1549" s="75"/>
      <c r="U1549" s="75"/>
      <c r="V1549" s="75"/>
      <c r="W1549" s="75"/>
      <c r="X1549" s="75"/>
      <c r="Y1549" s="75"/>
      <c r="Z1549" s="75"/>
      <c r="AA1549" s="75"/>
      <c r="AB1549" s="75"/>
      <c r="AC1549" s="75"/>
      <c r="AD1549" s="96">
        <f t="shared" si="1997"/>
        <v>0</v>
      </c>
      <c r="AE1549" s="75"/>
      <c r="AF1549" s="75"/>
      <c r="AG1549" s="75"/>
      <c r="AH1549" s="75"/>
      <c r="AI1549" s="75"/>
      <c r="AJ1549" s="75"/>
      <c r="AK1549" s="75"/>
      <c r="AL1549" s="75"/>
      <c r="AM1549" s="75"/>
      <c r="AN1549" s="75"/>
      <c r="AO1549" s="75"/>
      <c r="AP1549" s="75"/>
      <c r="AQ1549" s="96">
        <f t="shared" si="1998"/>
        <v>0</v>
      </c>
      <c r="AR1549" s="74"/>
      <c r="AS1549" s="75"/>
      <c r="AT1549" s="75"/>
      <c r="AU1549" s="75"/>
      <c r="AV1549" s="75"/>
      <c r="AW1549" s="75"/>
      <c r="AX1549" s="75"/>
      <c r="AY1549" s="75"/>
      <c r="AZ1549" s="75"/>
      <c r="BA1549" s="75"/>
      <c r="BB1549" s="75"/>
      <c r="BC1549" s="75"/>
      <c r="BD1549" s="96">
        <f t="shared" si="1999"/>
        <v>0</v>
      </c>
      <c r="BE1549" s="97">
        <f t="shared" si="1995"/>
        <v>0</v>
      </c>
      <c r="BG1549" t="s">
        <v>210</v>
      </c>
      <c r="BH1549" s="4"/>
      <c r="BI1549" s="4"/>
    </row>
    <row r="1550" spans="1:61" ht="13.15" hidden="1" customHeight="1" outlineLevel="2" x14ac:dyDescent="0.2">
      <c r="A1550" s="373">
        <v>6</v>
      </c>
      <c r="B1550" s="364" t="s">
        <v>209</v>
      </c>
      <c r="C1550" s="49" t="s">
        <v>159</v>
      </c>
      <c r="D1550" s="95"/>
      <c r="E1550" s="68"/>
      <c r="F1550" s="69"/>
      <c r="G1550" s="69"/>
      <c r="H1550" s="69"/>
      <c r="I1550" s="69"/>
      <c r="J1550" s="69"/>
      <c r="K1550" s="69"/>
      <c r="L1550" s="69"/>
      <c r="M1550" s="69"/>
      <c r="N1550" s="69"/>
      <c r="O1550" s="69"/>
      <c r="P1550" s="69"/>
      <c r="Q1550" s="94">
        <f t="shared" si="1996"/>
        <v>0</v>
      </c>
      <c r="R1550" s="68"/>
      <c r="S1550" s="69"/>
      <c r="T1550" s="69"/>
      <c r="U1550" s="69"/>
      <c r="V1550" s="69"/>
      <c r="W1550" s="69"/>
      <c r="X1550" s="69"/>
      <c r="Y1550" s="69"/>
      <c r="Z1550" s="69"/>
      <c r="AA1550" s="69"/>
      <c r="AB1550" s="69"/>
      <c r="AC1550" s="69"/>
      <c r="AD1550" s="94">
        <f t="shared" si="1997"/>
        <v>0</v>
      </c>
      <c r="AE1550" s="69"/>
      <c r="AF1550" s="69"/>
      <c r="AG1550" s="69"/>
      <c r="AH1550" s="69"/>
      <c r="AI1550" s="69"/>
      <c r="AJ1550" s="69"/>
      <c r="AK1550" s="69"/>
      <c r="AL1550" s="69"/>
      <c r="AM1550" s="69"/>
      <c r="AN1550" s="69"/>
      <c r="AO1550" s="69"/>
      <c r="AP1550" s="69"/>
      <c r="AQ1550" s="94">
        <f t="shared" si="1998"/>
        <v>0</v>
      </c>
      <c r="AR1550" s="68"/>
      <c r="AS1550" s="69"/>
      <c r="AT1550" s="192">
        <f>AT1548*4%</f>
        <v>8</v>
      </c>
      <c r="AU1550" s="192">
        <f t="shared" ref="AU1550:BC1550" si="2000">AU1548*4%</f>
        <v>16</v>
      </c>
      <c r="AV1550" s="192">
        <f t="shared" si="2000"/>
        <v>24</v>
      </c>
      <c r="AW1550" s="192">
        <f t="shared" si="2000"/>
        <v>32</v>
      </c>
      <c r="AX1550" s="192">
        <f t="shared" si="2000"/>
        <v>32</v>
      </c>
      <c r="AY1550" s="192">
        <f t="shared" si="2000"/>
        <v>32</v>
      </c>
      <c r="AZ1550" s="192">
        <f t="shared" si="2000"/>
        <v>24</v>
      </c>
      <c r="BA1550" s="192">
        <f t="shared" si="2000"/>
        <v>24</v>
      </c>
      <c r="BB1550" s="192">
        <f t="shared" si="2000"/>
        <v>16</v>
      </c>
      <c r="BC1550" s="192">
        <f t="shared" si="2000"/>
        <v>8</v>
      </c>
      <c r="BD1550" s="94">
        <f t="shared" si="1999"/>
        <v>216</v>
      </c>
      <c r="BE1550" s="95">
        <f t="shared" si="1995"/>
        <v>216</v>
      </c>
      <c r="BG1550" s="136" t="s">
        <v>215</v>
      </c>
      <c r="BH1550" s="4"/>
      <c r="BI1550" s="4"/>
    </row>
    <row r="1551" spans="1:61" ht="13.15" hidden="1" customHeight="1" outlineLevel="2" x14ac:dyDescent="0.2">
      <c r="A1551" s="374"/>
      <c r="B1551" s="365"/>
      <c r="C1551" s="48" t="s">
        <v>164</v>
      </c>
      <c r="D1551" s="98"/>
      <c r="E1551" s="62"/>
      <c r="F1551" s="63"/>
      <c r="G1551" s="63"/>
      <c r="H1551" s="63"/>
      <c r="I1551" s="63"/>
      <c r="J1551" s="63"/>
      <c r="K1551" s="63"/>
      <c r="L1551" s="63"/>
      <c r="M1551" s="63"/>
      <c r="N1551" s="63"/>
      <c r="O1551" s="63"/>
      <c r="P1551" s="63"/>
      <c r="Q1551" s="93">
        <f t="shared" si="1996"/>
        <v>0</v>
      </c>
      <c r="R1551" s="62"/>
      <c r="S1551" s="63"/>
      <c r="T1551" s="63"/>
      <c r="U1551" s="63"/>
      <c r="V1551" s="63"/>
      <c r="W1551" s="63"/>
      <c r="X1551" s="63"/>
      <c r="Y1551" s="63"/>
      <c r="Z1551" s="63"/>
      <c r="AA1551" s="63"/>
      <c r="AB1551" s="63"/>
      <c r="AC1551" s="63"/>
      <c r="AD1551" s="93">
        <f t="shared" si="1997"/>
        <v>0</v>
      </c>
      <c r="AE1551" s="63"/>
      <c r="AF1551" s="63"/>
      <c r="AG1551" s="63"/>
      <c r="AH1551" s="63"/>
      <c r="AI1551" s="63"/>
      <c r="AJ1551" s="63"/>
      <c r="AK1551" s="63"/>
      <c r="AL1551" s="63"/>
      <c r="AM1551" s="63"/>
      <c r="AN1551" s="63"/>
      <c r="AO1551" s="63"/>
      <c r="AP1551" s="63"/>
      <c r="AQ1551" s="93">
        <f t="shared" si="1998"/>
        <v>0</v>
      </c>
      <c r="AR1551" s="62"/>
      <c r="AS1551" s="63"/>
      <c r="AT1551" s="63"/>
      <c r="AU1551" s="63"/>
      <c r="AV1551" s="63"/>
      <c r="AW1551" s="63"/>
      <c r="AX1551" s="63"/>
      <c r="AY1551" s="63"/>
      <c r="AZ1551" s="63"/>
      <c r="BA1551" s="63"/>
      <c r="BB1551" s="63"/>
      <c r="BC1551" s="63"/>
      <c r="BD1551" s="93">
        <f t="shared" si="1999"/>
        <v>0</v>
      </c>
      <c r="BE1551" s="98">
        <f t="shared" si="1995"/>
        <v>0</v>
      </c>
      <c r="BF1551" s="122"/>
      <c r="BG1551" s="138" t="s">
        <v>216</v>
      </c>
      <c r="BH1551" s="139">
        <f>SUM(BH1543:BH1550)</f>
        <v>0</v>
      </c>
      <c r="BI1551" s="139">
        <f>SUM(BI1543:BI1550)</f>
        <v>0</v>
      </c>
    </row>
    <row r="1552" spans="1:61" ht="13.15" hidden="1" customHeight="1" outlineLevel="2" x14ac:dyDescent="0.2">
      <c r="A1552" s="366">
        <v>7</v>
      </c>
      <c r="B1552" s="364" t="s">
        <v>6</v>
      </c>
      <c r="C1552" s="49" t="s">
        <v>159</v>
      </c>
      <c r="D1552" s="95"/>
      <c r="E1552" s="68"/>
      <c r="F1552" s="69"/>
      <c r="G1552" s="69"/>
      <c r="H1552" s="69"/>
      <c r="I1552" s="69"/>
      <c r="J1552" s="69"/>
      <c r="K1552" s="69"/>
      <c r="L1552" s="69"/>
      <c r="M1552" s="69"/>
      <c r="N1552" s="69"/>
      <c r="O1552" s="69"/>
      <c r="P1552" s="69"/>
      <c r="Q1552" s="94">
        <f t="shared" si="1996"/>
        <v>0</v>
      </c>
      <c r="R1552" s="68"/>
      <c r="S1552" s="69"/>
      <c r="T1552" s="69"/>
      <c r="U1552" s="69"/>
      <c r="V1552" s="69"/>
      <c r="W1552" s="69"/>
      <c r="X1552" s="69"/>
      <c r="Y1552" s="69"/>
      <c r="Z1552" s="69"/>
      <c r="AA1552" s="69"/>
      <c r="AB1552" s="69"/>
      <c r="AC1552" s="69"/>
      <c r="AD1552" s="94">
        <f t="shared" si="1997"/>
        <v>0</v>
      </c>
      <c r="AE1552" s="69"/>
      <c r="AF1552" s="69"/>
      <c r="AG1552" s="69"/>
      <c r="AH1552" s="69"/>
      <c r="AI1552" s="69"/>
      <c r="AJ1552" s="69"/>
      <c r="AK1552" s="69"/>
      <c r="AL1552" s="69"/>
      <c r="AM1552" s="69"/>
      <c r="AN1552" s="69"/>
      <c r="AO1552" s="192">
        <v>3</v>
      </c>
      <c r="AP1552" s="192">
        <v>3</v>
      </c>
      <c r="AQ1552" s="94">
        <f t="shared" si="1998"/>
        <v>6</v>
      </c>
      <c r="AR1552" s="193">
        <v>3</v>
      </c>
      <c r="AS1552" s="192">
        <v>3</v>
      </c>
      <c r="AT1552" s="192">
        <v>3</v>
      </c>
      <c r="AU1552" s="192">
        <v>3</v>
      </c>
      <c r="AV1552" s="192">
        <v>3</v>
      </c>
      <c r="AW1552" s="192">
        <v>3</v>
      </c>
      <c r="AX1552" s="192">
        <v>3</v>
      </c>
      <c r="AY1552" s="192">
        <v>3</v>
      </c>
      <c r="AZ1552" s="192">
        <v>3</v>
      </c>
      <c r="BA1552" s="192">
        <v>3</v>
      </c>
      <c r="BB1552" s="192">
        <v>3</v>
      </c>
      <c r="BC1552" s="192">
        <v>3</v>
      </c>
      <c r="BD1552" s="94">
        <f t="shared" si="1999"/>
        <v>36</v>
      </c>
      <c r="BE1552" s="95">
        <f t="shared" si="1995"/>
        <v>42</v>
      </c>
      <c r="BH1552" s="4"/>
      <c r="BI1552" s="4"/>
    </row>
    <row r="1553" spans="1:61" ht="13.15" hidden="1" customHeight="1" outlineLevel="2" x14ac:dyDescent="0.2">
      <c r="A1553" s="367"/>
      <c r="B1553" s="368"/>
      <c r="C1553" s="48" t="s">
        <v>164</v>
      </c>
      <c r="D1553" s="98"/>
      <c r="E1553" s="66"/>
      <c r="F1553" s="63"/>
      <c r="G1553" s="63"/>
      <c r="H1553" s="63"/>
      <c r="I1553" s="63"/>
      <c r="J1553" s="63"/>
      <c r="K1553" s="63"/>
      <c r="L1553" s="63"/>
      <c r="M1553" s="63"/>
      <c r="N1553" s="63"/>
      <c r="O1553" s="63"/>
      <c r="P1553" s="63"/>
      <c r="Q1553" s="93">
        <f t="shared" si="1996"/>
        <v>0</v>
      </c>
      <c r="R1553" s="66"/>
      <c r="S1553" s="63"/>
      <c r="T1553" s="63"/>
      <c r="U1553" s="63"/>
      <c r="V1553" s="63"/>
      <c r="W1553" s="63"/>
      <c r="X1553" s="63"/>
      <c r="Y1553" s="63"/>
      <c r="Z1553" s="63"/>
      <c r="AA1553" s="63"/>
      <c r="AB1553" s="63"/>
      <c r="AC1553" s="63"/>
      <c r="AD1553" s="93">
        <f t="shared" si="1997"/>
        <v>0</v>
      </c>
      <c r="AE1553" s="63"/>
      <c r="AF1553" s="63"/>
      <c r="AG1553" s="63"/>
      <c r="AH1553" s="63"/>
      <c r="AI1553" s="63"/>
      <c r="AJ1553" s="63"/>
      <c r="AK1553" s="63"/>
      <c r="AL1553" s="63"/>
      <c r="AM1553" s="63"/>
      <c r="AN1553" s="63"/>
      <c r="AO1553" s="63"/>
      <c r="AP1553" s="63"/>
      <c r="AQ1553" s="93">
        <f t="shared" si="1998"/>
        <v>0</v>
      </c>
      <c r="AR1553" s="66"/>
      <c r="AS1553" s="63"/>
      <c r="AT1553" s="63"/>
      <c r="AU1553" s="63"/>
      <c r="AV1553" s="63"/>
      <c r="AW1553" s="63"/>
      <c r="AX1553" s="63"/>
      <c r="AY1553" s="63"/>
      <c r="AZ1553" s="63"/>
      <c r="BA1553" s="63"/>
      <c r="BB1553" s="63"/>
      <c r="BC1553" s="63"/>
      <c r="BD1553" s="93">
        <f t="shared" si="1999"/>
        <v>0</v>
      </c>
      <c r="BE1553" s="98">
        <f t="shared" si="1995"/>
        <v>0</v>
      </c>
      <c r="BG1553" s="138"/>
      <c r="BH1553" s="139"/>
      <c r="BI1553" s="139"/>
    </row>
    <row r="1554" spans="1:61" ht="13.15" hidden="1" customHeight="1" outlineLevel="2" x14ac:dyDescent="0.2">
      <c r="A1554" s="380">
        <v>8</v>
      </c>
      <c r="B1554" s="364" t="s">
        <v>335</v>
      </c>
      <c r="C1554" s="49" t="s">
        <v>159</v>
      </c>
      <c r="D1554" s="95"/>
      <c r="E1554" s="68"/>
      <c r="F1554" s="69"/>
      <c r="G1554" s="69"/>
      <c r="H1554" s="69"/>
      <c r="I1554" s="69"/>
      <c r="J1554" s="69"/>
      <c r="K1554" s="69"/>
      <c r="L1554" s="69"/>
      <c r="M1554" s="69"/>
      <c r="N1554" s="69"/>
      <c r="O1554" s="69"/>
      <c r="P1554" s="69"/>
      <c r="Q1554" s="94">
        <f t="shared" si="1996"/>
        <v>0</v>
      </c>
      <c r="R1554" s="68"/>
      <c r="S1554" s="69"/>
      <c r="T1554" s="69"/>
      <c r="U1554" s="69"/>
      <c r="V1554" s="69"/>
      <c r="W1554" s="69"/>
      <c r="X1554" s="69"/>
      <c r="Y1554" s="69"/>
      <c r="Z1554" s="69"/>
      <c r="AA1554" s="69"/>
      <c r="AB1554" s="69"/>
      <c r="AC1554" s="69"/>
      <c r="AD1554" s="94">
        <f t="shared" si="1997"/>
        <v>0</v>
      </c>
      <c r="AE1554" s="68"/>
      <c r="AF1554" s="69"/>
      <c r="AG1554" s="69"/>
      <c r="AH1554" s="69"/>
      <c r="AI1554" s="69"/>
      <c r="AJ1554" s="69"/>
      <c r="AK1554" s="69"/>
      <c r="AL1554" s="69"/>
      <c r="AM1554" s="69"/>
      <c r="AN1554" s="69"/>
      <c r="AO1554" s="69"/>
      <c r="AP1554" s="69"/>
      <c r="AQ1554" s="94">
        <f t="shared" si="1998"/>
        <v>0</v>
      </c>
      <c r="AR1554" s="68"/>
      <c r="AS1554" s="69"/>
      <c r="AT1554" s="69"/>
      <c r="AU1554" s="69"/>
      <c r="AV1554" s="69"/>
      <c r="AW1554" s="69"/>
      <c r="AX1554" s="69"/>
      <c r="AY1554" s="69"/>
      <c r="AZ1554" s="69"/>
      <c r="BA1554" s="69"/>
      <c r="BB1554" s="69"/>
      <c r="BC1554" s="69"/>
      <c r="BD1554" s="94">
        <f t="shared" si="1999"/>
        <v>0</v>
      </c>
      <c r="BE1554" s="95">
        <f t="shared" si="1995"/>
        <v>0</v>
      </c>
      <c r="BH1554" s="4"/>
      <c r="BI1554" s="4"/>
    </row>
    <row r="1555" spans="1:61" ht="13.15" hidden="1" customHeight="1" outlineLevel="2" thickBot="1" x14ac:dyDescent="0.25">
      <c r="A1555" s="377"/>
      <c r="B1555" s="379"/>
      <c r="C1555" s="128" t="s">
        <v>164</v>
      </c>
      <c r="D1555" s="133"/>
      <c r="E1555" s="132"/>
      <c r="F1555" s="130"/>
      <c r="G1555" s="130"/>
      <c r="H1555" s="130"/>
      <c r="I1555" s="130"/>
      <c r="J1555" s="130"/>
      <c r="K1555" s="130"/>
      <c r="L1555" s="130"/>
      <c r="M1555" s="130"/>
      <c r="N1555" s="130"/>
      <c r="O1555" s="130"/>
      <c r="P1555" s="130"/>
      <c r="Q1555" s="131">
        <f t="shared" si="1996"/>
        <v>0</v>
      </c>
      <c r="R1555" s="132"/>
      <c r="S1555" s="130"/>
      <c r="T1555" s="130"/>
      <c r="U1555" s="130"/>
      <c r="V1555" s="130"/>
      <c r="W1555" s="130"/>
      <c r="X1555" s="130"/>
      <c r="Y1555" s="130"/>
      <c r="Z1555" s="130"/>
      <c r="AA1555" s="130"/>
      <c r="AB1555" s="130"/>
      <c r="AC1555" s="130"/>
      <c r="AD1555" s="131">
        <f t="shared" si="1997"/>
        <v>0</v>
      </c>
      <c r="AE1555" s="132"/>
      <c r="AF1555" s="130"/>
      <c r="AG1555" s="130"/>
      <c r="AH1555" s="130"/>
      <c r="AI1555" s="130"/>
      <c r="AJ1555" s="130"/>
      <c r="AK1555" s="130"/>
      <c r="AL1555" s="130"/>
      <c r="AM1555" s="130"/>
      <c r="AN1555" s="130"/>
      <c r="AO1555" s="130"/>
      <c r="AP1555" s="130"/>
      <c r="AQ1555" s="131">
        <f t="shared" si="1998"/>
        <v>0</v>
      </c>
      <c r="AR1555" s="132"/>
      <c r="AS1555" s="130"/>
      <c r="AT1555" s="130"/>
      <c r="AU1555" s="130"/>
      <c r="AV1555" s="130"/>
      <c r="AW1555" s="130"/>
      <c r="AX1555" s="130"/>
      <c r="AY1555" s="130"/>
      <c r="AZ1555" s="130"/>
      <c r="BA1555" s="130"/>
      <c r="BB1555" s="130"/>
      <c r="BC1555" s="130"/>
      <c r="BD1555" s="131">
        <f t="shared" si="1999"/>
        <v>0</v>
      </c>
      <c r="BE1555" s="133">
        <f t="shared" si="1995"/>
        <v>0</v>
      </c>
      <c r="BG1555" s="138"/>
      <c r="BH1555" s="139"/>
      <c r="BI1555" s="139"/>
    </row>
    <row r="1556" spans="1:61" outlineLevel="1" collapsed="1" x14ac:dyDescent="0.2">
      <c r="A1556" s="369"/>
      <c r="B1556" s="362" t="s">
        <v>198</v>
      </c>
      <c r="C1556" s="50" t="s">
        <v>159</v>
      </c>
      <c r="D1556" s="127">
        <f>SUM(D1540,D1542,D1544,D1546,D1548,D1550,D1552,D1554)</f>
        <v>0</v>
      </c>
      <c r="E1556" s="124">
        <f t="shared" ref="E1556:P1556" si="2001">SUM(E1540,E1542,E1544,E1546,E1548,E1550,E1552,E1554)</f>
        <v>0</v>
      </c>
      <c r="F1556" s="125">
        <f t="shared" si="2001"/>
        <v>0</v>
      </c>
      <c r="G1556" s="125">
        <f t="shared" si="2001"/>
        <v>0</v>
      </c>
      <c r="H1556" s="125">
        <f t="shared" si="2001"/>
        <v>0</v>
      </c>
      <c r="I1556" s="125">
        <f t="shared" si="2001"/>
        <v>0</v>
      </c>
      <c r="J1556" s="125">
        <f t="shared" si="2001"/>
        <v>0</v>
      </c>
      <c r="K1556" s="125">
        <f t="shared" si="2001"/>
        <v>0</v>
      </c>
      <c r="L1556" s="125">
        <f t="shared" si="2001"/>
        <v>0</v>
      </c>
      <c r="M1556" s="125">
        <f t="shared" si="2001"/>
        <v>0</v>
      </c>
      <c r="N1556" s="125">
        <f t="shared" si="2001"/>
        <v>0</v>
      </c>
      <c r="O1556" s="125">
        <f t="shared" si="2001"/>
        <v>0</v>
      </c>
      <c r="P1556" s="125">
        <f t="shared" si="2001"/>
        <v>0</v>
      </c>
      <c r="Q1556" s="126">
        <f t="shared" si="1996"/>
        <v>0</v>
      </c>
      <c r="R1556" s="124">
        <f t="shared" ref="R1556:AC1556" si="2002">SUM(R1540,R1542,R1544,R1546,R1548,R1550,R1552,R1554)</f>
        <v>0</v>
      </c>
      <c r="S1556" s="125">
        <f t="shared" si="2002"/>
        <v>0</v>
      </c>
      <c r="T1556" s="125">
        <f t="shared" si="2002"/>
        <v>0</v>
      </c>
      <c r="U1556" s="125">
        <f t="shared" si="2002"/>
        <v>0</v>
      </c>
      <c r="V1556" s="125">
        <f t="shared" si="2002"/>
        <v>0</v>
      </c>
      <c r="W1556" s="125">
        <f t="shared" si="2002"/>
        <v>0</v>
      </c>
      <c r="X1556" s="125">
        <f t="shared" si="2002"/>
        <v>0</v>
      </c>
      <c r="Y1556" s="125">
        <f t="shared" si="2002"/>
        <v>0</v>
      </c>
      <c r="Z1556" s="125">
        <f t="shared" si="2002"/>
        <v>0</v>
      </c>
      <c r="AA1556" s="125">
        <f t="shared" si="2002"/>
        <v>0</v>
      </c>
      <c r="AB1556" s="125">
        <f t="shared" si="2002"/>
        <v>0</v>
      </c>
      <c r="AC1556" s="125">
        <f t="shared" si="2002"/>
        <v>0</v>
      </c>
      <c r="AD1556" s="126">
        <f t="shared" si="1997"/>
        <v>0</v>
      </c>
      <c r="AE1556" s="124">
        <f t="shared" ref="AE1556:AP1556" si="2003">SUM(AE1540,AE1542,AE1544,AE1546,AE1548,AE1550,AE1552,AE1554)</f>
        <v>0</v>
      </c>
      <c r="AF1556" s="125">
        <f t="shared" si="2003"/>
        <v>0</v>
      </c>
      <c r="AG1556" s="125">
        <f t="shared" si="2003"/>
        <v>0</v>
      </c>
      <c r="AH1556" s="125">
        <f t="shared" si="2003"/>
        <v>0</v>
      </c>
      <c r="AI1556" s="125">
        <f t="shared" si="2003"/>
        <v>0</v>
      </c>
      <c r="AJ1556" s="125">
        <f t="shared" si="2003"/>
        <v>0</v>
      </c>
      <c r="AK1556" s="125">
        <f t="shared" si="2003"/>
        <v>0</v>
      </c>
      <c r="AL1556" s="125">
        <f t="shared" si="2003"/>
        <v>0</v>
      </c>
      <c r="AM1556" s="125">
        <f t="shared" si="2003"/>
        <v>0</v>
      </c>
      <c r="AN1556" s="125">
        <f t="shared" si="2003"/>
        <v>350</v>
      </c>
      <c r="AO1556" s="125">
        <f t="shared" si="2003"/>
        <v>3</v>
      </c>
      <c r="AP1556" s="125">
        <f t="shared" si="2003"/>
        <v>3</v>
      </c>
      <c r="AQ1556" s="126">
        <f t="shared" si="1998"/>
        <v>356</v>
      </c>
      <c r="AR1556" s="124">
        <f t="shared" ref="AR1556:BC1556" si="2004">SUM(AR1540,AR1542,AR1544,AR1546,AR1548,AR1550,AR1552,AR1554)</f>
        <v>3</v>
      </c>
      <c r="AS1556" s="125">
        <f t="shared" si="2004"/>
        <v>3</v>
      </c>
      <c r="AT1556" s="125">
        <f t="shared" si="2004"/>
        <v>211</v>
      </c>
      <c r="AU1556" s="125">
        <f t="shared" si="2004"/>
        <v>419</v>
      </c>
      <c r="AV1556" s="125">
        <f t="shared" si="2004"/>
        <v>627</v>
      </c>
      <c r="AW1556" s="125">
        <f t="shared" si="2004"/>
        <v>835</v>
      </c>
      <c r="AX1556" s="125">
        <f t="shared" si="2004"/>
        <v>835</v>
      </c>
      <c r="AY1556" s="125">
        <f t="shared" si="2004"/>
        <v>835</v>
      </c>
      <c r="AZ1556" s="125">
        <f t="shared" si="2004"/>
        <v>627</v>
      </c>
      <c r="BA1556" s="125">
        <f t="shared" si="2004"/>
        <v>627</v>
      </c>
      <c r="BB1556" s="125">
        <f t="shared" si="2004"/>
        <v>419</v>
      </c>
      <c r="BC1556" s="125">
        <f t="shared" si="2004"/>
        <v>211</v>
      </c>
      <c r="BD1556" s="126">
        <f t="shared" si="1999"/>
        <v>5652</v>
      </c>
      <c r="BE1556" s="127">
        <f t="shared" si="1995"/>
        <v>6008</v>
      </c>
    </row>
    <row r="1557" spans="1:61" outlineLevel="1" x14ac:dyDescent="0.2">
      <c r="A1557" s="370"/>
      <c r="B1557" s="363"/>
      <c r="C1557" s="51" t="s">
        <v>164</v>
      </c>
      <c r="D1557" s="100">
        <f t="shared" ref="D1557:P1557" si="2005">SUM(D1541,D1543,D1545,D1547,D1549,D1551,D1553,D1555)</f>
        <v>0</v>
      </c>
      <c r="E1557" s="80">
        <f t="shared" si="2005"/>
        <v>0</v>
      </c>
      <c r="F1557" s="81">
        <f t="shared" si="2005"/>
        <v>0</v>
      </c>
      <c r="G1557" s="81">
        <f t="shared" si="2005"/>
        <v>0</v>
      </c>
      <c r="H1557" s="81">
        <f t="shared" si="2005"/>
        <v>0</v>
      </c>
      <c r="I1557" s="81">
        <f t="shared" si="2005"/>
        <v>0</v>
      </c>
      <c r="J1557" s="81">
        <f t="shared" si="2005"/>
        <v>0</v>
      </c>
      <c r="K1557" s="81">
        <f t="shared" si="2005"/>
        <v>0</v>
      </c>
      <c r="L1557" s="81">
        <f t="shared" si="2005"/>
        <v>0</v>
      </c>
      <c r="M1557" s="81">
        <f t="shared" si="2005"/>
        <v>0</v>
      </c>
      <c r="N1557" s="81">
        <f t="shared" si="2005"/>
        <v>0</v>
      </c>
      <c r="O1557" s="81">
        <f t="shared" si="2005"/>
        <v>0</v>
      </c>
      <c r="P1557" s="81">
        <f t="shared" si="2005"/>
        <v>0</v>
      </c>
      <c r="Q1557" s="99">
        <f t="shared" si="1996"/>
        <v>0</v>
      </c>
      <c r="R1557" s="80">
        <f t="shared" ref="R1557:AC1557" si="2006">SUM(R1541,R1543,R1545,R1547,R1549,R1551,R1553,R1555)</f>
        <v>0</v>
      </c>
      <c r="S1557" s="81">
        <f t="shared" si="2006"/>
        <v>0</v>
      </c>
      <c r="T1557" s="81">
        <f t="shared" si="2006"/>
        <v>0</v>
      </c>
      <c r="U1557" s="81">
        <f t="shared" si="2006"/>
        <v>0</v>
      </c>
      <c r="V1557" s="81">
        <f t="shared" si="2006"/>
        <v>0</v>
      </c>
      <c r="W1557" s="81">
        <f t="shared" si="2006"/>
        <v>0</v>
      </c>
      <c r="X1557" s="81">
        <f t="shared" si="2006"/>
        <v>0</v>
      </c>
      <c r="Y1557" s="81">
        <f t="shared" si="2006"/>
        <v>0</v>
      </c>
      <c r="Z1557" s="81">
        <f t="shared" si="2006"/>
        <v>0</v>
      </c>
      <c r="AA1557" s="81">
        <f t="shared" si="2006"/>
        <v>0</v>
      </c>
      <c r="AB1557" s="81">
        <f t="shared" si="2006"/>
        <v>0</v>
      </c>
      <c r="AC1557" s="81">
        <f t="shared" si="2006"/>
        <v>0</v>
      </c>
      <c r="AD1557" s="99">
        <f t="shared" si="1997"/>
        <v>0</v>
      </c>
      <c r="AE1557" s="80">
        <f t="shared" ref="AE1557:AP1557" si="2007">SUM(AE1541,AE1543,AE1545,AE1547,AE1549,AE1551,AE1553,AE1555)</f>
        <v>0</v>
      </c>
      <c r="AF1557" s="81">
        <f t="shared" si="2007"/>
        <v>0</v>
      </c>
      <c r="AG1557" s="81">
        <f t="shared" si="2007"/>
        <v>0</v>
      </c>
      <c r="AH1557" s="81">
        <f t="shared" si="2007"/>
        <v>0</v>
      </c>
      <c r="AI1557" s="81">
        <f t="shared" si="2007"/>
        <v>0</v>
      </c>
      <c r="AJ1557" s="81">
        <f t="shared" si="2007"/>
        <v>0</v>
      </c>
      <c r="AK1557" s="81">
        <f t="shared" si="2007"/>
        <v>0</v>
      </c>
      <c r="AL1557" s="81">
        <f t="shared" si="2007"/>
        <v>0</v>
      </c>
      <c r="AM1557" s="81">
        <f t="shared" si="2007"/>
        <v>0</v>
      </c>
      <c r="AN1557" s="81">
        <f t="shared" si="2007"/>
        <v>0</v>
      </c>
      <c r="AO1557" s="81">
        <f t="shared" si="2007"/>
        <v>0</v>
      </c>
      <c r="AP1557" s="81">
        <f t="shared" si="2007"/>
        <v>0</v>
      </c>
      <c r="AQ1557" s="99">
        <f t="shared" si="1998"/>
        <v>0</v>
      </c>
      <c r="AR1557" s="80">
        <f t="shared" ref="AR1557:BC1557" si="2008">SUM(AR1541,AR1543,AR1545,AR1547,AR1549,AR1551,AR1553,AR1555)</f>
        <v>0</v>
      </c>
      <c r="AS1557" s="81">
        <f t="shared" si="2008"/>
        <v>0</v>
      </c>
      <c r="AT1557" s="81">
        <f t="shared" si="2008"/>
        <v>0</v>
      </c>
      <c r="AU1557" s="81">
        <f t="shared" si="2008"/>
        <v>0</v>
      </c>
      <c r="AV1557" s="81">
        <f t="shared" si="2008"/>
        <v>0</v>
      </c>
      <c r="AW1557" s="81">
        <f t="shared" si="2008"/>
        <v>0</v>
      </c>
      <c r="AX1557" s="81">
        <f t="shared" si="2008"/>
        <v>0</v>
      </c>
      <c r="AY1557" s="81">
        <f t="shared" si="2008"/>
        <v>0</v>
      </c>
      <c r="AZ1557" s="81">
        <f t="shared" si="2008"/>
        <v>0</v>
      </c>
      <c r="BA1557" s="81">
        <f t="shared" si="2008"/>
        <v>0</v>
      </c>
      <c r="BB1557" s="81">
        <f t="shared" si="2008"/>
        <v>0</v>
      </c>
      <c r="BC1557" s="81">
        <f t="shared" si="2008"/>
        <v>0</v>
      </c>
      <c r="BD1557" s="99">
        <f t="shared" si="1999"/>
        <v>0</v>
      </c>
      <c r="BE1557" s="100">
        <f t="shared" si="1995"/>
        <v>0</v>
      </c>
    </row>
    <row r="1558" spans="1:61" hidden="1" outlineLevel="2" x14ac:dyDescent="0.2">
      <c r="A1558" s="120"/>
      <c r="B1558" s="111" t="s">
        <v>203</v>
      </c>
      <c r="C1558" s="112"/>
      <c r="D1558" s="114"/>
      <c r="E1558" s="113"/>
      <c r="F1558" s="113"/>
      <c r="G1558" s="113"/>
      <c r="H1558" s="113"/>
      <c r="I1558" s="113"/>
      <c r="J1558" s="113"/>
      <c r="K1558" s="113"/>
      <c r="L1558" s="113"/>
      <c r="M1558" s="113"/>
      <c r="N1558" s="113"/>
      <c r="O1558" s="113"/>
      <c r="P1558" s="113"/>
      <c r="Q1558" s="114"/>
      <c r="R1558" s="113"/>
      <c r="S1558" s="113"/>
      <c r="T1558" s="113"/>
      <c r="U1558" s="113"/>
      <c r="V1558" s="113"/>
      <c r="W1558" s="113"/>
      <c r="X1558" s="113"/>
      <c r="Y1558" s="113"/>
      <c r="Z1558" s="113"/>
      <c r="AA1558" s="113"/>
      <c r="AB1558" s="113"/>
      <c r="AC1558" s="113"/>
      <c r="AD1558" s="114"/>
      <c r="AE1558" s="113"/>
      <c r="AF1558" s="113"/>
      <c r="AG1558" s="113"/>
      <c r="AH1558" s="113"/>
      <c r="AI1558" s="113"/>
      <c r="AJ1558" s="113"/>
      <c r="AK1558" s="113"/>
      <c r="AL1558" s="113"/>
      <c r="AM1558" s="113"/>
      <c r="AN1558" s="113"/>
      <c r="AO1558" s="113"/>
      <c r="AP1558" s="113"/>
      <c r="AQ1558" s="114"/>
      <c r="AR1558" s="113"/>
      <c r="AS1558" s="113"/>
      <c r="AT1558" s="113"/>
      <c r="AU1558" s="113"/>
      <c r="AV1558" s="113"/>
      <c r="AW1558" s="113"/>
      <c r="AX1558" s="113"/>
      <c r="AY1558" s="113"/>
      <c r="AZ1558" s="113"/>
      <c r="BA1558" s="113"/>
      <c r="BB1558" s="113"/>
      <c r="BC1558" s="113"/>
      <c r="BD1558" s="114"/>
      <c r="BE1558" s="198">
        <f t="shared" si="1995"/>
        <v>0</v>
      </c>
      <c r="BG1558" s="42"/>
    </row>
    <row r="1559" spans="1:61" hidden="1" outlineLevel="2" x14ac:dyDescent="0.2">
      <c r="A1559" s="375">
        <v>1</v>
      </c>
      <c r="B1559" s="376" t="s">
        <v>208</v>
      </c>
      <c r="C1559" s="47" t="s">
        <v>159</v>
      </c>
      <c r="D1559" s="91">
        <f>D1556-D1561</f>
        <v>0</v>
      </c>
      <c r="E1559" s="52">
        <f>E1556-E1561</f>
        <v>0</v>
      </c>
      <c r="F1559" s="53">
        <f t="shared" ref="F1559:P1559" si="2009">F1556-F1561</f>
        <v>0</v>
      </c>
      <c r="G1559" s="53">
        <f t="shared" si="2009"/>
        <v>0</v>
      </c>
      <c r="H1559" s="53">
        <f t="shared" si="2009"/>
        <v>0</v>
      </c>
      <c r="I1559" s="53">
        <f t="shared" si="2009"/>
        <v>0</v>
      </c>
      <c r="J1559" s="53">
        <f t="shared" si="2009"/>
        <v>0</v>
      </c>
      <c r="K1559" s="53">
        <f t="shared" si="2009"/>
        <v>0</v>
      </c>
      <c r="L1559" s="53">
        <f t="shared" si="2009"/>
        <v>0</v>
      </c>
      <c r="M1559" s="53">
        <f t="shared" si="2009"/>
        <v>0</v>
      </c>
      <c r="N1559" s="53">
        <f t="shared" si="2009"/>
        <v>0</v>
      </c>
      <c r="O1559" s="53">
        <f t="shared" si="2009"/>
        <v>0</v>
      </c>
      <c r="P1559" s="53">
        <f t="shared" si="2009"/>
        <v>0</v>
      </c>
      <c r="Q1559" s="91">
        <f t="shared" ref="Q1559:Q1564" si="2010">SUM(E1559:P1559)</f>
        <v>0</v>
      </c>
      <c r="R1559" s="52">
        <f>R1556-R1561</f>
        <v>0</v>
      </c>
      <c r="S1559" s="53">
        <f t="shared" ref="S1559:AC1559" si="2011">S1556-S1561</f>
        <v>0</v>
      </c>
      <c r="T1559" s="53">
        <f t="shared" si="2011"/>
        <v>0</v>
      </c>
      <c r="U1559" s="53">
        <f t="shared" si="2011"/>
        <v>0</v>
      </c>
      <c r="V1559" s="53">
        <f t="shared" si="2011"/>
        <v>0</v>
      </c>
      <c r="W1559" s="53">
        <f t="shared" si="2011"/>
        <v>0</v>
      </c>
      <c r="X1559" s="53">
        <f t="shared" si="2011"/>
        <v>0</v>
      </c>
      <c r="Y1559" s="53">
        <f t="shared" si="2011"/>
        <v>0</v>
      </c>
      <c r="Z1559" s="53">
        <f t="shared" si="2011"/>
        <v>0</v>
      </c>
      <c r="AA1559" s="53">
        <f t="shared" si="2011"/>
        <v>0</v>
      </c>
      <c r="AB1559" s="53">
        <f t="shared" si="2011"/>
        <v>0</v>
      </c>
      <c r="AC1559" s="53">
        <f t="shared" si="2011"/>
        <v>0</v>
      </c>
      <c r="AD1559" s="91">
        <f t="shared" ref="AD1559:AD1564" si="2012">SUM(R1559:AC1559)</f>
        <v>0</v>
      </c>
      <c r="AE1559" s="52">
        <f>AE1556-AE1561</f>
        <v>0</v>
      </c>
      <c r="AF1559" s="53">
        <f t="shared" ref="AF1559:AP1559" si="2013">AF1556-AF1561</f>
        <v>0</v>
      </c>
      <c r="AG1559" s="53">
        <f t="shared" si="2013"/>
        <v>0</v>
      </c>
      <c r="AH1559" s="53">
        <f t="shared" si="2013"/>
        <v>0</v>
      </c>
      <c r="AI1559" s="53">
        <f t="shared" si="2013"/>
        <v>0</v>
      </c>
      <c r="AJ1559" s="53">
        <f t="shared" si="2013"/>
        <v>0</v>
      </c>
      <c r="AK1559" s="53">
        <f t="shared" si="2013"/>
        <v>0</v>
      </c>
      <c r="AL1559" s="53">
        <f t="shared" si="2013"/>
        <v>0</v>
      </c>
      <c r="AM1559" s="53">
        <f t="shared" si="2013"/>
        <v>0</v>
      </c>
      <c r="AN1559" s="53">
        <f t="shared" si="2013"/>
        <v>350</v>
      </c>
      <c r="AO1559" s="53">
        <f t="shared" si="2013"/>
        <v>3</v>
      </c>
      <c r="AP1559" s="53">
        <f t="shared" si="2013"/>
        <v>3</v>
      </c>
      <c r="AQ1559" s="91">
        <f t="shared" ref="AQ1559:AQ1564" si="2014">SUM(AE1559:AP1559)</f>
        <v>356</v>
      </c>
      <c r="AR1559" s="52">
        <f>AR1556-AR1561</f>
        <v>3</v>
      </c>
      <c r="AS1559" s="53">
        <f t="shared" ref="AS1559:BC1559" si="2015">AS1556-AS1561</f>
        <v>3</v>
      </c>
      <c r="AT1559" s="53">
        <f t="shared" si="2015"/>
        <v>211</v>
      </c>
      <c r="AU1559" s="53">
        <f t="shared" si="2015"/>
        <v>419</v>
      </c>
      <c r="AV1559" s="53">
        <f t="shared" si="2015"/>
        <v>627</v>
      </c>
      <c r="AW1559" s="53">
        <f t="shared" si="2015"/>
        <v>835</v>
      </c>
      <c r="AX1559" s="53">
        <f t="shared" si="2015"/>
        <v>835</v>
      </c>
      <c r="AY1559" s="53">
        <f t="shared" si="2015"/>
        <v>835</v>
      </c>
      <c r="AZ1559" s="53">
        <f t="shared" si="2015"/>
        <v>627</v>
      </c>
      <c r="BA1559" s="53">
        <f t="shared" si="2015"/>
        <v>627</v>
      </c>
      <c r="BB1559" s="53">
        <f t="shared" si="2015"/>
        <v>419</v>
      </c>
      <c r="BC1559" s="53">
        <f t="shared" si="2015"/>
        <v>211</v>
      </c>
      <c r="BD1559" s="91">
        <f t="shared" ref="BD1559:BD1564" si="2016">SUM(AR1559:BC1559)</f>
        <v>5652</v>
      </c>
      <c r="BE1559" s="91">
        <f t="shared" si="1995"/>
        <v>6008</v>
      </c>
      <c r="BG1559" s="42"/>
    </row>
    <row r="1560" spans="1:61" hidden="1" outlineLevel="2" x14ac:dyDescent="0.2">
      <c r="A1560" s="374"/>
      <c r="B1560" s="372"/>
      <c r="C1560" s="46" t="s">
        <v>164</v>
      </c>
      <c r="D1560" s="92">
        <f t="shared" ref="D1560:P1560" si="2017">D1557-D1562</f>
        <v>0</v>
      </c>
      <c r="E1560" s="56">
        <f t="shared" si="2017"/>
        <v>0</v>
      </c>
      <c r="F1560" s="57">
        <f t="shared" si="2017"/>
        <v>0</v>
      </c>
      <c r="G1560" s="57">
        <f t="shared" si="2017"/>
        <v>0</v>
      </c>
      <c r="H1560" s="57">
        <f t="shared" si="2017"/>
        <v>0</v>
      </c>
      <c r="I1560" s="57">
        <f t="shared" si="2017"/>
        <v>0</v>
      </c>
      <c r="J1560" s="57">
        <f t="shared" si="2017"/>
        <v>0</v>
      </c>
      <c r="K1560" s="57">
        <f t="shared" si="2017"/>
        <v>0</v>
      </c>
      <c r="L1560" s="57">
        <f t="shared" si="2017"/>
        <v>0</v>
      </c>
      <c r="M1560" s="57">
        <f t="shared" si="2017"/>
        <v>0</v>
      </c>
      <c r="N1560" s="57">
        <f t="shared" si="2017"/>
        <v>0</v>
      </c>
      <c r="O1560" s="57">
        <f t="shared" si="2017"/>
        <v>0</v>
      </c>
      <c r="P1560" s="57">
        <f t="shared" si="2017"/>
        <v>0</v>
      </c>
      <c r="Q1560" s="92">
        <f t="shared" si="2010"/>
        <v>0</v>
      </c>
      <c r="R1560" s="56">
        <f t="shared" ref="R1560:AC1560" si="2018">R1557-R1562</f>
        <v>0</v>
      </c>
      <c r="S1560" s="57">
        <f t="shared" si="2018"/>
        <v>0</v>
      </c>
      <c r="T1560" s="57">
        <f t="shared" si="2018"/>
        <v>0</v>
      </c>
      <c r="U1560" s="57">
        <f t="shared" si="2018"/>
        <v>0</v>
      </c>
      <c r="V1560" s="57">
        <f t="shared" si="2018"/>
        <v>0</v>
      </c>
      <c r="W1560" s="57">
        <f t="shared" si="2018"/>
        <v>0</v>
      </c>
      <c r="X1560" s="57">
        <f t="shared" si="2018"/>
        <v>0</v>
      </c>
      <c r="Y1560" s="57">
        <f t="shared" si="2018"/>
        <v>0</v>
      </c>
      <c r="Z1560" s="57">
        <f t="shared" si="2018"/>
        <v>0</v>
      </c>
      <c r="AA1560" s="57">
        <f t="shared" si="2018"/>
        <v>0</v>
      </c>
      <c r="AB1560" s="57">
        <f t="shared" si="2018"/>
        <v>0</v>
      </c>
      <c r="AC1560" s="57">
        <f t="shared" si="2018"/>
        <v>0</v>
      </c>
      <c r="AD1560" s="92">
        <f t="shared" si="2012"/>
        <v>0</v>
      </c>
      <c r="AE1560" s="56">
        <f t="shared" ref="AE1560:AP1560" si="2019">AE1557-AE1562</f>
        <v>0</v>
      </c>
      <c r="AF1560" s="57">
        <f t="shared" si="2019"/>
        <v>0</v>
      </c>
      <c r="AG1560" s="57">
        <f t="shared" si="2019"/>
        <v>0</v>
      </c>
      <c r="AH1560" s="57">
        <f t="shared" si="2019"/>
        <v>0</v>
      </c>
      <c r="AI1560" s="57">
        <f t="shared" si="2019"/>
        <v>0</v>
      </c>
      <c r="AJ1560" s="57">
        <f t="shared" si="2019"/>
        <v>0</v>
      </c>
      <c r="AK1560" s="57">
        <f t="shared" si="2019"/>
        <v>0</v>
      </c>
      <c r="AL1560" s="57">
        <f t="shared" si="2019"/>
        <v>0</v>
      </c>
      <c r="AM1560" s="57">
        <f t="shared" si="2019"/>
        <v>0</v>
      </c>
      <c r="AN1560" s="57">
        <f t="shared" si="2019"/>
        <v>0</v>
      </c>
      <c r="AO1560" s="57">
        <f t="shared" si="2019"/>
        <v>0</v>
      </c>
      <c r="AP1560" s="57">
        <f t="shared" si="2019"/>
        <v>0</v>
      </c>
      <c r="AQ1560" s="92">
        <f t="shared" si="2014"/>
        <v>0</v>
      </c>
      <c r="AR1560" s="56">
        <f t="shared" ref="AR1560:BC1560" si="2020">AR1557-AR1562</f>
        <v>0</v>
      </c>
      <c r="AS1560" s="57">
        <f t="shared" si="2020"/>
        <v>0</v>
      </c>
      <c r="AT1560" s="57">
        <f t="shared" si="2020"/>
        <v>0</v>
      </c>
      <c r="AU1560" s="57">
        <f t="shared" si="2020"/>
        <v>0</v>
      </c>
      <c r="AV1560" s="57">
        <f t="shared" si="2020"/>
        <v>0</v>
      </c>
      <c r="AW1560" s="57">
        <f t="shared" si="2020"/>
        <v>0</v>
      </c>
      <c r="AX1560" s="57">
        <f t="shared" si="2020"/>
        <v>0</v>
      </c>
      <c r="AY1560" s="57">
        <f t="shared" si="2020"/>
        <v>0</v>
      </c>
      <c r="AZ1560" s="57">
        <f t="shared" si="2020"/>
        <v>0</v>
      </c>
      <c r="BA1560" s="57">
        <f t="shared" si="2020"/>
        <v>0</v>
      </c>
      <c r="BB1560" s="57">
        <f t="shared" si="2020"/>
        <v>0</v>
      </c>
      <c r="BC1560" s="57">
        <f t="shared" si="2020"/>
        <v>0</v>
      </c>
      <c r="BD1560" s="92">
        <f t="shared" si="2016"/>
        <v>0</v>
      </c>
      <c r="BE1560" s="92">
        <f t="shared" si="1995"/>
        <v>0</v>
      </c>
      <c r="BF1560" s="122"/>
      <c r="BG1560" s="42"/>
    </row>
    <row r="1561" spans="1:61" hidden="1" outlineLevel="2" x14ac:dyDescent="0.2">
      <c r="A1561" s="373">
        <v>2</v>
      </c>
      <c r="B1561" s="371" t="s">
        <v>307</v>
      </c>
      <c r="C1561" s="44" t="s">
        <v>159</v>
      </c>
      <c r="D1561" s="101"/>
      <c r="E1561" s="82"/>
      <c r="F1561" s="83"/>
      <c r="G1561" s="83"/>
      <c r="H1561" s="83"/>
      <c r="I1561" s="83"/>
      <c r="J1561" s="83"/>
      <c r="K1561" s="83"/>
      <c r="L1561" s="83"/>
      <c r="M1561" s="83"/>
      <c r="N1561" s="83"/>
      <c r="O1561" s="83"/>
      <c r="P1561" s="84"/>
      <c r="Q1561" s="101">
        <f t="shared" si="2010"/>
        <v>0</v>
      </c>
      <c r="R1561" s="82"/>
      <c r="S1561" s="83"/>
      <c r="T1561" s="83"/>
      <c r="U1561" s="83"/>
      <c r="V1561" s="83"/>
      <c r="W1561" s="83"/>
      <c r="X1561" s="83"/>
      <c r="Y1561" s="83"/>
      <c r="Z1561" s="83"/>
      <c r="AA1561" s="83"/>
      <c r="AB1561" s="83"/>
      <c r="AC1561" s="84"/>
      <c r="AD1561" s="101">
        <f t="shared" si="2012"/>
        <v>0</v>
      </c>
      <c r="AE1561" s="82"/>
      <c r="AF1561" s="83"/>
      <c r="AG1561" s="83"/>
      <c r="AH1561" s="83"/>
      <c r="AI1561" s="83"/>
      <c r="AJ1561" s="83"/>
      <c r="AK1561" s="83"/>
      <c r="AL1561" s="83"/>
      <c r="AM1561" s="83"/>
      <c r="AN1561" s="83"/>
      <c r="AO1561" s="83"/>
      <c r="AP1561" s="84"/>
      <c r="AQ1561" s="101">
        <f t="shared" si="2014"/>
        <v>0</v>
      </c>
      <c r="AR1561" s="82"/>
      <c r="AS1561" s="83"/>
      <c r="AT1561" s="83"/>
      <c r="AU1561" s="83"/>
      <c r="AV1561" s="83"/>
      <c r="AW1561" s="83"/>
      <c r="AX1561" s="83"/>
      <c r="AY1561" s="83"/>
      <c r="AZ1561" s="83"/>
      <c r="BA1561" s="83"/>
      <c r="BB1561" s="83"/>
      <c r="BC1561" s="84"/>
      <c r="BD1561" s="101">
        <f t="shared" si="2016"/>
        <v>0</v>
      </c>
      <c r="BE1561" s="101">
        <f t="shared" si="1995"/>
        <v>0</v>
      </c>
      <c r="BG1561" s="42"/>
    </row>
    <row r="1562" spans="1:61" ht="13.5" hidden="1" outlineLevel="2" thickBot="1" x14ac:dyDescent="0.25">
      <c r="A1562" s="377"/>
      <c r="B1562" s="378"/>
      <c r="C1562" s="128" t="s">
        <v>164</v>
      </c>
      <c r="D1562" s="131"/>
      <c r="E1562" s="129"/>
      <c r="F1562" s="130"/>
      <c r="G1562" s="130"/>
      <c r="H1562" s="130"/>
      <c r="I1562" s="130"/>
      <c r="J1562" s="130"/>
      <c r="K1562" s="130"/>
      <c r="L1562" s="130"/>
      <c r="M1562" s="130"/>
      <c r="N1562" s="130"/>
      <c r="O1562" s="130"/>
      <c r="P1562" s="130"/>
      <c r="Q1562" s="131">
        <f t="shared" si="2010"/>
        <v>0</v>
      </c>
      <c r="R1562" s="129"/>
      <c r="S1562" s="130"/>
      <c r="T1562" s="130"/>
      <c r="U1562" s="130"/>
      <c r="V1562" s="130"/>
      <c r="W1562" s="130"/>
      <c r="X1562" s="130"/>
      <c r="Y1562" s="130"/>
      <c r="Z1562" s="130"/>
      <c r="AA1562" s="130"/>
      <c r="AB1562" s="130"/>
      <c r="AC1562" s="130"/>
      <c r="AD1562" s="131">
        <f t="shared" si="2012"/>
        <v>0</v>
      </c>
      <c r="AE1562" s="129"/>
      <c r="AF1562" s="130"/>
      <c r="AG1562" s="130"/>
      <c r="AH1562" s="130"/>
      <c r="AI1562" s="130"/>
      <c r="AJ1562" s="130"/>
      <c r="AK1562" s="130"/>
      <c r="AL1562" s="130"/>
      <c r="AM1562" s="130"/>
      <c r="AN1562" s="130"/>
      <c r="AO1562" s="130"/>
      <c r="AP1562" s="130"/>
      <c r="AQ1562" s="131">
        <f t="shared" si="2014"/>
        <v>0</v>
      </c>
      <c r="AR1562" s="129"/>
      <c r="AS1562" s="130"/>
      <c r="AT1562" s="130"/>
      <c r="AU1562" s="130"/>
      <c r="AV1562" s="130"/>
      <c r="AW1562" s="130"/>
      <c r="AX1562" s="130"/>
      <c r="AY1562" s="130"/>
      <c r="AZ1562" s="130"/>
      <c r="BA1562" s="130"/>
      <c r="BB1562" s="130"/>
      <c r="BC1562" s="130"/>
      <c r="BD1562" s="131">
        <f t="shared" si="2016"/>
        <v>0</v>
      </c>
      <c r="BE1562" s="131">
        <f t="shared" si="1995"/>
        <v>0</v>
      </c>
      <c r="BG1562" s="42"/>
    </row>
    <row r="1563" spans="1:61" hidden="1" outlineLevel="2" x14ac:dyDescent="0.2">
      <c r="A1563" s="369"/>
      <c r="B1563" s="362" t="s">
        <v>198</v>
      </c>
      <c r="C1563" s="50" t="s">
        <v>159</v>
      </c>
      <c r="D1563" s="127">
        <f>SUM(D1559,D1561)</f>
        <v>0</v>
      </c>
      <c r="E1563" s="124">
        <f>SUM(E1559,E1561)</f>
        <v>0</v>
      </c>
      <c r="F1563" s="125">
        <f t="shared" ref="F1563:P1563" si="2021">SUM(F1559,F1561)</f>
        <v>0</v>
      </c>
      <c r="G1563" s="125">
        <f t="shared" si="2021"/>
        <v>0</v>
      </c>
      <c r="H1563" s="125">
        <f t="shared" si="2021"/>
        <v>0</v>
      </c>
      <c r="I1563" s="125">
        <f t="shared" si="2021"/>
        <v>0</v>
      </c>
      <c r="J1563" s="125">
        <f t="shared" si="2021"/>
        <v>0</v>
      </c>
      <c r="K1563" s="125">
        <f t="shared" si="2021"/>
        <v>0</v>
      </c>
      <c r="L1563" s="125">
        <f t="shared" si="2021"/>
        <v>0</v>
      </c>
      <c r="M1563" s="125">
        <f t="shared" si="2021"/>
        <v>0</v>
      </c>
      <c r="N1563" s="125">
        <f t="shared" si="2021"/>
        <v>0</v>
      </c>
      <c r="O1563" s="125">
        <f t="shared" si="2021"/>
        <v>0</v>
      </c>
      <c r="P1563" s="125">
        <f t="shared" si="2021"/>
        <v>0</v>
      </c>
      <c r="Q1563" s="126">
        <f t="shared" si="2010"/>
        <v>0</v>
      </c>
      <c r="R1563" s="124">
        <f>SUM(R1559,R1561)</f>
        <v>0</v>
      </c>
      <c r="S1563" s="125">
        <f t="shared" ref="S1563:AC1563" si="2022">SUM(S1559,S1561)</f>
        <v>0</v>
      </c>
      <c r="T1563" s="125">
        <f t="shared" si="2022"/>
        <v>0</v>
      </c>
      <c r="U1563" s="125">
        <f t="shared" si="2022"/>
        <v>0</v>
      </c>
      <c r="V1563" s="125">
        <f t="shared" si="2022"/>
        <v>0</v>
      </c>
      <c r="W1563" s="125">
        <f t="shared" si="2022"/>
        <v>0</v>
      </c>
      <c r="X1563" s="125">
        <f t="shared" si="2022"/>
        <v>0</v>
      </c>
      <c r="Y1563" s="125">
        <f t="shared" si="2022"/>
        <v>0</v>
      </c>
      <c r="Z1563" s="125">
        <f t="shared" si="2022"/>
        <v>0</v>
      </c>
      <c r="AA1563" s="125">
        <f t="shared" si="2022"/>
        <v>0</v>
      </c>
      <c r="AB1563" s="125">
        <f t="shared" si="2022"/>
        <v>0</v>
      </c>
      <c r="AC1563" s="125">
        <f t="shared" si="2022"/>
        <v>0</v>
      </c>
      <c r="AD1563" s="126">
        <f t="shared" si="2012"/>
        <v>0</v>
      </c>
      <c r="AE1563" s="124">
        <f>SUM(AE1559,AE1561)</f>
        <v>0</v>
      </c>
      <c r="AF1563" s="125">
        <f t="shared" ref="AF1563:AP1563" si="2023">SUM(AF1559,AF1561)</f>
        <v>0</v>
      </c>
      <c r="AG1563" s="125">
        <f t="shared" si="2023"/>
        <v>0</v>
      </c>
      <c r="AH1563" s="125">
        <f t="shared" si="2023"/>
        <v>0</v>
      </c>
      <c r="AI1563" s="125">
        <f t="shared" si="2023"/>
        <v>0</v>
      </c>
      <c r="AJ1563" s="125">
        <f t="shared" si="2023"/>
        <v>0</v>
      </c>
      <c r="AK1563" s="125">
        <f t="shared" si="2023"/>
        <v>0</v>
      </c>
      <c r="AL1563" s="125">
        <f t="shared" si="2023"/>
        <v>0</v>
      </c>
      <c r="AM1563" s="125">
        <f t="shared" si="2023"/>
        <v>0</v>
      </c>
      <c r="AN1563" s="125">
        <f t="shared" si="2023"/>
        <v>350</v>
      </c>
      <c r="AO1563" s="125">
        <f t="shared" si="2023"/>
        <v>3</v>
      </c>
      <c r="AP1563" s="125">
        <f t="shared" si="2023"/>
        <v>3</v>
      </c>
      <c r="AQ1563" s="126">
        <f t="shared" si="2014"/>
        <v>356</v>
      </c>
      <c r="AR1563" s="124">
        <f>SUM(AR1559,AR1561)</f>
        <v>3</v>
      </c>
      <c r="AS1563" s="125">
        <f t="shared" ref="AS1563:BC1563" si="2024">SUM(AS1559,AS1561)</f>
        <v>3</v>
      </c>
      <c r="AT1563" s="125">
        <f t="shared" si="2024"/>
        <v>211</v>
      </c>
      <c r="AU1563" s="125">
        <f t="shared" si="2024"/>
        <v>419</v>
      </c>
      <c r="AV1563" s="125">
        <f t="shared" si="2024"/>
        <v>627</v>
      </c>
      <c r="AW1563" s="125">
        <f t="shared" si="2024"/>
        <v>835</v>
      </c>
      <c r="AX1563" s="125">
        <f t="shared" si="2024"/>
        <v>835</v>
      </c>
      <c r="AY1563" s="125">
        <f t="shared" si="2024"/>
        <v>835</v>
      </c>
      <c r="AZ1563" s="125">
        <f t="shared" si="2024"/>
        <v>627</v>
      </c>
      <c r="BA1563" s="125">
        <f t="shared" si="2024"/>
        <v>627</v>
      </c>
      <c r="BB1563" s="125">
        <f t="shared" si="2024"/>
        <v>419</v>
      </c>
      <c r="BC1563" s="125">
        <f t="shared" si="2024"/>
        <v>211</v>
      </c>
      <c r="BD1563" s="126">
        <f t="shared" si="2016"/>
        <v>5652</v>
      </c>
      <c r="BE1563" s="127">
        <f t="shared" si="1995"/>
        <v>6008</v>
      </c>
      <c r="BG1563" s="42"/>
    </row>
    <row r="1564" spans="1:61" hidden="1" outlineLevel="2" x14ac:dyDescent="0.2">
      <c r="A1564" s="370"/>
      <c r="B1564" s="363"/>
      <c r="C1564" s="51" t="s">
        <v>164</v>
      </c>
      <c r="D1564" s="100">
        <f t="shared" ref="D1564:P1564" si="2025">SUM(D1560,D1562)</f>
        <v>0</v>
      </c>
      <c r="E1564" s="80">
        <f t="shared" si="2025"/>
        <v>0</v>
      </c>
      <c r="F1564" s="81">
        <f t="shared" si="2025"/>
        <v>0</v>
      </c>
      <c r="G1564" s="81">
        <f t="shared" si="2025"/>
        <v>0</v>
      </c>
      <c r="H1564" s="81">
        <f t="shared" si="2025"/>
        <v>0</v>
      </c>
      <c r="I1564" s="81">
        <f t="shared" si="2025"/>
        <v>0</v>
      </c>
      <c r="J1564" s="81">
        <f t="shared" si="2025"/>
        <v>0</v>
      </c>
      <c r="K1564" s="81">
        <f t="shared" si="2025"/>
        <v>0</v>
      </c>
      <c r="L1564" s="81">
        <f t="shared" si="2025"/>
        <v>0</v>
      </c>
      <c r="M1564" s="81">
        <f t="shared" si="2025"/>
        <v>0</v>
      </c>
      <c r="N1564" s="81">
        <f t="shared" si="2025"/>
        <v>0</v>
      </c>
      <c r="O1564" s="81">
        <f t="shared" si="2025"/>
        <v>0</v>
      </c>
      <c r="P1564" s="81">
        <f t="shared" si="2025"/>
        <v>0</v>
      </c>
      <c r="Q1564" s="99">
        <f t="shared" si="2010"/>
        <v>0</v>
      </c>
      <c r="R1564" s="80">
        <f t="shared" ref="R1564:AC1564" si="2026">SUM(R1560,R1562)</f>
        <v>0</v>
      </c>
      <c r="S1564" s="81">
        <f t="shared" si="2026"/>
        <v>0</v>
      </c>
      <c r="T1564" s="81">
        <f t="shared" si="2026"/>
        <v>0</v>
      </c>
      <c r="U1564" s="81">
        <f t="shared" si="2026"/>
        <v>0</v>
      </c>
      <c r="V1564" s="81">
        <f t="shared" si="2026"/>
        <v>0</v>
      </c>
      <c r="W1564" s="81">
        <f t="shared" si="2026"/>
        <v>0</v>
      </c>
      <c r="X1564" s="81">
        <f t="shared" si="2026"/>
        <v>0</v>
      </c>
      <c r="Y1564" s="81">
        <f t="shared" si="2026"/>
        <v>0</v>
      </c>
      <c r="Z1564" s="81">
        <f t="shared" si="2026"/>
        <v>0</v>
      </c>
      <c r="AA1564" s="81">
        <f t="shared" si="2026"/>
        <v>0</v>
      </c>
      <c r="AB1564" s="81">
        <f t="shared" si="2026"/>
        <v>0</v>
      </c>
      <c r="AC1564" s="81">
        <f t="shared" si="2026"/>
        <v>0</v>
      </c>
      <c r="AD1564" s="99">
        <f t="shared" si="2012"/>
        <v>0</v>
      </c>
      <c r="AE1564" s="80">
        <f t="shared" ref="AE1564:AP1564" si="2027">SUM(AE1560,AE1562)</f>
        <v>0</v>
      </c>
      <c r="AF1564" s="81">
        <f t="shared" si="2027"/>
        <v>0</v>
      </c>
      <c r="AG1564" s="81">
        <f t="shared" si="2027"/>
        <v>0</v>
      </c>
      <c r="AH1564" s="81">
        <f t="shared" si="2027"/>
        <v>0</v>
      </c>
      <c r="AI1564" s="81">
        <f t="shared" si="2027"/>
        <v>0</v>
      </c>
      <c r="AJ1564" s="81">
        <f t="shared" si="2027"/>
        <v>0</v>
      </c>
      <c r="AK1564" s="81">
        <f t="shared" si="2027"/>
        <v>0</v>
      </c>
      <c r="AL1564" s="81">
        <f t="shared" si="2027"/>
        <v>0</v>
      </c>
      <c r="AM1564" s="81">
        <f t="shared" si="2027"/>
        <v>0</v>
      </c>
      <c r="AN1564" s="81">
        <f t="shared" si="2027"/>
        <v>0</v>
      </c>
      <c r="AO1564" s="81">
        <f t="shared" si="2027"/>
        <v>0</v>
      </c>
      <c r="AP1564" s="81">
        <f t="shared" si="2027"/>
        <v>0</v>
      </c>
      <c r="AQ1564" s="99">
        <f t="shared" si="2014"/>
        <v>0</v>
      </c>
      <c r="AR1564" s="80">
        <f t="shared" ref="AR1564:BC1564" si="2028">SUM(AR1560,AR1562)</f>
        <v>0</v>
      </c>
      <c r="AS1564" s="81">
        <f t="shared" si="2028"/>
        <v>0</v>
      </c>
      <c r="AT1564" s="81">
        <f t="shared" si="2028"/>
        <v>0</v>
      </c>
      <c r="AU1564" s="81">
        <f t="shared" si="2028"/>
        <v>0</v>
      </c>
      <c r="AV1564" s="81">
        <f t="shared" si="2028"/>
        <v>0</v>
      </c>
      <c r="AW1564" s="81">
        <f t="shared" si="2028"/>
        <v>0</v>
      </c>
      <c r="AX1564" s="81">
        <f t="shared" si="2028"/>
        <v>0</v>
      </c>
      <c r="AY1564" s="81">
        <f t="shared" si="2028"/>
        <v>0</v>
      </c>
      <c r="AZ1564" s="81">
        <f t="shared" si="2028"/>
        <v>0</v>
      </c>
      <c r="BA1564" s="81">
        <f t="shared" si="2028"/>
        <v>0</v>
      </c>
      <c r="BB1564" s="81">
        <f t="shared" si="2028"/>
        <v>0</v>
      </c>
      <c r="BC1564" s="81">
        <f t="shared" si="2028"/>
        <v>0</v>
      </c>
      <c r="BD1564" s="99">
        <f t="shared" si="2016"/>
        <v>0</v>
      </c>
      <c r="BE1564" s="100">
        <f t="shared" si="1995"/>
        <v>0</v>
      </c>
      <c r="BG1564" s="42"/>
    </row>
    <row r="1565" spans="1:61" outlineLevel="1" collapsed="1" x14ac:dyDescent="0.2">
      <c r="A1565" s="119"/>
      <c r="B1565" s="103" t="s">
        <v>266</v>
      </c>
      <c r="C1565" s="104"/>
      <c r="D1565" s="106"/>
      <c r="E1565" s="105"/>
      <c r="F1565" s="105"/>
      <c r="G1565" s="105"/>
      <c r="H1565" s="105"/>
      <c r="I1565" s="105"/>
      <c r="J1565" s="105"/>
      <c r="K1565" s="105"/>
      <c r="L1565" s="105"/>
      <c r="M1565" s="105"/>
      <c r="N1565" s="105"/>
      <c r="O1565" s="105"/>
      <c r="P1565" s="105"/>
      <c r="Q1565" s="106"/>
      <c r="R1565" s="105"/>
      <c r="S1565" s="105"/>
      <c r="T1565" s="105"/>
      <c r="U1565" s="105"/>
      <c r="V1565" s="105"/>
      <c r="W1565" s="105"/>
      <c r="X1565" s="105"/>
      <c r="Y1565" s="105"/>
      <c r="Z1565" s="105"/>
      <c r="AA1565" s="105"/>
      <c r="AB1565" s="105"/>
      <c r="AC1565" s="105"/>
      <c r="AD1565" s="107"/>
      <c r="AE1565" s="108"/>
      <c r="AF1565" s="105"/>
      <c r="AG1565" s="105"/>
      <c r="AH1565" s="105"/>
      <c r="AI1565" s="105"/>
      <c r="AJ1565" s="105"/>
      <c r="AK1565" s="105"/>
      <c r="AL1565" s="105"/>
      <c r="AM1565" s="105"/>
      <c r="AN1565" s="105"/>
      <c r="AO1565" s="105"/>
      <c r="AP1565" s="109"/>
      <c r="AQ1565" s="110"/>
      <c r="AR1565" s="105"/>
      <c r="AS1565" s="105"/>
      <c r="AT1565" s="105"/>
      <c r="AU1565" s="105"/>
      <c r="AV1565" s="105"/>
      <c r="AW1565" s="105"/>
      <c r="AX1565" s="105"/>
      <c r="AY1565" s="105"/>
      <c r="AZ1565" s="105"/>
      <c r="BA1565" s="105"/>
      <c r="BB1565" s="105"/>
      <c r="BC1565" s="105"/>
      <c r="BD1565" s="106"/>
      <c r="BE1565" s="197">
        <f t="shared" ref="BE1565:BE1591" si="2029">SUM(D1565,BD1565,AQ1565,AD1565,Q1565)</f>
        <v>0</v>
      </c>
      <c r="BF1565" s="122"/>
      <c r="BG1565" s="42"/>
    </row>
    <row r="1566" spans="1:61" hidden="1" outlineLevel="2" x14ac:dyDescent="0.2">
      <c r="A1566" s="120"/>
      <c r="B1566" s="111" t="s">
        <v>202</v>
      </c>
      <c r="C1566" s="112"/>
      <c r="D1566" s="114"/>
      <c r="E1566" s="113"/>
      <c r="F1566" s="113"/>
      <c r="G1566" s="113"/>
      <c r="H1566" s="113"/>
      <c r="I1566" s="113"/>
      <c r="J1566" s="113"/>
      <c r="K1566" s="113"/>
      <c r="L1566" s="113"/>
      <c r="M1566" s="113"/>
      <c r="N1566" s="113"/>
      <c r="O1566" s="113"/>
      <c r="P1566" s="113"/>
      <c r="Q1566" s="114"/>
      <c r="R1566" s="113"/>
      <c r="S1566" s="113"/>
      <c r="T1566" s="113"/>
      <c r="U1566" s="113"/>
      <c r="V1566" s="113"/>
      <c r="W1566" s="113"/>
      <c r="X1566" s="113"/>
      <c r="Y1566" s="113"/>
      <c r="Z1566" s="113"/>
      <c r="AA1566" s="113"/>
      <c r="AB1566" s="113"/>
      <c r="AC1566" s="113"/>
      <c r="AD1566" s="115"/>
      <c r="AE1566" s="116"/>
      <c r="AF1566" s="113"/>
      <c r="AG1566" s="113"/>
      <c r="AH1566" s="113"/>
      <c r="AI1566" s="113"/>
      <c r="AJ1566" s="113"/>
      <c r="AK1566" s="113"/>
      <c r="AL1566" s="113"/>
      <c r="AM1566" s="113"/>
      <c r="AN1566" s="113"/>
      <c r="AO1566" s="113"/>
      <c r="AP1566" s="117"/>
      <c r="AQ1566" s="118"/>
      <c r="AR1566" s="113"/>
      <c r="AS1566" s="113"/>
      <c r="AT1566" s="113"/>
      <c r="AU1566" s="113"/>
      <c r="AV1566" s="113"/>
      <c r="AW1566" s="113"/>
      <c r="AX1566" s="113"/>
      <c r="AY1566" s="113"/>
      <c r="AZ1566" s="113"/>
      <c r="BA1566" s="113"/>
      <c r="BB1566" s="113"/>
      <c r="BC1566" s="113"/>
      <c r="BD1566" s="114"/>
      <c r="BE1566" s="198">
        <f t="shared" si="2029"/>
        <v>0</v>
      </c>
      <c r="BG1566" s="42"/>
    </row>
    <row r="1567" spans="1:61" ht="13.15" hidden="1" customHeight="1" outlineLevel="2" x14ac:dyDescent="0.2">
      <c r="A1567" s="373">
        <v>1</v>
      </c>
      <c r="B1567" s="371" t="s">
        <v>334</v>
      </c>
      <c r="C1567" s="44" t="s">
        <v>159</v>
      </c>
      <c r="D1567" s="101"/>
      <c r="E1567" s="82"/>
      <c r="F1567" s="83"/>
      <c r="G1567" s="83"/>
      <c r="H1567" s="83"/>
      <c r="I1567" s="83"/>
      <c r="J1567" s="83"/>
      <c r="K1567" s="83"/>
      <c r="L1567" s="83"/>
      <c r="M1567" s="83"/>
      <c r="N1567" s="83"/>
      <c r="O1567" s="83"/>
      <c r="P1567" s="83"/>
      <c r="Q1567" s="101">
        <f>SUM(E1567:P1567)</f>
        <v>0</v>
      </c>
      <c r="R1567" s="82"/>
      <c r="S1567" s="83"/>
      <c r="T1567" s="83"/>
      <c r="U1567" s="83"/>
      <c r="V1567" s="83"/>
      <c r="W1567" s="83"/>
      <c r="X1567" s="83"/>
      <c r="Y1567" s="83"/>
      <c r="Z1567" s="83"/>
      <c r="AA1567" s="83"/>
      <c r="AB1567" s="83"/>
      <c r="AC1567" s="83"/>
      <c r="AD1567" s="101">
        <f>SUM(R1567:AC1567)</f>
        <v>0</v>
      </c>
      <c r="AE1567" s="82"/>
      <c r="AF1567" s="83"/>
      <c r="AG1567" s="83"/>
      <c r="AH1567" s="83"/>
      <c r="AI1567" s="83"/>
      <c r="AJ1567" s="83"/>
      <c r="AK1567" s="83"/>
      <c r="AL1567" s="83"/>
      <c r="AM1567" s="83"/>
      <c r="AN1567" s="83"/>
      <c r="AO1567" s="83"/>
      <c r="AP1567" s="83"/>
      <c r="AQ1567" s="101">
        <f>SUM(AE1567:AP1567)</f>
        <v>0</v>
      </c>
      <c r="AR1567" s="82"/>
      <c r="AS1567" s="83"/>
      <c r="AT1567" s="83"/>
      <c r="AU1567" s="83"/>
      <c r="AV1567" s="83"/>
      <c r="AW1567" s="83"/>
      <c r="AX1567" s="83"/>
      <c r="AY1567" s="83"/>
      <c r="AZ1567" s="83"/>
      <c r="BA1567" s="83"/>
      <c r="BB1567" s="83"/>
      <c r="BC1567" s="83"/>
      <c r="BD1567" s="101">
        <f>SUM(AR1567:BC1567)</f>
        <v>0</v>
      </c>
      <c r="BE1567" s="101">
        <f t="shared" si="2029"/>
        <v>0</v>
      </c>
      <c r="BG1567" s="138"/>
      <c r="BH1567" s="140"/>
      <c r="BI1567" s="140"/>
    </row>
    <row r="1568" spans="1:61" ht="13.15" hidden="1" customHeight="1" outlineLevel="2" x14ac:dyDescent="0.2">
      <c r="A1568" s="374"/>
      <c r="B1568" s="372"/>
      <c r="C1568" s="46" t="s">
        <v>164</v>
      </c>
      <c r="D1568" s="92"/>
      <c r="E1568" s="56"/>
      <c r="F1568" s="57"/>
      <c r="G1568" s="57"/>
      <c r="H1568" s="57"/>
      <c r="I1568" s="57"/>
      <c r="J1568" s="57"/>
      <c r="K1568" s="57"/>
      <c r="L1568" s="57"/>
      <c r="M1568" s="57"/>
      <c r="N1568" s="57"/>
      <c r="O1568" s="57"/>
      <c r="P1568" s="57"/>
      <c r="Q1568" s="92">
        <f>SUM(E1568:P1568)</f>
        <v>0</v>
      </c>
      <c r="R1568" s="56"/>
      <c r="S1568" s="57"/>
      <c r="T1568" s="57"/>
      <c r="U1568" s="57"/>
      <c r="V1568" s="57"/>
      <c r="W1568" s="57"/>
      <c r="X1568" s="57"/>
      <c r="Y1568" s="57"/>
      <c r="Z1568" s="57"/>
      <c r="AA1568" s="57"/>
      <c r="AB1568" s="57"/>
      <c r="AC1568" s="57"/>
      <c r="AD1568" s="92">
        <f>SUM(R1568:AC1568)</f>
        <v>0</v>
      </c>
      <c r="AE1568" s="56"/>
      <c r="AF1568" s="57"/>
      <c r="AG1568" s="57"/>
      <c r="AH1568" s="57"/>
      <c r="AI1568" s="57"/>
      <c r="AJ1568" s="57"/>
      <c r="AK1568" s="57"/>
      <c r="AL1568" s="57"/>
      <c r="AM1568" s="57"/>
      <c r="AN1568" s="57"/>
      <c r="AO1568" s="57"/>
      <c r="AP1568" s="57"/>
      <c r="AQ1568" s="92">
        <f>SUM(AE1568:AP1568)</f>
        <v>0</v>
      </c>
      <c r="AR1568" s="56"/>
      <c r="AS1568" s="57"/>
      <c r="AT1568" s="57"/>
      <c r="AU1568" s="57"/>
      <c r="AV1568" s="57"/>
      <c r="AW1568" s="57"/>
      <c r="AX1568" s="57"/>
      <c r="AY1568" s="57"/>
      <c r="AZ1568" s="57"/>
      <c r="BA1568" s="57"/>
      <c r="BB1568" s="57"/>
      <c r="BC1568" s="57"/>
      <c r="BD1568" s="92">
        <f>SUM(AR1568:BC1568)</f>
        <v>0</v>
      </c>
      <c r="BE1568" s="92">
        <f t="shared" si="2029"/>
        <v>0</v>
      </c>
      <c r="BG1568" s="136"/>
      <c r="BH1568" s="4"/>
      <c r="BI1568" s="4"/>
    </row>
    <row r="1569" spans="1:61" ht="13.15" hidden="1" customHeight="1" outlineLevel="2" x14ac:dyDescent="0.2">
      <c r="A1569" s="373">
        <v>2</v>
      </c>
      <c r="B1569" s="371" t="s">
        <v>217</v>
      </c>
      <c r="C1569" s="44" t="s">
        <v>159</v>
      </c>
      <c r="D1569" s="101"/>
      <c r="E1569" s="82"/>
      <c r="F1569" s="83"/>
      <c r="G1569" s="83"/>
      <c r="H1569" s="83"/>
      <c r="I1569" s="83"/>
      <c r="J1569" s="83"/>
      <c r="K1569" s="83"/>
      <c r="L1569" s="83"/>
      <c r="M1569" s="83"/>
      <c r="N1569" s="83"/>
      <c r="O1569" s="83"/>
      <c r="P1569" s="83"/>
      <c r="Q1569" s="101">
        <f t="shared" ref="Q1569:Q1580" si="2030">SUM(E1569:P1569)</f>
        <v>0</v>
      </c>
      <c r="R1569" s="82"/>
      <c r="S1569" s="83"/>
      <c r="T1569" s="83"/>
      <c r="U1569" s="83"/>
      <c r="V1569" s="83"/>
      <c r="W1569" s="83"/>
      <c r="X1569" s="83"/>
      <c r="Y1569" s="83"/>
      <c r="Z1569" s="83"/>
      <c r="AA1569" s="83"/>
      <c r="AB1569" s="83"/>
      <c r="AC1569" s="83"/>
      <c r="AD1569" s="101">
        <f t="shared" ref="AD1569:AD1584" si="2031">SUM(R1569:AC1569)</f>
        <v>0</v>
      </c>
      <c r="AE1569" s="82"/>
      <c r="AF1569" s="83"/>
      <c r="AG1569" s="83"/>
      <c r="AH1569" s="83"/>
      <c r="AI1569" s="83"/>
      <c r="AJ1569" s="83"/>
      <c r="AK1569" s="83"/>
      <c r="AL1569" s="83"/>
      <c r="AM1569" s="83"/>
      <c r="AN1569" s="83"/>
      <c r="AO1569" s="83"/>
      <c r="AP1569" s="83"/>
      <c r="AQ1569" s="101">
        <f t="shared" ref="AQ1569:AQ1584" si="2032">SUM(AE1569:AP1569)</f>
        <v>0</v>
      </c>
      <c r="AR1569" s="82"/>
      <c r="AS1569" s="83"/>
      <c r="AT1569" s="83"/>
      <c r="AU1569" s="83"/>
      <c r="AV1569" s="83"/>
      <c r="AW1569" s="83"/>
      <c r="AX1569" s="83"/>
      <c r="AY1569" s="83"/>
      <c r="AZ1569" s="83"/>
      <c r="BA1569" s="83"/>
      <c r="BB1569" s="83"/>
      <c r="BC1569" s="83"/>
      <c r="BD1569" s="101">
        <f t="shared" ref="BD1569:BD1584" si="2033">SUM(AR1569:BC1569)</f>
        <v>0</v>
      </c>
      <c r="BE1569" s="101">
        <f t="shared" si="2029"/>
        <v>0</v>
      </c>
      <c r="BG1569" s="138" t="s">
        <v>211</v>
      </c>
      <c r="BH1569" s="140" t="s">
        <v>212</v>
      </c>
      <c r="BI1569" s="140" t="s">
        <v>213</v>
      </c>
    </row>
    <row r="1570" spans="1:61" ht="13.15" hidden="1" customHeight="1" outlineLevel="2" x14ac:dyDescent="0.2">
      <c r="A1570" s="374"/>
      <c r="B1570" s="372"/>
      <c r="C1570" s="46" t="s">
        <v>164</v>
      </c>
      <c r="D1570" s="92"/>
      <c r="E1570" s="56"/>
      <c r="F1570" s="57"/>
      <c r="G1570" s="57"/>
      <c r="H1570" s="57"/>
      <c r="I1570" s="57"/>
      <c r="J1570" s="57"/>
      <c r="K1570" s="57"/>
      <c r="L1570" s="57"/>
      <c r="M1570" s="57"/>
      <c r="N1570" s="57"/>
      <c r="O1570" s="57"/>
      <c r="P1570" s="57"/>
      <c r="Q1570" s="92">
        <f t="shared" si="2030"/>
        <v>0</v>
      </c>
      <c r="R1570" s="56"/>
      <c r="S1570" s="57"/>
      <c r="T1570" s="57"/>
      <c r="U1570" s="57"/>
      <c r="V1570" s="57"/>
      <c r="W1570" s="57"/>
      <c r="X1570" s="57"/>
      <c r="Y1570" s="57"/>
      <c r="Z1570" s="57"/>
      <c r="AA1570" s="57"/>
      <c r="AB1570" s="57"/>
      <c r="AC1570" s="57"/>
      <c r="AD1570" s="92">
        <f t="shared" si="2031"/>
        <v>0</v>
      </c>
      <c r="AE1570" s="56"/>
      <c r="AF1570" s="57"/>
      <c r="AG1570" s="57"/>
      <c r="AH1570" s="57"/>
      <c r="AI1570" s="57"/>
      <c r="AJ1570" s="57"/>
      <c r="AK1570" s="57"/>
      <c r="AL1570" s="57"/>
      <c r="AM1570" s="57"/>
      <c r="AN1570" s="57"/>
      <c r="AO1570" s="57"/>
      <c r="AP1570" s="57"/>
      <c r="AQ1570" s="92">
        <f t="shared" si="2032"/>
        <v>0</v>
      </c>
      <c r="AR1570" s="56"/>
      <c r="AS1570" s="57"/>
      <c r="AT1570" s="57"/>
      <c r="AU1570" s="57"/>
      <c r="AV1570" s="57"/>
      <c r="AW1570" s="57"/>
      <c r="AX1570" s="57"/>
      <c r="AY1570" s="57"/>
      <c r="AZ1570" s="57"/>
      <c r="BA1570" s="57"/>
      <c r="BB1570" s="57"/>
      <c r="BC1570" s="57"/>
      <c r="BD1570" s="92">
        <f t="shared" si="2033"/>
        <v>0</v>
      </c>
      <c r="BE1570" s="92">
        <f t="shared" si="2029"/>
        <v>0</v>
      </c>
      <c r="BG1570" s="136" t="s">
        <v>199</v>
      </c>
      <c r="BH1570" s="4"/>
      <c r="BI1570" s="4"/>
    </row>
    <row r="1571" spans="1:61" ht="13.15" hidden="1" customHeight="1" outlineLevel="2" x14ac:dyDescent="0.2">
      <c r="A1571" s="366">
        <v>3</v>
      </c>
      <c r="B1571" s="376" t="s">
        <v>345</v>
      </c>
      <c r="C1571" s="47" t="s">
        <v>159</v>
      </c>
      <c r="D1571" s="91"/>
      <c r="E1571" s="52"/>
      <c r="F1571" s="53"/>
      <c r="G1571" s="53"/>
      <c r="H1571" s="53"/>
      <c r="I1571" s="53"/>
      <c r="J1571" s="53"/>
      <c r="K1571" s="53"/>
      <c r="L1571" s="53"/>
      <c r="M1571" s="53"/>
      <c r="N1571" s="53"/>
      <c r="O1571" s="53"/>
      <c r="P1571" s="53">
        <v>40</v>
      </c>
      <c r="Q1571" s="91">
        <f t="shared" si="2030"/>
        <v>40</v>
      </c>
      <c r="R1571" s="52"/>
      <c r="S1571" s="53"/>
      <c r="T1571" s="53"/>
      <c r="U1571" s="53"/>
      <c r="V1571" s="53"/>
      <c r="W1571" s="53"/>
      <c r="X1571" s="53"/>
      <c r="Y1571" s="53"/>
      <c r="Z1571" s="53"/>
      <c r="AA1571" s="53"/>
      <c r="AB1571" s="53"/>
      <c r="AC1571" s="53"/>
      <c r="AD1571" s="91">
        <f t="shared" si="2031"/>
        <v>0</v>
      </c>
      <c r="AE1571" s="52"/>
      <c r="AF1571" s="53"/>
      <c r="AG1571" s="53"/>
      <c r="AH1571" s="53"/>
      <c r="AI1571" s="53"/>
      <c r="AJ1571" s="53"/>
      <c r="AK1571" s="53"/>
      <c r="AL1571" s="53"/>
      <c r="AM1571" s="53"/>
      <c r="AN1571" s="53"/>
      <c r="AO1571" s="53"/>
      <c r="AP1571" s="53"/>
      <c r="AQ1571" s="91">
        <f t="shared" si="2032"/>
        <v>0</v>
      </c>
      <c r="AR1571" s="52"/>
      <c r="AS1571" s="53"/>
      <c r="AT1571" s="53"/>
      <c r="AU1571" s="53"/>
      <c r="AV1571" s="53"/>
      <c r="AW1571" s="53"/>
      <c r="AX1571" s="53"/>
      <c r="AY1571" s="53"/>
      <c r="AZ1571" s="53"/>
      <c r="BA1571" s="53"/>
      <c r="BB1571" s="53"/>
      <c r="BC1571" s="53"/>
      <c r="BD1571" s="91">
        <f t="shared" si="2033"/>
        <v>0</v>
      </c>
      <c r="BE1571" s="91">
        <f t="shared" si="2029"/>
        <v>40</v>
      </c>
      <c r="BG1571" s="136" t="s">
        <v>218</v>
      </c>
      <c r="BH1571" s="4"/>
      <c r="BI1571" s="4"/>
    </row>
    <row r="1572" spans="1:61" ht="13.15" hidden="1" customHeight="1" outlineLevel="2" x14ac:dyDescent="0.2">
      <c r="A1572" s="367"/>
      <c r="B1572" s="381"/>
      <c r="C1572" s="48" t="s">
        <v>164</v>
      </c>
      <c r="D1572" s="93"/>
      <c r="E1572" s="62"/>
      <c r="F1572" s="63"/>
      <c r="G1572" s="63"/>
      <c r="H1572" s="63"/>
      <c r="I1572" s="63"/>
      <c r="J1572" s="63">
        <v>7</v>
      </c>
      <c r="K1572" s="63">
        <v>16</v>
      </c>
      <c r="L1572" s="63"/>
      <c r="M1572" s="63"/>
      <c r="N1572" s="63">
        <v>5</v>
      </c>
      <c r="O1572" s="63"/>
      <c r="P1572" s="63"/>
      <c r="Q1572" s="93">
        <f t="shared" si="2030"/>
        <v>28</v>
      </c>
      <c r="R1572" s="62"/>
      <c r="S1572" s="63"/>
      <c r="T1572" s="63"/>
      <c r="U1572" s="63"/>
      <c r="V1572" s="63"/>
      <c r="W1572" s="63"/>
      <c r="X1572" s="63"/>
      <c r="Y1572" s="63"/>
      <c r="Z1572" s="63"/>
      <c r="AA1572" s="63"/>
      <c r="AB1572" s="63"/>
      <c r="AC1572" s="63"/>
      <c r="AD1572" s="93">
        <f t="shared" si="2031"/>
        <v>0</v>
      </c>
      <c r="AE1572" s="62"/>
      <c r="AF1572" s="63"/>
      <c r="AG1572" s="63"/>
      <c r="AH1572" s="63"/>
      <c r="AI1572" s="63"/>
      <c r="AJ1572" s="63"/>
      <c r="AK1572" s="63"/>
      <c r="AL1572" s="63"/>
      <c r="AM1572" s="63"/>
      <c r="AN1572" s="63"/>
      <c r="AO1572" s="63"/>
      <c r="AP1572" s="63"/>
      <c r="AQ1572" s="93">
        <f t="shared" si="2032"/>
        <v>0</v>
      </c>
      <c r="AR1572" s="62"/>
      <c r="AS1572" s="63"/>
      <c r="AT1572" s="63"/>
      <c r="AU1572" s="63"/>
      <c r="AV1572" s="63"/>
      <c r="AW1572" s="63"/>
      <c r="AX1572" s="63"/>
      <c r="AY1572" s="63"/>
      <c r="AZ1572" s="63"/>
      <c r="BA1572" s="63"/>
      <c r="BB1572" s="63"/>
      <c r="BC1572" s="63"/>
      <c r="BD1572" s="93">
        <f t="shared" si="2033"/>
        <v>0</v>
      </c>
      <c r="BE1572" s="93">
        <f t="shared" si="2029"/>
        <v>28</v>
      </c>
      <c r="BG1572" s="136" t="s">
        <v>222</v>
      </c>
      <c r="BH1572" s="4"/>
      <c r="BI1572" s="4"/>
    </row>
    <row r="1573" spans="1:61" ht="13.15" hidden="1" customHeight="1" outlineLevel="2" x14ac:dyDescent="0.2">
      <c r="A1573" s="380">
        <v>4</v>
      </c>
      <c r="B1573" s="382" t="s">
        <v>204</v>
      </c>
      <c r="C1573" s="49" t="s">
        <v>159</v>
      </c>
      <c r="D1573" s="95"/>
      <c r="E1573" s="68"/>
      <c r="F1573" s="69"/>
      <c r="G1573" s="69"/>
      <c r="H1573" s="69"/>
      <c r="I1573" s="69"/>
      <c r="J1573" s="69"/>
      <c r="K1573" s="69"/>
      <c r="L1573" s="69"/>
      <c r="M1573" s="69"/>
      <c r="N1573" s="69"/>
      <c r="O1573" s="69"/>
      <c r="P1573" s="69"/>
      <c r="Q1573" s="94">
        <f t="shared" si="2030"/>
        <v>0</v>
      </c>
      <c r="R1573" s="68"/>
      <c r="S1573" s="69"/>
      <c r="T1573" s="69"/>
      <c r="U1573" s="69"/>
      <c r="V1573" s="69"/>
      <c r="W1573" s="69"/>
      <c r="X1573" s="69"/>
      <c r="Y1573" s="69"/>
      <c r="Z1573" s="69"/>
      <c r="AA1573" s="69"/>
      <c r="AB1573" s="69"/>
      <c r="AC1573" s="69"/>
      <c r="AD1573" s="94">
        <f t="shared" si="2031"/>
        <v>0</v>
      </c>
      <c r="AE1573" s="68"/>
      <c r="AF1573" s="69"/>
      <c r="AG1573" s="69"/>
      <c r="AH1573" s="69"/>
      <c r="AI1573" s="69"/>
      <c r="AJ1573" s="69"/>
      <c r="AK1573" s="69"/>
      <c r="AL1573" s="69"/>
      <c r="AM1573" s="69"/>
      <c r="AN1573" s="69"/>
      <c r="AO1573" s="69"/>
      <c r="AP1573" s="69"/>
      <c r="AQ1573" s="94">
        <f t="shared" si="2032"/>
        <v>0</v>
      </c>
      <c r="AR1573" s="68"/>
      <c r="AS1573" s="69"/>
      <c r="AT1573" s="69"/>
      <c r="AU1573" s="69"/>
      <c r="AV1573" s="69"/>
      <c r="AW1573" s="69"/>
      <c r="AX1573" s="69"/>
      <c r="AY1573" s="69"/>
      <c r="AZ1573" s="69"/>
      <c r="BA1573" s="69"/>
      <c r="BB1573" s="69"/>
      <c r="BC1573" s="69"/>
      <c r="BD1573" s="94">
        <f t="shared" si="2033"/>
        <v>0</v>
      </c>
      <c r="BE1573" s="95">
        <f t="shared" si="2029"/>
        <v>0</v>
      </c>
      <c r="BG1573" s="136" t="s">
        <v>214</v>
      </c>
      <c r="BH1573" s="4"/>
      <c r="BI1573" s="4"/>
    </row>
    <row r="1574" spans="1:61" ht="13.15" hidden="1" customHeight="1" outlineLevel="2" x14ac:dyDescent="0.2">
      <c r="A1574" s="384"/>
      <c r="B1574" s="383"/>
      <c r="C1574" s="45" t="s">
        <v>164</v>
      </c>
      <c r="D1574" s="97"/>
      <c r="E1574" s="74"/>
      <c r="F1574" s="75"/>
      <c r="G1574" s="75"/>
      <c r="H1574" s="75"/>
      <c r="I1574" s="75"/>
      <c r="J1574" s="75"/>
      <c r="K1574" s="75"/>
      <c r="L1574" s="75"/>
      <c r="M1574" s="75"/>
      <c r="N1574" s="75"/>
      <c r="O1574" s="75"/>
      <c r="P1574" s="75"/>
      <c r="Q1574" s="96">
        <f t="shared" si="2030"/>
        <v>0</v>
      </c>
      <c r="R1574" s="74"/>
      <c r="S1574" s="75"/>
      <c r="T1574" s="75"/>
      <c r="U1574" s="75"/>
      <c r="V1574" s="75"/>
      <c r="W1574" s="75"/>
      <c r="X1574" s="75"/>
      <c r="Y1574" s="75"/>
      <c r="Z1574" s="75"/>
      <c r="AA1574" s="75"/>
      <c r="AB1574" s="75"/>
      <c r="AC1574" s="75"/>
      <c r="AD1574" s="96">
        <f t="shared" si="2031"/>
        <v>0</v>
      </c>
      <c r="AE1574" s="74"/>
      <c r="AF1574" s="75"/>
      <c r="AG1574" s="75"/>
      <c r="AH1574" s="75"/>
      <c r="AI1574" s="75"/>
      <c r="AJ1574" s="75"/>
      <c r="AK1574" s="75"/>
      <c r="AL1574" s="75"/>
      <c r="AM1574" s="75"/>
      <c r="AN1574" s="75"/>
      <c r="AO1574" s="75"/>
      <c r="AP1574" s="75"/>
      <c r="AQ1574" s="96">
        <f t="shared" si="2032"/>
        <v>0</v>
      </c>
      <c r="AR1574" s="74"/>
      <c r="AS1574" s="75"/>
      <c r="AT1574" s="75"/>
      <c r="AU1574" s="75"/>
      <c r="AV1574" s="75"/>
      <c r="AW1574" s="75"/>
      <c r="AX1574" s="75"/>
      <c r="AY1574" s="75"/>
      <c r="AZ1574" s="75"/>
      <c r="BA1574" s="75"/>
      <c r="BB1574" s="75"/>
      <c r="BC1574" s="75"/>
      <c r="BD1574" s="96">
        <f t="shared" si="2033"/>
        <v>0</v>
      </c>
      <c r="BE1574" s="97">
        <f t="shared" si="2029"/>
        <v>0</v>
      </c>
      <c r="BG1574" s="136" t="s">
        <v>223</v>
      </c>
      <c r="BH1574" s="4"/>
      <c r="BI1574" s="4"/>
    </row>
    <row r="1575" spans="1:61" ht="13.15" hidden="1" customHeight="1" outlineLevel="2" x14ac:dyDescent="0.2">
      <c r="A1575" s="380">
        <v>5</v>
      </c>
      <c r="B1575" s="382" t="s">
        <v>221</v>
      </c>
      <c r="C1575" s="49" t="s">
        <v>159</v>
      </c>
      <c r="D1575" s="95"/>
      <c r="E1575" s="68"/>
      <c r="F1575" s="69"/>
      <c r="G1575" s="69"/>
      <c r="H1575" s="69"/>
      <c r="I1575" s="69"/>
      <c r="J1575" s="69"/>
      <c r="K1575" s="69"/>
      <c r="L1575" s="69"/>
      <c r="M1575" s="69"/>
      <c r="N1575" s="69"/>
      <c r="O1575" s="69"/>
      <c r="P1575" s="69">
        <v>140</v>
      </c>
      <c r="Q1575" s="94">
        <f t="shared" si="2030"/>
        <v>140</v>
      </c>
      <c r="R1575" s="68"/>
      <c r="S1575" s="69"/>
      <c r="T1575" s="69"/>
      <c r="U1575" s="69"/>
      <c r="V1575" s="69"/>
      <c r="W1575" s="69"/>
      <c r="X1575" s="69"/>
      <c r="Y1575" s="69"/>
      <c r="Z1575" s="69"/>
      <c r="AA1575" s="69"/>
      <c r="AB1575" s="69"/>
      <c r="AC1575" s="69">
        <v>450</v>
      </c>
      <c r="AD1575" s="94">
        <f t="shared" si="2031"/>
        <v>450</v>
      </c>
      <c r="AE1575" s="68"/>
      <c r="AF1575" s="69"/>
      <c r="AG1575" s="69"/>
      <c r="AH1575" s="69"/>
      <c r="AI1575" s="69"/>
      <c r="AJ1575" s="69"/>
      <c r="AK1575" s="69"/>
      <c r="AL1575" s="69"/>
      <c r="AM1575" s="69"/>
      <c r="AN1575" s="69"/>
      <c r="AO1575" s="69"/>
      <c r="AP1575" s="69">
        <v>450</v>
      </c>
      <c r="AQ1575" s="94">
        <f t="shared" si="2032"/>
        <v>450</v>
      </c>
      <c r="AR1575" s="68"/>
      <c r="AS1575" s="69"/>
      <c r="AT1575" s="69"/>
      <c r="AU1575" s="69"/>
      <c r="AV1575" s="69"/>
      <c r="AW1575" s="69"/>
      <c r="AX1575" s="69"/>
      <c r="AY1575" s="69"/>
      <c r="AZ1575" s="69"/>
      <c r="BA1575" s="69"/>
      <c r="BB1575" s="69"/>
      <c r="BC1575" s="69">
        <v>450</v>
      </c>
      <c r="BD1575" s="94">
        <f t="shared" si="2033"/>
        <v>450</v>
      </c>
      <c r="BE1575" s="95">
        <f t="shared" si="2029"/>
        <v>1490</v>
      </c>
      <c r="BG1575" t="s">
        <v>224</v>
      </c>
      <c r="BH1575" s="4"/>
      <c r="BI1575" s="4"/>
    </row>
    <row r="1576" spans="1:61" ht="13.15" hidden="1" customHeight="1" outlineLevel="2" x14ac:dyDescent="0.2">
      <c r="A1576" s="384"/>
      <c r="B1576" s="383"/>
      <c r="C1576" s="45" t="s">
        <v>164</v>
      </c>
      <c r="D1576" s="97"/>
      <c r="E1576" s="74"/>
      <c r="F1576" s="75">
        <v>61</v>
      </c>
      <c r="G1576" s="75"/>
      <c r="H1576" s="75">
        <v>8</v>
      </c>
      <c r="I1576" s="75">
        <v>35</v>
      </c>
      <c r="J1576" s="75"/>
      <c r="K1576" s="75"/>
      <c r="L1576" s="75">
        <v>5</v>
      </c>
      <c r="M1576" s="75">
        <v>13</v>
      </c>
      <c r="N1576" s="75"/>
      <c r="O1576" s="75"/>
      <c r="P1576" s="75"/>
      <c r="Q1576" s="96">
        <f t="shared" si="2030"/>
        <v>122</v>
      </c>
      <c r="R1576" s="74"/>
      <c r="S1576" s="75"/>
      <c r="T1576" s="75"/>
      <c r="U1576" s="75"/>
      <c r="V1576" s="75"/>
      <c r="W1576" s="75"/>
      <c r="X1576" s="75"/>
      <c r="Y1576" s="75"/>
      <c r="Z1576" s="75"/>
      <c r="AA1576" s="75"/>
      <c r="AB1576" s="75"/>
      <c r="AC1576" s="75"/>
      <c r="AD1576" s="96">
        <f t="shared" si="2031"/>
        <v>0</v>
      </c>
      <c r="AE1576" s="74"/>
      <c r="AF1576" s="75"/>
      <c r="AG1576" s="75"/>
      <c r="AH1576" s="75"/>
      <c r="AI1576" s="75"/>
      <c r="AJ1576" s="75"/>
      <c r="AK1576" s="75"/>
      <c r="AL1576" s="75"/>
      <c r="AM1576" s="75"/>
      <c r="AN1576" s="75"/>
      <c r="AO1576" s="75"/>
      <c r="AP1576" s="75"/>
      <c r="AQ1576" s="96">
        <f t="shared" si="2032"/>
        <v>0</v>
      </c>
      <c r="AR1576" s="74"/>
      <c r="AS1576" s="75"/>
      <c r="AT1576" s="75"/>
      <c r="AU1576" s="75"/>
      <c r="AV1576" s="75"/>
      <c r="AW1576" s="75"/>
      <c r="AX1576" s="75"/>
      <c r="AY1576" s="75"/>
      <c r="AZ1576" s="75"/>
      <c r="BA1576" s="75"/>
      <c r="BB1576" s="75"/>
      <c r="BC1576" s="75"/>
      <c r="BD1576" s="96">
        <f t="shared" si="2033"/>
        <v>0</v>
      </c>
      <c r="BE1576" s="97">
        <f t="shared" si="2029"/>
        <v>122</v>
      </c>
      <c r="BG1576" t="s">
        <v>210</v>
      </c>
      <c r="BH1576" s="4"/>
      <c r="BI1576" s="4"/>
    </row>
    <row r="1577" spans="1:61" ht="13.15" hidden="1" customHeight="1" outlineLevel="2" x14ac:dyDescent="0.2">
      <c r="A1577" s="373">
        <v>6</v>
      </c>
      <c r="B1577" s="364" t="s">
        <v>209</v>
      </c>
      <c r="C1577" s="49" t="s">
        <v>159</v>
      </c>
      <c r="D1577" s="95"/>
      <c r="E1577" s="68"/>
      <c r="F1577" s="69"/>
      <c r="G1577" s="69"/>
      <c r="H1577" s="69"/>
      <c r="I1577" s="69"/>
      <c r="J1577" s="69"/>
      <c r="K1577" s="69"/>
      <c r="L1577" s="69"/>
      <c r="M1577" s="69"/>
      <c r="N1577" s="69"/>
      <c r="O1577" s="69"/>
      <c r="P1577" s="69"/>
      <c r="Q1577" s="94">
        <f t="shared" si="2030"/>
        <v>0</v>
      </c>
      <c r="R1577" s="68"/>
      <c r="S1577" s="69"/>
      <c r="T1577" s="69"/>
      <c r="U1577" s="69"/>
      <c r="V1577" s="69"/>
      <c r="W1577" s="69"/>
      <c r="X1577" s="69"/>
      <c r="Y1577" s="69"/>
      <c r="Z1577" s="69"/>
      <c r="AA1577" s="69"/>
      <c r="AB1577" s="69"/>
      <c r="AC1577" s="69"/>
      <c r="AD1577" s="94">
        <f t="shared" si="2031"/>
        <v>0</v>
      </c>
      <c r="AE1577" s="68"/>
      <c r="AF1577" s="69"/>
      <c r="AG1577" s="69"/>
      <c r="AH1577" s="69"/>
      <c r="AI1577" s="69"/>
      <c r="AJ1577" s="69"/>
      <c r="AK1577" s="69"/>
      <c r="AL1577" s="69"/>
      <c r="AM1577" s="69"/>
      <c r="AN1577" s="69"/>
      <c r="AO1577" s="69"/>
      <c r="AP1577" s="69"/>
      <c r="AQ1577" s="94">
        <f t="shared" si="2032"/>
        <v>0</v>
      </c>
      <c r="AR1577" s="68"/>
      <c r="AS1577" s="69"/>
      <c r="AT1577" s="69"/>
      <c r="AU1577" s="69"/>
      <c r="AV1577" s="69"/>
      <c r="AW1577" s="69"/>
      <c r="AX1577" s="69"/>
      <c r="AY1577" s="69"/>
      <c r="AZ1577" s="69"/>
      <c r="BA1577" s="69"/>
      <c r="BB1577" s="69"/>
      <c r="BC1577" s="69"/>
      <c r="BD1577" s="94">
        <f t="shared" si="2033"/>
        <v>0</v>
      </c>
      <c r="BE1577" s="95">
        <f t="shared" si="2029"/>
        <v>0</v>
      </c>
      <c r="BG1577" s="136" t="s">
        <v>215</v>
      </c>
      <c r="BH1577" s="4"/>
      <c r="BI1577" s="4"/>
    </row>
    <row r="1578" spans="1:61" ht="13.15" hidden="1" customHeight="1" outlineLevel="2" x14ac:dyDescent="0.2">
      <c r="A1578" s="374"/>
      <c r="B1578" s="365"/>
      <c r="C1578" s="48" t="s">
        <v>164</v>
      </c>
      <c r="D1578" s="98"/>
      <c r="E1578" s="62"/>
      <c r="F1578" s="63"/>
      <c r="G1578" s="63"/>
      <c r="H1578" s="63"/>
      <c r="I1578" s="63"/>
      <c r="J1578" s="63"/>
      <c r="K1578" s="63"/>
      <c r="L1578" s="63"/>
      <c r="M1578" s="63"/>
      <c r="N1578" s="63"/>
      <c r="O1578" s="63"/>
      <c r="P1578" s="63"/>
      <c r="Q1578" s="93">
        <f t="shared" si="2030"/>
        <v>0</v>
      </c>
      <c r="R1578" s="62"/>
      <c r="S1578" s="63"/>
      <c r="T1578" s="63"/>
      <c r="U1578" s="63"/>
      <c r="V1578" s="63"/>
      <c r="W1578" s="63"/>
      <c r="X1578" s="63"/>
      <c r="Y1578" s="63"/>
      <c r="Z1578" s="63"/>
      <c r="AA1578" s="63"/>
      <c r="AB1578" s="63"/>
      <c r="AC1578" s="63"/>
      <c r="AD1578" s="93">
        <f t="shared" si="2031"/>
        <v>0</v>
      </c>
      <c r="AE1578" s="62"/>
      <c r="AF1578" s="63"/>
      <c r="AG1578" s="63"/>
      <c r="AH1578" s="63"/>
      <c r="AI1578" s="63"/>
      <c r="AJ1578" s="63"/>
      <c r="AK1578" s="63"/>
      <c r="AL1578" s="63"/>
      <c r="AM1578" s="63"/>
      <c r="AN1578" s="63"/>
      <c r="AO1578" s="63"/>
      <c r="AP1578" s="63"/>
      <c r="AQ1578" s="93">
        <f t="shared" si="2032"/>
        <v>0</v>
      </c>
      <c r="AR1578" s="62"/>
      <c r="AS1578" s="63"/>
      <c r="AT1578" s="63"/>
      <c r="AU1578" s="63"/>
      <c r="AV1578" s="63"/>
      <c r="AW1578" s="63"/>
      <c r="AX1578" s="63"/>
      <c r="AY1578" s="63"/>
      <c r="AZ1578" s="63"/>
      <c r="BA1578" s="63"/>
      <c r="BB1578" s="63"/>
      <c r="BC1578" s="63"/>
      <c r="BD1578" s="93">
        <f t="shared" si="2033"/>
        <v>0</v>
      </c>
      <c r="BE1578" s="98">
        <f t="shared" si="2029"/>
        <v>0</v>
      </c>
      <c r="BF1578" s="122"/>
      <c r="BG1578" s="138" t="s">
        <v>216</v>
      </c>
      <c r="BH1578" s="139">
        <f>SUM(BH1570:BH1577)</f>
        <v>0</v>
      </c>
      <c r="BI1578" s="139">
        <f>SUM(BI1570:BI1577)</f>
        <v>0</v>
      </c>
    </row>
    <row r="1579" spans="1:61" ht="13.15" hidden="1" customHeight="1" outlineLevel="2" x14ac:dyDescent="0.2">
      <c r="A1579" s="366">
        <v>7</v>
      </c>
      <c r="B1579" s="364" t="s">
        <v>6</v>
      </c>
      <c r="C1579" s="49" t="s">
        <v>159</v>
      </c>
      <c r="D1579" s="95"/>
      <c r="E1579" s="68"/>
      <c r="F1579" s="69"/>
      <c r="G1579" s="69"/>
      <c r="H1579" s="69"/>
      <c r="I1579" s="69"/>
      <c r="J1579" s="69"/>
      <c r="K1579" s="69"/>
      <c r="L1579" s="69"/>
      <c r="M1579" s="69"/>
      <c r="N1579" s="69"/>
      <c r="O1579" s="69"/>
      <c r="P1579" s="69"/>
      <c r="Q1579" s="94">
        <f t="shared" si="2030"/>
        <v>0</v>
      </c>
      <c r="R1579" s="68"/>
      <c r="S1579" s="69"/>
      <c r="T1579" s="69"/>
      <c r="U1579" s="69"/>
      <c r="V1579" s="69"/>
      <c r="W1579" s="69"/>
      <c r="X1579" s="69"/>
      <c r="Y1579" s="69"/>
      <c r="Z1579" s="69"/>
      <c r="AA1579" s="69"/>
      <c r="AB1579" s="69"/>
      <c r="AC1579" s="69"/>
      <c r="AD1579" s="94">
        <f t="shared" si="2031"/>
        <v>0</v>
      </c>
      <c r="AE1579" s="68"/>
      <c r="AF1579" s="69"/>
      <c r="AG1579" s="69"/>
      <c r="AH1579" s="69"/>
      <c r="AI1579" s="69"/>
      <c r="AJ1579" s="69"/>
      <c r="AK1579" s="69"/>
      <c r="AL1579" s="69"/>
      <c r="AM1579" s="69"/>
      <c r="AN1579" s="69"/>
      <c r="AO1579" s="69"/>
      <c r="AP1579" s="69"/>
      <c r="AQ1579" s="94">
        <f t="shared" si="2032"/>
        <v>0</v>
      </c>
      <c r="AR1579" s="68"/>
      <c r="AS1579" s="69"/>
      <c r="AT1579" s="69"/>
      <c r="AU1579" s="69"/>
      <c r="AV1579" s="69"/>
      <c r="AW1579" s="69"/>
      <c r="AX1579" s="69"/>
      <c r="AY1579" s="69"/>
      <c r="AZ1579" s="69"/>
      <c r="BA1579" s="69"/>
      <c r="BB1579" s="69"/>
      <c r="BC1579" s="69"/>
      <c r="BD1579" s="94">
        <f t="shared" si="2033"/>
        <v>0</v>
      </c>
      <c r="BE1579" s="95">
        <f t="shared" si="2029"/>
        <v>0</v>
      </c>
      <c r="BH1579" s="4"/>
      <c r="BI1579" s="4"/>
    </row>
    <row r="1580" spans="1:61" ht="13.15" hidden="1" customHeight="1" outlineLevel="2" x14ac:dyDescent="0.2">
      <c r="A1580" s="367"/>
      <c r="B1580" s="368"/>
      <c r="C1580" s="48" t="s">
        <v>164</v>
      </c>
      <c r="D1580" s="98"/>
      <c r="E1580" s="66"/>
      <c r="F1580" s="63"/>
      <c r="G1580" s="63"/>
      <c r="H1580" s="63"/>
      <c r="I1580" s="63"/>
      <c r="J1580" s="63"/>
      <c r="K1580" s="63"/>
      <c r="L1580" s="63"/>
      <c r="M1580" s="63"/>
      <c r="N1580" s="63"/>
      <c r="O1580" s="63"/>
      <c r="P1580" s="63"/>
      <c r="Q1580" s="93">
        <f t="shared" si="2030"/>
        <v>0</v>
      </c>
      <c r="R1580" s="66"/>
      <c r="S1580" s="63"/>
      <c r="T1580" s="63"/>
      <c r="U1580" s="63"/>
      <c r="V1580" s="63"/>
      <c r="W1580" s="63"/>
      <c r="X1580" s="63"/>
      <c r="Y1580" s="63"/>
      <c r="Z1580" s="63"/>
      <c r="AA1580" s="63"/>
      <c r="AB1580" s="63"/>
      <c r="AC1580" s="63"/>
      <c r="AD1580" s="93">
        <f t="shared" si="2031"/>
        <v>0</v>
      </c>
      <c r="AE1580" s="66"/>
      <c r="AF1580" s="63"/>
      <c r="AG1580" s="63"/>
      <c r="AH1580" s="63"/>
      <c r="AI1580" s="63"/>
      <c r="AJ1580" s="63"/>
      <c r="AK1580" s="63"/>
      <c r="AL1580" s="63"/>
      <c r="AM1580" s="63"/>
      <c r="AN1580" s="63"/>
      <c r="AO1580" s="63"/>
      <c r="AP1580" s="63"/>
      <c r="AQ1580" s="93">
        <f t="shared" si="2032"/>
        <v>0</v>
      </c>
      <c r="AR1580" s="66"/>
      <c r="AS1580" s="63"/>
      <c r="AT1580" s="63"/>
      <c r="AU1580" s="63"/>
      <c r="AV1580" s="63"/>
      <c r="AW1580" s="63"/>
      <c r="AX1580" s="63"/>
      <c r="AY1580" s="63"/>
      <c r="AZ1580" s="63"/>
      <c r="BA1580" s="63"/>
      <c r="BB1580" s="63"/>
      <c r="BC1580" s="63"/>
      <c r="BD1580" s="93">
        <f t="shared" si="2033"/>
        <v>0</v>
      </c>
      <c r="BE1580" s="98">
        <f t="shared" si="2029"/>
        <v>0</v>
      </c>
      <c r="BG1580" s="138"/>
      <c r="BH1580" s="139"/>
      <c r="BI1580" s="139"/>
    </row>
    <row r="1581" spans="1:61" ht="13.15" hidden="1" customHeight="1" outlineLevel="2" x14ac:dyDescent="0.2">
      <c r="A1581" s="380">
        <v>8</v>
      </c>
      <c r="B1581" s="364" t="s">
        <v>335</v>
      </c>
      <c r="C1581" s="49" t="s">
        <v>159</v>
      </c>
      <c r="D1581" s="95"/>
      <c r="E1581" s="68"/>
      <c r="F1581" s="69"/>
      <c r="G1581" s="69"/>
      <c r="H1581" s="69"/>
      <c r="I1581" s="69"/>
      <c r="J1581" s="69"/>
      <c r="K1581" s="69"/>
      <c r="L1581" s="69"/>
      <c r="M1581" s="69"/>
      <c r="N1581" s="69"/>
      <c r="O1581" s="69"/>
      <c r="P1581" s="69"/>
      <c r="Q1581" s="94">
        <f>SUM(E1581:P1581)</f>
        <v>0</v>
      </c>
      <c r="R1581" s="68"/>
      <c r="S1581" s="69"/>
      <c r="T1581" s="69"/>
      <c r="U1581" s="69"/>
      <c r="V1581" s="69"/>
      <c r="W1581" s="69"/>
      <c r="X1581" s="69"/>
      <c r="Y1581" s="69"/>
      <c r="Z1581" s="69"/>
      <c r="AA1581" s="69"/>
      <c r="AB1581" s="69"/>
      <c r="AC1581" s="69"/>
      <c r="AD1581" s="94">
        <f t="shared" si="2031"/>
        <v>0</v>
      </c>
      <c r="AE1581" s="68"/>
      <c r="AF1581" s="69"/>
      <c r="AG1581" s="69"/>
      <c r="AH1581" s="69"/>
      <c r="AI1581" s="69"/>
      <c r="AJ1581" s="69"/>
      <c r="AK1581" s="69"/>
      <c r="AL1581" s="69"/>
      <c r="AM1581" s="69"/>
      <c r="AN1581" s="69"/>
      <c r="AO1581" s="69"/>
      <c r="AP1581" s="69"/>
      <c r="AQ1581" s="94">
        <f t="shared" si="2032"/>
        <v>0</v>
      </c>
      <c r="AR1581" s="68"/>
      <c r="AS1581" s="69"/>
      <c r="AT1581" s="69"/>
      <c r="AU1581" s="69"/>
      <c r="AV1581" s="69"/>
      <c r="AW1581" s="69"/>
      <c r="AX1581" s="69"/>
      <c r="AY1581" s="69"/>
      <c r="AZ1581" s="69"/>
      <c r="BA1581" s="69"/>
      <c r="BB1581" s="69"/>
      <c r="BC1581" s="69"/>
      <c r="BD1581" s="94">
        <f t="shared" si="2033"/>
        <v>0</v>
      </c>
      <c r="BE1581" s="95">
        <f t="shared" si="2029"/>
        <v>0</v>
      </c>
      <c r="BH1581" s="4"/>
      <c r="BI1581" s="4"/>
    </row>
    <row r="1582" spans="1:61" ht="13.15" hidden="1" customHeight="1" outlineLevel="2" thickBot="1" x14ac:dyDescent="0.25">
      <c r="A1582" s="377"/>
      <c r="B1582" s="379"/>
      <c r="C1582" s="128" t="s">
        <v>164</v>
      </c>
      <c r="D1582" s="133"/>
      <c r="E1582" s="132"/>
      <c r="F1582" s="130"/>
      <c r="G1582" s="130"/>
      <c r="H1582" s="130"/>
      <c r="I1582" s="130"/>
      <c r="J1582" s="130"/>
      <c r="K1582" s="130"/>
      <c r="L1582" s="130"/>
      <c r="M1582" s="130"/>
      <c r="N1582" s="130"/>
      <c r="O1582" s="130"/>
      <c r="P1582" s="130"/>
      <c r="Q1582" s="131">
        <f>SUM(E1582:P1582)</f>
        <v>0</v>
      </c>
      <c r="R1582" s="132"/>
      <c r="S1582" s="130"/>
      <c r="T1582" s="130"/>
      <c r="U1582" s="130"/>
      <c r="V1582" s="130"/>
      <c r="W1582" s="130"/>
      <c r="X1582" s="130"/>
      <c r="Y1582" s="130"/>
      <c r="Z1582" s="130"/>
      <c r="AA1582" s="130"/>
      <c r="AB1582" s="130"/>
      <c r="AC1582" s="130"/>
      <c r="AD1582" s="131">
        <f t="shared" si="2031"/>
        <v>0</v>
      </c>
      <c r="AE1582" s="132"/>
      <c r="AF1582" s="130"/>
      <c r="AG1582" s="130"/>
      <c r="AH1582" s="130"/>
      <c r="AI1582" s="130"/>
      <c r="AJ1582" s="130"/>
      <c r="AK1582" s="130"/>
      <c r="AL1582" s="130"/>
      <c r="AM1582" s="130"/>
      <c r="AN1582" s="130"/>
      <c r="AO1582" s="130"/>
      <c r="AP1582" s="130"/>
      <c r="AQ1582" s="131">
        <f t="shared" si="2032"/>
        <v>0</v>
      </c>
      <c r="AR1582" s="132"/>
      <c r="AS1582" s="130"/>
      <c r="AT1582" s="130"/>
      <c r="AU1582" s="130"/>
      <c r="AV1582" s="130"/>
      <c r="AW1582" s="130"/>
      <c r="AX1582" s="130"/>
      <c r="AY1582" s="130"/>
      <c r="AZ1582" s="130"/>
      <c r="BA1582" s="130"/>
      <c r="BB1582" s="130"/>
      <c r="BC1582" s="130"/>
      <c r="BD1582" s="131">
        <f t="shared" si="2033"/>
        <v>0</v>
      </c>
      <c r="BE1582" s="133">
        <f t="shared" si="2029"/>
        <v>0</v>
      </c>
      <c r="BG1582" s="138"/>
      <c r="BH1582" s="139"/>
      <c r="BI1582" s="139"/>
    </row>
    <row r="1583" spans="1:61" outlineLevel="1" collapsed="1" x14ac:dyDescent="0.2">
      <c r="A1583" s="369"/>
      <c r="B1583" s="362" t="s">
        <v>198</v>
      </c>
      <c r="C1583" s="50" t="s">
        <v>159</v>
      </c>
      <c r="D1583" s="127">
        <f>SUM(D1567,D1569,D1571,D1573,D1575,D1577,D1579,D1581)</f>
        <v>0</v>
      </c>
      <c r="E1583" s="124">
        <f t="shared" ref="E1583:P1583" si="2034">SUM(E1567,E1569,E1571,E1573,E1575,E1577,E1579,E1581)</f>
        <v>0</v>
      </c>
      <c r="F1583" s="125">
        <f t="shared" si="2034"/>
        <v>0</v>
      </c>
      <c r="G1583" s="125">
        <f t="shared" si="2034"/>
        <v>0</v>
      </c>
      <c r="H1583" s="125">
        <f t="shared" si="2034"/>
        <v>0</v>
      </c>
      <c r="I1583" s="125">
        <f t="shared" si="2034"/>
        <v>0</v>
      </c>
      <c r="J1583" s="125">
        <f t="shared" si="2034"/>
        <v>0</v>
      </c>
      <c r="K1583" s="125">
        <f t="shared" si="2034"/>
        <v>0</v>
      </c>
      <c r="L1583" s="125">
        <f t="shared" si="2034"/>
        <v>0</v>
      </c>
      <c r="M1583" s="125">
        <f t="shared" si="2034"/>
        <v>0</v>
      </c>
      <c r="N1583" s="125">
        <f t="shared" si="2034"/>
        <v>0</v>
      </c>
      <c r="O1583" s="125">
        <f t="shared" si="2034"/>
        <v>0</v>
      </c>
      <c r="P1583" s="125">
        <f t="shared" si="2034"/>
        <v>180</v>
      </c>
      <c r="Q1583" s="126">
        <f>SUM(E1583:P1583)</f>
        <v>180</v>
      </c>
      <c r="R1583" s="124">
        <f t="shared" ref="R1583:AC1583" si="2035">SUM(R1567,R1569,R1571,R1573,R1575,R1577,R1579,R1581)</f>
        <v>0</v>
      </c>
      <c r="S1583" s="125">
        <f t="shared" si="2035"/>
        <v>0</v>
      </c>
      <c r="T1583" s="125">
        <f t="shared" si="2035"/>
        <v>0</v>
      </c>
      <c r="U1583" s="125">
        <f t="shared" si="2035"/>
        <v>0</v>
      </c>
      <c r="V1583" s="125">
        <f t="shared" si="2035"/>
        <v>0</v>
      </c>
      <c r="W1583" s="125">
        <f t="shared" si="2035"/>
        <v>0</v>
      </c>
      <c r="X1583" s="125">
        <f t="shared" si="2035"/>
        <v>0</v>
      </c>
      <c r="Y1583" s="125">
        <f t="shared" si="2035"/>
        <v>0</v>
      </c>
      <c r="Z1583" s="125">
        <f t="shared" si="2035"/>
        <v>0</v>
      </c>
      <c r="AA1583" s="125">
        <f t="shared" si="2035"/>
        <v>0</v>
      </c>
      <c r="AB1583" s="125">
        <f t="shared" si="2035"/>
        <v>0</v>
      </c>
      <c r="AC1583" s="125">
        <f t="shared" si="2035"/>
        <v>450</v>
      </c>
      <c r="AD1583" s="126">
        <f t="shared" si="2031"/>
        <v>450</v>
      </c>
      <c r="AE1583" s="124">
        <f t="shared" ref="AE1583:AP1583" si="2036">SUM(AE1567,AE1569,AE1571,AE1573,AE1575,AE1577,AE1579,AE1581)</f>
        <v>0</v>
      </c>
      <c r="AF1583" s="125">
        <f t="shared" si="2036"/>
        <v>0</v>
      </c>
      <c r="AG1583" s="125">
        <f t="shared" si="2036"/>
        <v>0</v>
      </c>
      <c r="AH1583" s="125">
        <f t="shared" si="2036"/>
        <v>0</v>
      </c>
      <c r="AI1583" s="125">
        <f t="shared" si="2036"/>
        <v>0</v>
      </c>
      <c r="AJ1583" s="125">
        <f t="shared" si="2036"/>
        <v>0</v>
      </c>
      <c r="AK1583" s="125">
        <f t="shared" si="2036"/>
        <v>0</v>
      </c>
      <c r="AL1583" s="125">
        <f t="shared" si="2036"/>
        <v>0</v>
      </c>
      <c r="AM1583" s="125">
        <f t="shared" si="2036"/>
        <v>0</v>
      </c>
      <c r="AN1583" s="125">
        <f t="shared" si="2036"/>
        <v>0</v>
      </c>
      <c r="AO1583" s="125">
        <f t="shared" si="2036"/>
        <v>0</v>
      </c>
      <c r="AP1583" s="125">
        <f t="shared" si="2036"/>
        <v>450</v>
      </c>
      <c r="AQ1583" s="126">
        <f t="shared" si="2032"/>
        <v>450</v>
      </c>
      <c r="AR1583" s="124">
        <f t="shared" ref="AR1583:BC1583" si="2037">SUM(AR1567,AR1569,AR1571,AR1573,AR1575,AR1577,AR1579,AR1581)</f>
        <v>0</v>
      </c>
      <c r="AS1583" s="125">
        <f t="shared" si="2037"/>
        <v>0</v>
      </c>
      <c r="AT1583" s="125">
        <f t="shared" si="2037"/>
        <v>0</v>
      </c>
      <c r="AU1583" s="125">
        <f t="shared" si="2037"/>
        <v>0</v>
      </c>
      <c r="AV1583" s="125">
        <f t="shared" si="2037"/>
        <v>0</v>
      </c>
      <c r="AW1583" s="125">
        <f t="shared" si="2037"/>
        <v>0</v>
      </c>
      <c r="AX1583" s="125">
        <f t="shared" si="2037"/>
        <v>0</v>
      </c>
      <c r="AY1583" s="125">
        <f t="shared" si="2037"/>
        <v>0</v>
      </c>
      <c r="AZ1583" s="125">
        <f t="shared" si="2037"/>
        <v>0</v>
      </c>
      <c r="BA1583" s="125">
        <f t="shared" si="2037"/>
        <v>0</v>
      </c>
      <c r="BB1583" s="125">
        <f t="shared" si="2037"/>
        <v>0</v>
      </c>
      <c r="BC1583" s="125">
        <f t="shared" si="2037"/>
        <v>450</v>
      </c>
      <c r="BD1583" s="126">
        <f t="shared" si="2033"/>
        <v>450</v>
      </c>
      <c r="BE1583" s="127">
        <f t="shared" si="2029"/>
        <v>1530</v>
      </c>
    </row>
    <row r="1584" spans="1:61" outlineLevel="1" x14ac:dyDescent="0.2">
      <c r="A1584" s="370"/>
      <c r="B1584" s="363"/>
      <c r="C1584" s="51" t="s">
        <v>164</v>
      </c>
      <c r="D1584" s="100">
        <f t="shared" ref="D1584:P1584" si="2038">SUM(D1568,D1570,D1572,D1574,D1576,D1578,D1580,D1582)</f>
        <v>0</v>
      </c>
      <c r="E1584" s="80">
        <f t="shared" si="2038"/>
        <v>0</v>
      </c>
      <c r="F1584" s="81">
        <f t="shared" si="2038"/>
        <v>61</v>
      </c>
      <c r="G1584" s="81">
        <f t="shared" si="2038"/>
        <v>0</v>
      </c>
      <c r="H1584" s="81">
        <f t="shared" si="2038"/>
        <v>8</v>
      </c>
      <c r="I1584" s="81">
        <f t="shared" si="2038"/>
        <v>35</v>
      </c>
      <c r="J1584" s="81">
        <f t="shared" si="2038"/>
        <v>7</v>
      </c>
      <c r="K1584" s="81">
        <f t="shared" si="2038"/>
        <v>16</v>
      </c>
      <c r="L1584" s="81">
        <f t="shared" si="2038"/>
        <v>5</v>
      </c>
      <c r="M1584" s="81">
        <f t="shared" si="2038"/>
        <v>13</v>
      </c>
      <c r="N1584" s="81">
        <f t="shared" si="2038"/>
        <v>5</v>
      </c>
      <c r="O1584" s="81">
        <f t="shared" si="2038"/>
        <v>0</v>
      </c>
      <c r="P1584" s="81">
        <f t="shared" si="2038"/>
        <v>0</v>
      </c>
      <c r="Q1584" s="99">
        <f>SUM(E1584:P1584)</f>
        <v>150</v>
      </c>
      <c r="R1584" s="80">
        <f t="shared" ref="R1584:AC1584" si="2039">SUM(R1568,R1570,R1572,R1574,R1576,R1578,R1580,R1582)</f>
        <v>0</v>
      </c>
      <c r="S1584" s="81">
        <f t="shared" si="2039"/>
        <v>0</v>
      </c>
      <c r="T1584" s="81">
        <f t="shared" si="2039"/>
        <v>0</v>
      </c>
      <c r="U1584" s="81">
        <f t="shared" si="2039"/>
        <v>0</v>
      </c>
      <c r="V1584" s="81">
        <f t="shared" si="2039"/>
        <v>0</v>
      </c>
      <c r="W1584" s="81">
        <f t="shared" si="2039"/>
        <v>0</v>
      </c>
      <c r="X1584" s="81">
        <f t="shared" si="2039"/>
        <v>0</v>
      </c>
      <c r="Y1584" s="81">
        <f t="shared" si="2039"/>
        <v>0</v>
      </c>
      <c r="Z1584" s="81">
        <f t="shared" si="2039"/>
        <v>0</v>
      </c>
      <c r="AA1584" s="81">
        <f t="shared" si="2039"/>
        <v>0</v>
      </c>
      <c r="AB1584" s="81">
        <f t="shared" si="2039"/>
        <v>0</v>
      </c>
      <c r="AC1584" s="81">
        <f t="shared" si="2039"/>
        <v>0</v>
      </c>
      <c r="AD1584" s="99">
        <f t="shared" si="2031"/>
        <v>0</v>
      </c>
      <c r="AE1584" s="80">
        <f t="shared" ref="AE1584:AP1584" si="2040">SUM(AE1568,AE1570,AE1572,AE1574,AE1576,AE1578,AE1580,AE1582)</f>
        <v>0</v>
      </c>
      <c r="AF1584" s="81">
        <f t="shared" si="2040"/>
        <v>0</v>
      </c>
      <c r="AG1584" s="81">
        <f t="shared" si="2040"/>
        <v>0</v>
      </c>
      <c r="AH1584" s="81">
        <f t="shared" si="2040"/>
        <v>0</v>
      </c>
      <c r="AI1584" s="81">
        <f t="shared" si="2040"/>
        <v>0</v>
      </c>
      <c r="AJ1584" s="81">
        <f t="shared" si="2040"/>
        <v>0</v>
      </c>
      <c r="AK1584" s="81">
        <f t="shared" si="2040"/>
        <v>0</v>
      </c>
      <c r="AL1584" s="81">
        <f t="shared" si="2040"/>
        <v>0</v>
      </c>
      <c r="AM1584" s="81">
        <f t="shared" si="2040"/>
        <v>0</v>
      </c>
      <c r="AN1584" s="81">
        <f t="shared" si="2040"/>
        <v>0</v>
      </c>
      <c r="AO1584" s="81">
        <f t="shared" si="2040"/>
        <v>0</v>
      </c>
      <c r="AP1584" s="81">
        <f t="shared" si="2040"/>
        <v>0</v>
      </c>
      <c r="AQ1584" s="99">
        <f t="shared" si="2032"/>
        <v>0</v>
      </c>
      <c r="AR1584" s="80">
        <f t="shared" ref="AR1584:BC1584" si="2041">SUM(AR1568,AR1570,AR1572,AR1574,AR1576,AR1578,AR1580,AR1582)</f>
        <v>0</v>
      </c>
      <c r="AS1584" s="81">
        <f t="shared" si="2041"/>
        <v>0</v>
      </c>
      <c r="AT1584" s="81">
        <f t="shared" si="2041"/>
        <v>0</v>
      </c>
      <c r="AU1584" s="81">
        <f t="shared" si="2041"/>
        <v>0</v>
      </c>
      <c r="AV1584" s="81">
        <f t="shared" si="2041"/>
        <v>0</v>
      </c>
      <c r="AW1584" s="81">
        <f t="shared" si="2041"/>
        <v>0</v>
      </c>
      <c r="AX1584" s="81">
        <f t="shared" si="2041"/>
        <v>0</v>
      </c>
      <c r="AY1584" s="81">
        <f t="shared" si="2041"/>
        <v>0</v>
      </c>
      <c r="AZ1584" s="81">
        <f t="shared" si="2041"/>
        <v>0</v>
      </c>
      <c r="BA1584" s="81">
        <f t="shared" si="2041"/>
        <v>0</v>
      </c>
      <c r="BB1584" s="81">
        <f t="shared" si="2041"/>
        <v>0</v>
      </c>
      <c r="BC1584" s="81">
        <f t="shared" si="2041"/>
        <v>0</v>
      </c>
      <c r="BD1584" s="99">
        <f t="shared" si="2033"/>
        <v>0</v>
      </c>
      <c r="BE1584" s="100">
        <f t="shared" si="2029"/>
        <v>150</v>
      </c>
    </row>
    <row r="1585" spans="1:61" hidden="1" outlineLevel="2" x14ac:dyDescent="0.2">
      <c r="A1585" s="120"/>
      <c r="B1585" s="111" t="s">
        <v>203</v>
      </c>
      <c r="C1585" s="112"/>
      <c r="D1585" s="114"/>
      <c r="E1585" s="113"/>
      <c r="F1585" s="113"/>
      <c r="G1585" s="113"/>
      <c r="H1585" s="113"/>
      <c r="I1585" s="113"/>
      <c r="J1585" s="113"/>
      <c r="K1585" s="113"/>
      <c r="L1585" s="113"/>
      <c r="M1585" s="113"/>
      <c r="N1585" s="113"/>
      <c r="O1585" s="113"/>
      <c r="P1585" s="113"/>
      <c r="Q1585" s="114"/>
      <c r="R1585" s="113"/>
      <c r="S1585" s="113"/>
      <c r="T1585" s="113"/>
      <c r="U1585" s="113"/>
      <c r="V1585" s="113"/>
      <c r="W1585" s="113"/>
      <c r="X1585" s="113"/>
      <c r="Y1585" s="113"/>
      <c r="Z1585" s="113"/>
      <c r="AA1585" s="113"/>
      <c r="AB1585" s="113"/>
      <c r="AC1585" s="113"/>
      <c r="AD1585" s="114"/>
      <c r="AE1585" s="113"/>
      <c r="AF1585" s="113"/>
      <c r="AG1585" s="113"/>
      <c r="AH1585" s="113"/>
      <c r="AI1585" s="113"/>
      <c r="AJ1585" s="113"/>
      <c r="AK1585" s="113"/>
      <c r="AL1585" s="113"/>
      <c r="AM1585" s="113"/>
      <c r="AN1585" s="113"/>
      <c r="AO1585" s="113"/>
      <c r="AP1585" s="113"/>
      <c r="AQ1585" s="114"/>
      <c r="AR1585" s="113"/>
      <c r="AS1585" s="113"/>
      <c r="AT1585" s="113"/>
      <c r="AU1585" s="113"/>
      <c r="AV1585" s="113"/>
      <c r="AW1585" s="113"/>
      <c r="AX1585" s="113"/>
      <c r="AY1585" s="113"/>
      <c r="AZ1585" s="113"/>
      <c r="BA1585" s="113"/>
      <c r="BB1585" s="113"/>
      <c r="BC1585" s="113"/>
      <c r="BD1585" s="114"/>
      <c r="BE1585" s="198">
        <f t="shared" si="2029"/>
        <v>0</v>
      </c>
      <c r="BG1585" s="42"/>
    </row>
    <row r="1586" spans="1:61" hidden="1" outlineLevel="2" x14ac:dyDescent="0.2">
      <c r="A1586" s="375">
        <v>1</v>
      </c>
      <c r="B1586" s="376" t="s">
        <v>208</v>
      </c>
      <c r="C1586" s="47" t="s">
        <v>159</v>
      </c>
      <c r="D1586" s="91">
        <f>D1583-D1588</f>
        <v>0</v>
      </c>
      <c r="E1586" s="52">
        <f>E1583-E1588</f>
        <v>0</v>
      </c>
      <c r="F1586" s="53">
        <f t="shared" ref="F1586:P1586" si="2042">F1583-F1588</f>
        <v>0</v>
      </c>
      <c r="G1586" s="53">
        <f t="shared" si="2042"/>
        <v>0</v>
      </c>
      <c r="H1586" s="53">
        <f t="shared" si="2042"/>
        <v>0</v>
      </c>
      <c r="I1586" s="53">
        <f t="shared" si="2042"/>
        <v>0</v>
      </c>
      <c r="J1586" s="53">
        <f t="shared" si="2042"/>
        <v>0</v>
      </c>
      <c r="K1586" s="53">
        <f t="shared" si="2042"/>
        <v>0</v>
      </c>
      <c r="L1586" s="53">
        <f t="shared" si="2042"/>
        <v>0</v>
      </c>
      <c r="M1586" s="53">
        <f t="shared" si="2042"/>
        <v>0</v>
      </c>
      <c r="N1586" s="53">
        <f t="shared" si="2042"/>
        <v>0</v>
      </c>
      <c r="O1586" s="53">
        <f t="shared" si="2042"/>
        <v>0</v>
      </c>
      <c r="P1586" s="53">
        <f t="shared" si="2042"/>
        <v>180</v>
      </c>
      <c r="Q1586" s="91">
        <f t="shared" ref="Q1586:Q1591" si="2043">SUM(E1586:P1586)</f>
        <v>180</v>
      </c>
      <c r="R1586" s="52">
        <f>R1583-R1588</f>
        <v>0</v>
      </c>
      <c r="S1586" s="53">
        <f t="shared" ref="S1586:AC1586" si="2044">S1583-S1588</f>
        <v>0</v>
      </c>
      <c r="T1586" s="53">
        <f t="shared" si="2044"/>
        <v>0</v>
      </c>
      <c r="U1586" s="53">
        <f t="shared" si="2044"/>
        <v>0</v>
      </c>
      <c r="V1586" s="53">
        <f t="shared" si="2044"/>
        <v>0</v>
      </c>
      <c r="W1586" s="53">
        <f t="shared" si="2044"/>
        <v>0</v>
      </c>
      <c r="X1586" s="53">
        <f t="shared" si="2044"/>
        <v>0</v>
      </c>
      <c r="Y1586" s="53">
        <f t="shared" si="2044"/>
        <v>0</v>
      </c>
      <c r="Z1586" s="53">
        <f t="shared" si="2044"/>
        <v>0</v>
      </c>
      <c r="AA1586" s="53">
        <f t="shared" si="2044"/>
        <v>0</v>
      </c>
      <c r="AB1586" s="53">
        <f t="shared" si="2044"/>
        <v>0</v>
      </c>
      <c r="AC1586" s="53">
        <f t="shared" si="2044"/>
        <v>450</v>
      </c>
      <c r="AD1586" s="91">
        <f t="shared" ref="AD1586:AD1591" si="2045">SUM(R1586:AC1586)</f>
        <v>450</v>
      </c>
      <c r="AE1586" s="52">
        <f>AE1583-AE1588</f>
        <v>0</v>
      </c>
      <c r="AF1586" s="53">
        <f t="shared" ref="AF1586:AP1586" si="2046">AF1583-AF1588</f>
        <v>0</v>
      </c>
      <c r="AG1586" s="53">
        <f t="shared" si="2046"/>
        <v>0</v>
      </c>
      <c r="AH1586" s="53">
        <f t="shared" si="2046"/>
        <v>0</v>
      </c>
      <c r="AI1586" s="53">
        <f t="shared" si="2046"/>
        <v>0</v>
      </c>
      <c r="AJ1586" s="53">
        <f t="shared" si="2046"/>
        <v>0</v>
      </c>
      <c r="AK1586" s="53">
        <f t="shared" si="2046"/>
        <v>0</v>
      </c>
      <c r="AL1586" s="53">
        <f t="shared" si="2046"/>
        <v>0</v>
      </c>
      <c r="AM1586" s="53">
        <f t="shared" si="2046"/>
        <v>0</v>
      </c>
      <c r="AN1586" s="53">
        <f t="shared" si="2046"/>
        <v>0</v>
      </c>
      <c r="AO1586" s="53">
        <f t="shared" si="2046"/>
        <v>0</v>
      </c>
      <c r="AP1586" s="53">
        <f t="shared" si="2046"/>
        <v>450</v>
      </c>
      <c r="AQ1586" s="91">
        <f t="shared" ref="AQ1586:AQ1591" si="2047">SUM(AE1586:AP1586)</f>
        <v>450</v>
      </c>
      <c r="AR1586" s="52">
        <f>AR1583-AR1588</f>
        <v>0</v>
      </c>
      <c r="AS1586" s="53">
        <f t="shared" ref="AS1586:BC1586" si="2048">AS1583-AS1588</f>
        <v>0</v>
      </c>
      <c r="AT1586" s="53">
        <f t="shared" si="2048"/>
        <v>0</v>
      </c>
      <c r="AU1586" s="53">
        <f t="shared" si="2048"/>
        <v>0</v>
      </c>
      <c r="AV1586" s="53">
        <f t="shared" si="2048"/>
        <v>0</v>
      </c>
      <c r="AW1586" s="53">
        <f t="shared" si="2048"/>
        <v>0</v>
      </c>
      <c r="AX1586" s="53">
        <f t="shared" si="2048"/>
        <v>0</v>
      </c>
      <c r="AY1586" s="53">
        <f t="shared" si="2048"/>
        <v>0</v>
      </c>
      <c r="AZ1586" s="53">
        <f t="shared" si="2048"/>
        <v>0</v>
      </c>
      <c r="BA1586" s="53">
        <f t="shared" si="2048"/>
        <v>0</v>
      </c>
      <c r="BB1586" s="53">
        <f t="shared" si="2048"/>
        <v>0</v>
      </c>
      <c r="BC1586" s="53">
        <f t="shared" si="2048"/>
        <v>450</v>
      </c>
      <c r="BD1586" s="91">
        <f t="shared" ref="BD1586:BD1591" si="2049">SUM(AR1586:BC1586)</f>
        <v>450</v>
      </c>
      <c r="BE1586" s="91">
        <f t="shared" si="2029"/>
        <v>1530</v>
      </c>
      <c r="BG1586" s="42"/>
    </row>
    <row r="1587" spans="1:61" hidden="1" outlineLevel="2" x14ac:dyDescent="0.2">
      <c r="A1587" s="374"/>
      <c r="B1587" s="372"/>
      <c r="C1587" s="46" t="s">
        <v>164</v>
      </c>
      <c r="D1587" s="92">
        <f t="shared" ref="D1587:P1587" si="2050">D1584-D1589</f>
        <v>0</v>
      </c>
      <c r="E1587" s="56">
        <f t="shared" si="2050"/>
        <v>0</v>
      </c>
      <c r="F1587" s="57">
        <f t="shared" si="2050"/>
        <v>61</v>
      </c>
      <c r="G1587" s="57">
        <f t="shared" si="2050"/>
        <v>0</v>
      </c>
      <c r="H1587" s="57">
        <f t="shared" si="2050"/>
        <v>8</v>
      </c>
      <c r="I1587" s="57">
        <f t="shared" si="2050"/>
        <v>35</v>
      </c>
      <c r="J1587" s="57">
        <f t="shared" si="2050"/>
        <v>7</v>
      </c>
      <c r="K1587" s="57">
        <f t="shared" si="2050"/>
        <v>16</v>
      </c>
      <c r="L1587" s="57">
        <f t="shared" si="2050"/>
        <v>5</v>
      </c>
      <c r="M1587" s="57">
        <f t="shared" si="2050"/>
        <v>13</v>
      </c>
      <c r="N1587" s="57">
        <f t="shared" si="2050"/>
        <v>5</v>
      </c>
      <c r="O1587" s="57">
        <f t="shared" si="2050"/>
        <v>0</v>
      </c>
      <c r="P1587" s="57">
        <f t="shared" si="2050"/>
        <v>0</v>
      </c>
      <c r="Q1587" s="92">
        <f t="shared" si="2043"/>
        <v>150</v>
      </c>
      <c r="R1587" s="56">
        <f t="shared" ref="R1587:AC1587" si="2051">R1584-R1589</f>
        <v>0</v>
      </c>
      <c r="S1587" s="57">
        <f t="shared" si="2051"/>
        <v>0</v>
      </c>
      <c r="T1587" s="57">
        <f t="shared" si="2051"/>
        <v>0</v>
      </c>
      <c r="U1587" s="57">
        <f t="shared" si="2051"/>
        <v>0</v>
      </c>
      <c r="V1587" s="57">
        <f t="shared" si="2051"/>
        <v>0</v>
      </c>
      <c r="W1587" s="57">
        <f t="shared" si="2051"/>
        <v>0</v>
      </c>
      <c r="X1587" s="57">
        <f t="shared" si="2051"/>
        <v>0</v>
      </c>
      <c r="Y1587" s="57">
        <f t="shared" si="2051"/>
        <v>0</v>
      </c>
      <c r="Z1587" s="57">
        <f t="shared" si="2051"/>
        <v>0</v>
      </c>
      <c r="AA1587" s="57">
        <f t="shared" si="2051"/>
        <v>0</v>
      </c>
      <c r="AB1587" s="57">
        <f t="shared" si="2051"/>
        <v>0</v>
      </c>
      <c r="AC1587" s="57">
        <f t="shared" si="2051"/>
        <v>0</v>
      </c>
      <c r="AD1587" s="92">
        <f t="shared" si="2045"/>
        <v>0</v>
      </c>
      <c r="AE1587" s="56">
        <f t="shared" ref="AE1587:AP1587" si="2052">AE1584-AE1589</f>
        <v>0</v>
      </c>
      <c r="AF1587" s="57">
        <f t="shared" si="2052"/>
        <v>0</v>
      </c>
      <c r="AG1587" s="57">
        <f t="shared" si="2052"/>
        <v>0</v>
      </c>
      <c r="AH1587" s="57">
        <f t="shared" si="2052"/>
        <v>0</v>
      </c>
      <c r="AI1587" s="57">
        <f t="shared" si="2052"/>
        <v>0</v>
      </c>
      <c r="AJ1587" s="57">
        <f t="shared" si="2052"/>
        <v>0</v>
      </c>
      <c r="AK1587" s="57">
        <f t="shared" si="2052"/>
        <v>0</v>
      </c>
      <c r="AL1587" s="57">
        <f t="shared" si="2052"/>
        <v>0</v>
      </c>
      <c r="AM1587" s="57">
        <f t="shared" si="2052"/>
        <v>0</v>
      </c>
      <c r="AN1587" s="57">
        <f t="shared" si="2052"/>
        <v>0</v>
      </c>
      <c r="AO1587" s="57">
        <f t="shared" si="2052"/>
        <v>0</v>
      </c>
      <c r="AP1587" s="57">
        <f t="shared" si="2052"/>
        <v>0</v>
      </c>
      <c r="AQ1587" s="92">
        <f t="shared" si="2047"/>
        <v>0</v>
      </c>
      <c r="AR1587" s="56">
        <f t="shared" ref="AR1587:BC1587" si="2053">AR1584-AR1589</f>
        <v>0</v>
      </c>
      <c r="AS1587" s="57">
        <f t="shared" si="2053"/>
        <v>0</v>
      </c>
      <c r="AT1587" s="57">
        <f t="shared" si="2053"/>
        <v>0</v>
      </c>
      <c r="AU1587" s="57">
        <f t="shared" si="2053"/>
        <v>0</v>
      </c>
      <c r="AV1587" s="57">
        <f t="shared" si="2053"/>
        <v>0</v>
      </c>
      <c r="AW1587" s="57">
        <f t="shared" si="2053"/>
        <v>0</v>
      </c>
      <c r="AX1587" s="57">
        <f t="shared" si="2053"/>
        <v>0</v>
      </c>
      <c r="AY1587" s="57">
        <f t="shared" si="2053"/>
        <v>0</v>
      </c>
      <c r="AZ1587" s="57">
        <f t="shared" si="2053"/>
        <v>0</v>
      </c>
      <c r="BA1587" s="57">
        <f t="shared" si="2053"/>
        <v>0</v>
      </c>
      <c r="BB1587" s="57">
        <f t="shared" si="2053"/>
        <v>0</v>
      </c>
      <c r="BC1587" s="57">
        <f t="shared" si="2053"/>
        <v>0</v>
      </c>
      <c r="BD1587" s="92">
        <f t="shared" si="2049"/>
        <v>0</v>
      </c>
      <c r="BE1587" s="92">
        <f t="shared" si="2029"/>
        <v>150</v>
      </c>
      <c r="BF1587" s="122"/>
      <c r="BG1587" s="42"/>
    </row>
    <row r="1588" spans="1:61" hidden="1" outlineLevel="2" x14ac:dyDescent="0.2">
      <c r="A1588" s="373">
        <v>2</v>
      </c>
      <c r="B1588" s="371" t="s">
        <v>307</v>
      </c>
      <c r="C1588" s="44" t="s">
        <v>159</v>
      </c>
      <c r="D1588" s="101"/>
      <c r="E1588" s="82"/>
      <c r="F1588" s="83"/>
      <c r="G1588" s="83"/>
      <c r="H1588" s="83"/>
      <c r="I1588" s="83"/>
      <c r="J1588" s="83"/>
      <c r="K1588" s="83"/>
      <c r="L1588" s="83"/>
      <c r="M1588" s="83"/>
      <c r="N1588" s="83"/>
      <c r="O1588" s="83"/>
      <c r="P1588" s="84"/>
      <c r="Q1588" s="101">
        <f t="shared" si="2043"/>
        <v>0</v>
      </c>
      <c r="R1588" s="82"/>
      <c r="S1588" s="83"/>
      <c r="T1588" s="83"/>
      <c r="U1588" s="83"/>
      <c r="V1588" s="83"/>
      <c r="W1588" s="83"/>
      <c r="X1588" s="83"/>
      <c r="Y1588" s="83"/>
      <c r="Z1588" s="83"/>
      <c r="AA1588" s="83"/>
      <c r="AB1588" s="83"/>
      <c r="AC1588" s="84"/>
      <c r="AD1588" s="101">
        <f t="shared" si="2045"/>
        <v>0</v>
      </c>
      <c r="AE1588" s="82"/>
      <c r="AF1588" s="83"/>
      <c r="AG1588" s="83"/>
      <c r="AH1588" s="83"/>
      <c r="AI1588" s="83"/>
      <c r="AJ1588" s="83"/>
      <c r="AK1588" s="83"/>
      <c r="AL1588" s="83"/>
      <c r="AM1588" s="83"/>
      <c r="AN1588" s="83"/>
      <c r="AO1588" s="83"/>
      <c r="AP1588" s="84"/>
      <c r="AQ1588" s="101">
        <f t="shared" si="2047"/>
        <v>0</v>
      </c>
      <c r="AR1588" s="82"/>
      <c r="AS1588" s="83"/>
      <c r="AT1588" s="83"/>
      <c r="AU1588" s="83"/>
      <c r="AV1588" s="83"/>
      <c r="AW1588" s="83"/>
      <c r="AX1588" s="83"/>
      <c r="AY1588" s="83"/>
      <c r="AZ1588" s="83"/>
      <c r="BA1588" s="83"/>
      <c r="BB1588" s="83"/>
      <c r="BC1588" s="84"/>
      <c r="BD1588" s="101">
        <f t="shared" si="2049"/>
        <v>0</v>
      </c>
      <c r="BE1588" s="101">
        <f t="shared" si="2029"/>
        <v>0</v>
      </c>
      <c r="BG1588" s="42"/>
    </row>
    <row r="1589" spans="1:61" ht="13.5" hidden="1" outlineLevel="2" thickBot="1" x14ac:dyDescent="0.25">
      <c r="A1589" s="377"/>
      <c r="B1589" s="378"/>
      <c r="C1589" s="128" t="s">
        <v>164</v>
      </c>
      <c r="D1589" s="131"/>
      <c r="E1589" s="129"/>
      <c r="F1589" s="130"/>
      <c r="G1589" s="130"/>
      <c r="H1589" s="130"/>
      <c r="I1589" s="130"/>
      <c r="J1589" s="130"/>
      <c r="K1589" s="130"/>
      <c r="L1589" s="130"/>
      <c r="M1589" s="130"/>
      <c r="N1589" s="130"/>
      <c r="O1589" s="130"/>
      <c r="P1589" s="130"/>
      <c r="Q1589" s="131">
        <f t="shared" si="2043"/>
        <v>0</v>
      </c>
      <c r="R1589" s="129"/>
      <c r="S1589" s="130"/>
      <c r="T1589" s="130"/>
      <c r="U1589" s="130"/>
      <c r="V1589" s="130"/>
      <c r="W1589" s="130"/>
      <c r="X1589" s="130"/>
      <c r="Y1589" s="130"/>
      <c r="Z1589" s="130"/>
      <c r="AA1589" s="130"/>
      <c r="AB1589" s="130"/>
      <c r="AC1589" s="130"/>
      <c r="AD1589" s="131">
        <f t="shared" si="2045"/>
        <v>0</v>
      </c>
      <c r="AE1589" s="129"/>
      <c r="AF1589" s="130"/>
      <c r="AG1589" s="130"/>
      <c r="AH1589" s="130"/>
      <c r="AI1589" s="130"/>
      <c r="AJ1589" s="130"/>
      <c r="AK1589" s="130"/>
      <c r="AL1589" s="130"/>
      <c r="AM1589" s="130"/>
      <c r="AN1589" s="130"/>
      <c r="AO1589" s="130"/>
      <c r="AP1589" s="130"/>
      <c r="AQ1589" s="131">
        <f t="shared" si="2047"/>
        <v>0</v>
      </c>
      <c r="AR1589" s="129"/>
      <c r="AS1589" s="130"/>
      <c r="AT1589" s="130"/>
      <c r="AU1589" s="130"/>
      <c r="AV1589" s="130"/>
      <c r="AW1589" s="130"/>
      <c r="AX1589" s="130"/>
      <c r="AY1589" s="130"/>
      <c r="AZ1589" s="130"/>
      <c r="BA1589" s="130"/>
      <c r="BB1589" s="130"/>
      <c r="BC1589" s="130"/>
      <c r="BD1589" s="131">
        <f t="shared" si="2049"/>
        <v>0</v>
      </c>
      <c r="BE1589" s="131">
        <f t="shared" si="2029"/>
        <v>0</v>
      </c>
      <c r="BG1589" s="42"/>
    </row>
    <row r="1590" spans="1:61" hidden="1" outlineLevel="2" x14ac:dyDescent="0.2">
      <c r="A1590" s="369"/>
      <c r="B1590" s="362" t="s">
        <v>198</v>
      </c>
      <c r="C1590" s="50" t="s">
        <v>159</v>
      </c>
      <c r="D1590" s="127">
        <f>SUM(D1586,D1588)</f>
        <v>0</v>
      </c>
      <c r="E1590" s="124">
        <f>SUM(E1586,E1588)</f>
        <v>0</v>
      </c>
      <c r="F1590" s="125">
        <f t="shared" ref="F1590:P1590" si="2054">SUM(F1586,F1588)</f>
        <v>0</v>
      </c>
      <c r="G1590" s="125">
        <f t="shared" si="2054"/>
        <v>0</v>
      </c>
      <c r="H1590" s="125">
        <f t="shared" si="2054"/>
        <v>0</v>
      </c>
      <c r="I1590" s="125">
        <f t="shared" si="2054"/>
        <v>0</v>
      </c>
      <c r="J1590" s="125">
        <f t="shared" si="2054"/>
        <v>0</v>
      </c>
      <c r="K1590" s="125">
        <f t="shared" si="2054"/>
        <v>0</v>
      </c>
      <c r="L1590" s="125">
        <f t="shared" si="2054"/>
        <v>0</v>
      </c>
      <c r="M1590" s="125">
        <f t="shared" si="2054"/>
        <v>0</v>
      </c>
      <c r="N1590" s="125">
        <f t="shared" si="2054"/>
        <v>0</v>
      </c>
      <c r="O1590" s="125">
        <f t="shared" si="2054"/>
        <v>0</v>
      </c>
      <c r="P1590" s="125">
        <f t="shared" si="2054"/>
        <v>180</v>
      </c>
      <c r="Q1590" s="126">
        <f t="shared" si="2043"/>
        <v>180</v>
      </c>
      <c r="R1590" s="124">
        <f>SUM(R1586,R1588)</f>
        <v>0</v>
      </c>
      <c r="S1590" s="125">
        <f t="shared" ref="S1590:AC1590" si="2055">SUM(S1586,S1588)</f>
        <v>0</v>
      </c>
      <c r="T1590" s="125">
        <f t="shared" si="2055"/>
        <v>0</v>
      </c>
      <c r="U1590" s="125">
        <f t="shared" si="2055"/>
        <v>0</v>
      </c>
      <c r="V1590" s="125">
        <f t="shared" si="2055"/>
        <v>0</v>
      </c>
      <c r="W1590" s="125">
        <f t="shared" si="2055"/>
        <v>0</v>
      </c>
      <c r="X1590" s="125">
        <f t="shared" si="2055"/>
        <v>0</v>
      </c>
      <c r="Y1590" s="125">
        <f t="shared" si="2055"/>
        <v>0</v>
      </c>
      <c r="Z1590" s="125">
        <f t="shared" si="2055"/>
        <v>0</v>
      </c>
      <c r="AA1590" s="125">
        <f t="shared" si="2055"/>
        <v>0</v>
      </c>
      <c r="AB1590" s="125">
        <f t="shared" si="2055"/>
        <v>0</v>
      </c>
      <c r="AC1590" s="125">
        <f t="shared" si="2055"/>
        <v>450</v>
      </c>
      <c r="AD1590" s="126">
        <f t="shared" si="2045"/>
        <v>450</v>
      </c>
      <c r="AE1590" s="124">
        <f>SUM(AE1586,AE1588)</f>
        <v>0</v>
      </c>
      <c r="AF1590" s="125">
        <f t="shared" ref="AF1590:AP1590" si="2056">SUM(AF1586,AF1588)</f>
        <v>0</v>
      </c>
      <c r="AG1590" s="125">
        <f t="shared" si="2056"/>
        <v>0</v>
      </c>
      <c r="AH1590" s="125">
        <f t="shared" si="2056"/>
        <v>0</v>
      </c>
      <c r="AI1590" s="125">
        <f t="shared" si="2056"/>
        <v>0</v>
      </c>
      <c r="AJ1590" s="125">
        <f t="shared" si="2056"/>
        <v>0</v>
      </c>
      <c r="AK1590" s="125">
        <f t="shared" si="2056"/>
        <v>0</v>
      </c>
      <c r="AL1590" s="125">
        <f t="shared" si="2056"/>
        <v>0</v>
      </c>
      <c r="AM1590" s="125">
        <f t="shared" si="2056"/>
        <v>0</v>
      </c>
      <c r="AN1590" s="125">
        <f t="shared" si="2056"/>
        <v>0</v>
      </c>
      <c r="AO1590" s="125">
        <f t="shared" si="2056"/>
        <v>0</v>
      </c>
      <c r="AP1590" s="125">
        <f t="shared" si="2056"/>
        <v>450</v>
      </c>
      <c r="AQ1590" s="126">
        <f t="shared" si="2047"/>
        <v>450</v>
      </c>
      <c r="AR1590" s="124">
        <f>SUM(AR1586,AR1588)</f>
        <v>0</v>
      </c>
      <c r="AS1590" s="125">
        <f t="shared" ref="AS1590:BC1590" si="2057">SUM(AS1586,AS1588)</f>
        <v>0</v>
      </c>
      <c r="AT1590" s="125">
        <f t="shared" si="2057"/>
        <v>0</v>
      </c>
      <c r="AU1590" s="125">
        <f t="shared" si="2057"/>
        <v>0</v>
      </c>
      <c r="AV1590" s="125">
        <f t="shared" si="2057"/>
        <v>0</v>
      </c>
      <c r="AW1590" s="125">
        <f t="shared" si="2057"/>
        <v>0</v>
      </c>
      <c r="AX1590" s="125">
        <f t="shared" si="2057"/>
        <v>0</v>
      </c>
      <c r="AY1590" s="125">
        <f t="shared" si="2057"/>
        <v>0</v>
      </c>
      <c r="AZ1590" s="125">
        <f t="shared" si="2057"/>
        <v>0</v>
      </c>
      <c r="BA1590" s="125">
        <f t="shared" si="2057"/>
        <v>0</v>
      </c>
      <c r="BB1590" s="125">
        <f t="shared" si="2057"/>
        <v>0</v>
      </c>
      <c r="BC1590" s="125">
        <f t="shared" si="2057"/>
        <v>450</v>
      </c>
      <c r="BD1590" s="126">
        <f t="shared" si="2049"/>
        <v>450</v>
      </c>
      <c r="BE1590" s="127">
        <f t="shared" si="2029"/>
        <v>1530</v>
      </c>
      <c r="BG1590" s="42"/>
    </row>
    <row r="1591" spans="1:61" hidden="1" outlineLevel="2" x14ac:dyDescent="0.2">
      <c r="A1591" s="370"/>
      <c r="B1591" s="363"/>
      <c r="C1591" s="51" t="s">
        <v>164</v>
      </c>
      <c r="D1591" s="100">
        <f t="shared" ref="D1591:P1591" si="2058">SUM(D1587,D1589)</f>
        <v>0</v>
      </c>
      <c r="E1591" s="80">
        <f t="shared" si="2058"/>
        <v>0</v>
      </c>
      <c r="F1591" s="81">
        <f t="shared" si="2058"/>
        <v>61</v>
      </c>
      <c r="G1591" s="81">
        <f t="shared" si="2058"/>
        <v>0</v>
      </c>
      <c r="H1591" s="81">
        <f t="shared" si="2058"/>
        <v>8</v>
      </c>
      <c r="I1591" s="81">
        <f t="shared" si="2058"/>
        <v>35</v>
      </c>
      <c r="J1591" s="81">
        <f t="shared" si="2058"/>
        <v>7</v>
      </c>
      <c r="K1591" s="81">
        <f t="shared" si="2058"/>
        <v>16</v>
      </c>
      <c r="L1591" s="81">
        <f t="shared" si="2058"/>
        <v>5</v>
      </c>
      <c r="M1591" s="81">
        <f t="shared" si="2058"/>
        <v>13</v>
      </c>
      <c r="N1591" s="81">
        <f t="shared" si="2058"/>
        <v>5</v>
      </c>
      <c r="O1591" s="81">
        <f t="shared" si="2058"/>
        <v>0</v>
      </c>
      <c r="P1591" s="81">
        <f t="shared" si="2058"/>
        <v>0</v>
      </c>
      <c r="Q1591" s="99">
        <f t="shared" si="2043"/>
        <v>150</v>
      </c>
      <c r="R1591" s="80">
        <f t="shared" ref="R1591:AC1591" si="2059">SUM(R1587,R1589)</f>
        <v>0</v>
      </c>
      <c r="S1591" s="81">
        <f t="shared" si="2059"/>
        <v>0</v>
      </c>
      <c r="T1591" s="81">
        <f t="shared" si="2059"/>
        <v>0</v>
      </c>
      <c r="U1591" s="81">
        <f t="shared" si="2059"/>
        <v>0</v>
      </c>
      <c r="V1591" s="81">
        <f t="shared" si="2059"/>
        <v>0</v>
      </c>
      <c r="W1591" s="81">
        <f t="shared" si="2059"/>
        <v>0</v>
      </c>
      <c r="X1591" s="81">
        <f t="shared" si="2059"/>
        <v>0</v>
      </c>
      <c r="Y1591" s="81">
        <f t="shared" si="2059"/>
        <v>0</v>
      </c>
      <c r="Z1591" s="81">
        <f t="shared" si="2059"/>
        <v>0</v>
      </c>
      <c r="AA1591" s="81">
        <f t="shared" si="2059"/>
        <v>0</v>
      </c>
      <c r="AB1591" s="81">
        <f t="shared" si="2059"/>
        <v>0</v>
      </c>
      <c r="AC1591" s="81">
        <f t="shared" si="2059"/>
        <v>0</v>
      </c>
      <c r="AD1591" s="99">
        <f t="shared" si="2045"/>
        <v>0</v>
      </c>
      <c r="AE1591" s="80">
        <f t="shared" ref="AE1591:AP1591" si="2060">SUM(AE1587,AE1589)</f>
        <v>0</v>
      </c>
      <c r="AF1591" s="81">
        <f t="shared" si="2060"/>
        <v>0</v>
      </c>
      <c r="AG1591" s="81">
        <f t="shared" si="2060"/>
        <v>0</v>
      </c>
      <c r="AH1591" s="81">
        <f t="shared" si="2060"/>
        <v>0</v>
      </c>
      <c r="AI1591" s="81">
        <f t="shared" si="2060"/>
        <v>0</v>
      </c>
      <c r="AJ1591" s="81">
        <f t="shared" si="2060"/>
        <v>0</v>
      </c>
      <c r="AK1591" s="81">
        <f t="shared" si="2060"/>
        <v>0</v>
      </c>
      <c r="AL1591" s="81">
        <f t="shared" si="2060"/>
        <v>0</v>
      </c>
      <c r="AM1591" s="81">
        <f t="shared" si="2060"/>
        <v>0</v>
      </c>
      <c r="AN1591" s="81">
        <f t="shared" si="2060"/>
        <v>0</v>
      </c>
      <c r="AO1591" s="81">
        <f t="shared" si="2060"/>
        <v>0</v>
      </c>
      <c r="AP1591" s="81">
        <f t="shared" si="2060"/>
        <v>0</v>
      </c>
      <c r="AQ1591" s="99">
        <f t="shared" si="2047"/>
        <v>0</v>
      </c>
      <c r="AR1591" s="80">
        <f t="shared" ref="AR1591:BC1591" si="2061">SUM(AR1587,AR1589)</f>
        <v>0</v>
      </c>
      <c r="AS1591" s="81">
        <f t="shared" si="2061"/>
        <v>0</v>
      </c>
      <c r="AT1591" s="81">
        <f t="shared" si="2061"/>
        <v>0</v>
      </c>
      <c r="AU1591" s="81">
        <f t="shared" si="2061"/>
        <v>0</v>
      </c>
      <c r="AV1591" s="81">
        <f t="shared" si="2061"/>
        <v>0</v>
      </c>
      <c r="AW1591" s="81">
        <f t="shared" si="2061"/>
        <v>0</v>
      </c>
      <c r="AX1591" s="81">
        <f t="shared" si="2061"/>
        <v>0</v>
      </c>
      <c r="AY1591" s="81">
        <f t="shared" si="2061"/>
        <v>0</v>
      </c>
      <c r="AZ1591" s="81">
        <f t="shared" si="2061"/>
        <v>0</v>
      </c>
      <c r="BA1591" s="81">
        <f t="shared" si="2061"/>
        <v>0</v>
      </c>
      <c r="BB1591" s="81">
        <f t="shared" si="2061"/>
        <v>0</v>
      </c>
      <c r="BC1591" s="81">
        <f t="shared" si="2061"/>
        <v>0</v>
      </c>
      <c r="BD1591" s="99">
        <f t="shared" si="2049"/>
        <v>0</v>
      </c>
      <c r="BE1591" s="100">
        <f t="shared" si="2029"/>
        <v>150</v>
      </c>
      <c r="BG1591" s="42"/>
    </row>
    <row r="1592" spans="1:61" outlineLevel="1" collapsed="1" x14ac:dyDescent="0.2">
      <c r="A1592" s="165"/>
      <c r="B1592" s="166" t="s">
        <v>304</v>
      </c>
      <c r="C1592" s="167"/>
      <c r="D1592" s="169"/>
      <c r="E1592" s="168"/>
      <c r="F1592" s="168"/>
      <c r="G1592" s="168"/>
      <c r="H1592" s="168"/>
      <c r="I1592" s="168"/>
      <c r="J1592" s="168"/>
      <c r="K1592" s="168"/>
      <c r="L1592" s="168"/>
      <c r="M1592" s="168"/>
      <c r="N1592" s="168"/>
      <c r="O1592" s="168"/>
      <c r="P1592" s="168"/>
      <c r="Q1592" s="169"/>
      <c r="R1592" s="168"/>
      <c r="S1592" s="168"/>
      <c r="T1592" s="168"/>
      <c r="U1592" s="168"/>
      <c r="V1592" s="168"/>
      <c r="W1592" s="168"/>
      <c r="X1592" s="168"/>
      <c r="Y1592" s="168"/>
      <c r="Z1592" s="168"/>
      <c r="AA1592" s="168"/>
      <c r="AB1592" s="168"/>
      <c r="AC1592" s="168"/>
      <c r="AD1592" s="170"/>
      <c r="AE1592" s="171"/>
      <c r="AF1592" s="168"/>
      <c r="AG1592" s="168"/>
      <c r="AH1592" s="168"/>
      <c r="AI1592" s="168"/>
      <c r="AJ1592" s="168"/>
      <c r="AK1592" s="168"/>
      <c r="AL1592" s="168"/>
      <c r="AM1592" s="168"/>
      <c r="AN1592" s="168"/>
      <c r="AO1592" s="168"/>
      <c r="AP1592" s="172"/>
      <c r="AQ1592" s="173"/>
      <c r="AR1592" s="168"/>
      <c r="AS1592" s="168"/>
      <c r="AT1592" s="168"/>
      <c r="AU1592" s="168"/>
      <c r="AV1592" s="168"/>
      <c r="AW1592" s="168"/>
      <c r="AX1592" s="168"/>
      <c r="AY1592" s="168"/>
      <c r="AZ1592" s="168"/>
      <c r="BA1592" s="168"/>
      <c r="BB1592" s="168"/>
      <c r="BC1592" s="168"/>
      <c r="BD1592" s="169"/>
      <c r="BE1592" s="196">
        <f t="shared" ref="BE1592:BE1687" si="2062">SUM(D1592,BD1592,AQ1592,AD1592,Q1592)</f>
        <v>0</v>
      </c>
      <c r="BG1592" s="42"/>
    </row>
    <row r="1593" spans="1:61" outlineLevel="1" collapsed="1" x14ac:dyDescent="0.2">
      <c r="A1593" s="119"/>
      <c r="B1593" s="103" t="s">
        <v>251</v>
      </c>
      <c r="C1593" s="104"/>
      <c r="D1593" s="106"/>
      <c r="E1593" s="105"/>
      <c r="F1593" s="105"/>
      <c r="G1593" s="105"/>
      <c r="H1593" s="105"/>
      <c r="I1593" s="105"/>
      <c r="J1593" s="105"/>
      <c r="K1593" s="105"/>
      <c r="L1593" s="105"/>
      <c r="M1593" s="105"/>
      <c r="N1593" s="105"/>
      <c r="O1593" s="105"/>
      <c r="P1593" s="105"/>
      <c r="Q1593" s="106"/>
      <c r="R1593" s="105"/>
      <c r="S1593" s="105"/>
      <c r="T1593" s="105"/>
      <c r="U1593" s="105"/>
      <c r="V1593" s="105"/>
      <c r="W1593" s="105"/>
      <c r="X1593" s="105"/>
      <c r="Y1593" s="105"/>
      <c r="Z1593" s="105"/>
      <c r="AA1593" s="105"/>
      <c r="AB1593" s="105"/>
      <c r="AC1593" s="105"/>
      <c r="AD1593" s="107"/>
      <c r="AE1593" s="108"/>
      <c r="AF1593" s="105"/>
      <c r="AG1593" s="105"/>
      <c r="AH1593" s="105"/>
      <c r="AI1593" s="105"/>
      <c r="AJ1593" s="105"/>
      <c r="AK1593" s="105"/>
      <c r="AL1593" s="105"/>
      <c r="AM1593" s="105"/>
      <c r="AN1593" s="105"/>
      <c r="AO1593" s="105"/>
      <c r="AP1593" s="109"/>
      <c r="AQ1593" s="110"/>
      <c r="AR1593" s="105"/>
      <c r="AS1593" s="105"/>
      <c r="AT1593" s="105"/>
      <c r="AU1593" s="105"/>
      <c r="AV1593" s="105"/>
      <c r="AW1593" s="105"/>
      <c r="AX1593" s="105"/>
      <c r="AY1593" s="105"/>
      <c r="AZ1593" s="105"/>
      <c r="BA1593" s="105"/>
      <c r="BB1593" s="105"/>
      <c r="BC1593" s="105"/>
      <c r="BD1593" s="106"/>
      <c r="BE1593" s="197">
        <f t="shared" si="2062"/>
        <v>0</v>
      </c>
      <c r="BF1593" s="122"/>
      <c r="BG1593" s="42"/>
    </row>
    <row r="1594" spans="1:61" hidden="1" outlineLevel="2" x14ac:dyDescent="0.2">
      <c r="A1594" s="120"/>
      <c r="B1594" s="111" t="s">
        <v>202</v>
      </c>
      <c r="C1594" s="112"/>
      <c r="D1594" s="114"/>
      <c r="E1594" s="113"/>
      <c r="F1594" s="113"/>
      <c r="G1594" s="113"/>
      <c r="H1594" s="113"/>
      <c r="I1594" s="113"/>
      <c r="J1594" s="113"/>
      <c r="K1594" s="113"/>
      <c r="L1594" s="113"/>
      <c r="M1594" s="113"/>
      <c r="N1594" s="113"/>
      <c r="O1594" s="113"/>
      <c r="P1594" s="113"/>
      <c r="Q1594" s="114"/>
      <c r="R1594" s="113"/>
      <c r="S1594" s="113"/>
      <c r="T1594" s="113"/>
      <c r="U1594" s="113"/>
      <c r="V1594" s="113"/>
      <c r="W1594" s="113"/>
      <c r="X1594" s="113"/>
      <c r="Y1594" s="113"/>
      <c r="Z1594" s="113"/>
      <c r="AA1594" s="113"/>
      <c r="AB1594" s="113"/>
      <c r="AC1594" s="113"/>
      <c r="AD1594" s="115"/>
      <c r="AE1594" s="116"/>
      <c r="AF1594" s="113"/>
      <c r="AG1594" s="113"/>
      <c r="AH1594" s="113"/>
      <c r="AI1594" s="113"/>
      <c r="AJ1594" s="113"/>
      <c r="AK1594" s="113"/>
      <c r="AL1594" s="113"/>
      <c r="AM1594" s="113"/>
      <c r="AN1594" s="113"/>
      <c r="AO1594" s="113"/>
      <c r="AP1594" s="117"/>
      <c r="AQ1594" s="118"/>
      <c r="AR1594" s="113"/>
      <c r="AS1594" s="113"/>
      <c r="AT1594" s="113"/>
      <c r="AU1594" s="113"/>
      <c r="AV1594" s="113"/>
      <c r="AW1594" s="113"/>
      <c r="AX1594" s="113"/>
      <c r="AY1594" s="113"/>
      <c r="AZ1594" s="113"/>
      <c r="BA1594" s="113"/>
      <c r="BB1594" s="113"/>
      <c r="BC1594" s="113"/>
      <c r="BD1594" s="114"/>
      <c r="BE1594" s="198">
        <f t="shared" si="2062"/>
        <v>0</v>
      </c>
      <c r="BG1594" s="42"/>
    </row>
    <row r="1595" spans="1:61" ht="13.15" hidden="1" customHeight="1" outlineLevel="2" x14ac:dyDescent="0.2">
      <c r="A1595" s="373">
        <v>1</v>
      </c>
      <c r="B1595" s="371" t="s">
        <v>334</v>
      </c>
      <c r="C1595" s="44" t="s">
        <v>159</v>
      </c>
      <c r="D1595" s="101"/>
      <c r="E1595" s="82"/>
      <c r="F1595" s="83"/>
      <c r="G1595" s="83"/>
      <c r="H1595" s="83"/>
      <c r="I1595" s="83"/>
      <c r="J1595" s="83"/>
      <c r="K1595" s="83"/>
      <c r="L1595" s="83"/>
      <c r="M1595" s="83"/>
      <c r="N1595" s="83"/>
      <c r="O1595" s="83"/>
      <c r="P1595" s="83"/>
      <c r="Q1595" s="101">
        <f>SUM(E1595:P1595)</f>
        <v>0</v>
      </c>
      <c r="R1595" s="82"/>
      <c r="S1595" s="83"/>
      <c r="T1595" s="83"/>
      <c r="U1595" s="83"/>
      <c r="V1595" s="83"/>
      <c r="W1595" s="83"/>
      <c r="X1595" s="83"/>
      <c r="Y1595" s="83"/>
      <c r="Z1595" s="83"/>
      <c r="AA1595" s="83"/>
      <c r="AB1595" s="83"/>
      <c r="AC1595" s="83"/>
      <c r="AD1595" s="101">
        <f>SUM(R1595:AC1595)</f>
        <v>0</v>
      </c>
      <c r="AE1595" s="82"/>
      <c r="AF1595" s="83"/>
      <c r="AG1595" s="83"/>
      <c r="AH1595" s="83"/>
      <c r="AI1595" s="83"/>
      <c r="AJ1595" s="83"/>
      <c r="AK1595" s="83"/>
      <c r="AL1595" s="83"/>
      <c r="AM1595" s="83"/>
      <c r="AN1595" s="83"/>
      <c r="AO1595" s="83"/>
      <c r="AP1595" s="83"/>
      <c r="AQ1595" s="101">
        <f>SUM(AE1595:AP1595)</f>
        <v>0</v>
      </c>
      <c r="AR1595" s="82"/>
      <c r="AS1595" s="83"/>
      <c r="AT1595" s="83"/>
      <c r="AU1595" s="83"/>
      <c r="AV1595" s="83"/>
      <c r="AW1595" s="83"/>
      <c r="AX1595" s="83"/>
      <c r="AY1595" s="83"/>
      <c r="AZ1595" s="83"/>
      <c r="BA1595" s="83"/>
      <c r="BB1595" s="83"/>
      <c r="BC1595" s="83"/>
      <c r="BD1595" s="101">
        <f>SUM(AR1595:BC1595)</f>
        <v>0</v>
      </c>
      <c r="BE1595" s="101">
        <f t="shared" si="2062"/>
        <v>0</v>
      </c>
      <c r="BG1595" s="138"/>
      <c r="BH1595" s="140"/>
      <c r="BI1595" s="140"/>
    </row>
    <row r="1596" spans="1:61" ht="13.15" hidden="1" customHeight="1" outlineLevel="2" x14ac:dyDescent="0.2">
      <c r="A1596" s="374"/>
      <c r="B1596" s="372"/>
      <c r="C1596" s="46" t="s">
        <v>164</v>
      </c>
      <c r="D1596" s="92"/>
      <c r="E1596" s="56"/>
      <c r="F1596" s="57"/>
      <c r="G1596" s="57"/>
      <c r="H1596" s="57"/>
      <c r="I1596" s="57"/>
      <c r="J1596" s="57"/>
      <c r="K1596" s="57"/>
      <c r="L1596" s="57"/>
      <c r="M1596" s="57"/>
      <c r="N1596" s="57"/>
      <c r="O1596" s="57"/>
      <c r="P1596" s="57"/>
      <c r="Q1596" s="92">
        <f>SUM(E1596:P1596)</f>
        <v>0</v>
      </c>
      <c r="R1596" s="56"/>
      <c r="S1596" s="57"/>
      <c r="T1596" s="57"/>
      <c r="U1596" s="57"/>
      <c r="V1596" s="57"/>
      <c r="W1596" s="57"/>
      <c r="X1596" s="57"/>
      <c r="Y1596" s="57"/>
      <c r="Z1596" s="57"/>
      <c r="AA1596" s="57"/>
      <c r="AB1596" s="57"/>
      <c r="AC1596" s="57"/>
      <c r="AD1596" s="92">
        <f>SUM(R1596:AC1596)</f>
        <v>0</v>
      </c>
      <c r="AE1596" s="56"/>
      <c r="AF1596" s="57"/>
      <c r="AG1596" s="57"/>
      <c r="AH1596" s="57"/>
      <c r="AI1596" s="57"/>
      <c r="AJ1596" s="57"/>
      <c r="AK1596" s="57"/>
      <c r="AL1596" s="57"/>
      <c r="AM1596" s="57"/>
      <c r="AN1596" s="57"/>
      <c r="AO1596" s="57"/>
      <c r="AP1596" s="57"/>
      <c r="AQ1596" s="92">
        <f>SUM(AE1596:AP1596)</f>
        <v>0</v>
      </c>
      <c r="AR1596" s="56"/>
      <c r="AS1596" s="57"/>
      <c r="AT1596" s="57"/>
      <c r="AU1596" s="57"/>
      <c r="AV1596" s="57"/>
      <c r="AW1596" s="57"/>
      <c r="AX1596" s="57"/>
      <c r="AY1596" s="57"/>
      <c r="AZ1596" s="57"/>
      <c r="BA1596" s="57"/>
      <c r="BB1596" s="57"/>
      <c r="BC1596" s="57"/>
      <c r="BD1596" s="92">
        <f>SUM(AR1596:BC1596)</f>
        <v>0</v>
      </c>
      <c r="BE1596" s="92">
        <f t="shared" si="2062"/>
        <v>0</v>
      </c>
      <c r="BG1596" s="136"/>
      <c r="BH1596" s="4"/>
      <c r="BI1596" s="4"/>
    </row>
    <row r="1597" spans="1:61" ht="13.15" hidden="1" customHeight="1" outlineLevel="2" x14ac:dyDescent="0.2">
      <c r="A1597" s="373">
        <v>2</v>
      </c>
      <c r="B1597" s="371" t="s">
        <v>217</v>
      </c>
      <c r="C1597" s="44" t="s">
        <v>159</v>
      </c>
      <c r="D1597" s="101"/>
      <c r="E1597" s="213"/>
      <c r="F1597" s="214"/>
      <c r="G1597" s="214"/>
      <c r="H1597" s="214"/>
      <c r="I1597" s="214"/>
      <c r="J1597" s="214"/>
      <c r="K1597" s="214"/>
      <c r="L1597" s="214"/>
      <c r="M1597" s="214"/>
      <c r="N1597" s="214"/>
      <c r="O1597" s="214"/>
      <c r="P1597" s="83">
        <v>150</v>
      </c>
      <c r="Q1597" s="101">
        <f t="shared" ref="Q1597:Q1608" si="2063">SUM(E1597:P1597)</f>
        <v>150</v>
      </c>
      <c r="R1597" s="82"/>
      <c r="S1597" s="83"/>
      <c r="T1597" s="83"/>
      <c r="U1597" s="83"/>
      <c r="V1597" s="83"/>
      <c r="W1597" s="83"/>
      <c r="X1597" s="83"/>
      <c r="Y1597" s="83"/>
      <c r="Z1597" s="83"/>
      <c r="AA1597" s="83"/>
      <c r="AB1597" s="83"/>
      <c r="AC1597" s="83"/>
      <c r="AD1597" s="101">
        <f t="shared" ref="AD1597:AD1612" si="2064">SUM(R1597:AC1597)</f>
        <v>0</v>
      </c>
      <c r="AE1597" s="82"/>
      <c r="AF1597" s="83"/>
      <c r="AG1597" s="83"/>
      <c r="AH1597" s="83"/>
      <c r="AI1597" s="83"/>
      <c r="AJ1597" s="83"/>
      <c r="AK1597" s="83"/>
      <c r="AL1597" s="83"/>
      <c r="AM1597" s="83"/>
      <c r="AN1597" s="83"/>
      <c r="AO1597" s="83"/>
      <c r="AP1597" s="83"/>
      <c r="AQ1597" s="101">
        <f t="shared" ref="AQ1597:AQ1612" si="2065">SUM(AE1597:AP1597)</f>
        <v>0</v>
      </c>
      <c r="AR1597" s="82"/>
      <c r="AS1597" s="83"/>
      <c r="AT1597" s="83"/>
      <c r="AU1597" s="83"/>
      <c r="AV1597" s="83"/>
      <c r="AW1597" s="83"/>
      <c r="AX1597" s="83"/>
      <c r="AY1597" s="83"/>
      <c r="AZ1597" s="83"/>
      <c r="BA1597" s="83"/>
      <c r="BB1597" s="83"/>
      <c r="BC1597" s="83"/>
      <c r="BD1597" s="101">
        <f t="shared" ref="BD1597:BD1612" si="2066">SUM(AR1597:BC1597)</f>
        <v>0</v>
      </c>
      <c r="BE1597" s="101">
        <f t="shared" si="2062"/>
        <v>150</v>
      </c>
      <c r="BG1597" s="138" t="s">
        <v>211</v>
      </c>
      <c r="BH1597" s="140" t="s">
        <v>212</v>
      </c>
      <c r="BI1597" s="140" t="s">
        <v>213</v>
      </c>
    </row>
    <row r="1598" spans="1:61" ht="13.15" hidden="1" customHeight="1" outlineLevel="2" x14ac:dyDescent="0.2">
      <c r="A1598" s="374"/>
      <c r="B1598" s="372"/>
      <c r="C1598" s="46" t="s">
        <v>164</v>
      </c>
      <c r="D1598" s="92"/>
      <c r="E1598" s="56"/>
      <c r="F1598" s="57"/>
      <c r="G1598" s="57"/>
      <c r="H1598" s="57"/>
      <c r="I1598" s="57"/>
      <c r="J1598" s="57"/>
      <c r="K1598" s="57"/>
      <c r="L1598" s="57"/>
      <c r="M1598" s="57">
        <v>0</v>
      </c>
      <c r="N1598" s="57">
        <v>19</v>
      </c>
      <c r="O1598" s="57"/>
      <c r="P1598" s="57"/>
      <c r="Q1598" s="92">
        <f t="shared" si="2063"/>
        <v>19</v>
      </c>
      <c r="R1598" s="56"/>
      <c r="S1598" s="57"/>
      <c r="T1598" s="57"/>
      <c r="U1598" s="57"/>
      <c r="V1598" s="57"/>
      <c r="W1598" s="57"/>
      <c r="X1598" s="57"/>
      <c r="Y1598" s="57"/>
      <c r="Z1598" s="57"/>
      <c r="AA1598" s="57"/>
      <c r="AB1598" s="57"/>
      <c r="AC1598" s="57"/>
      <c r="AD1598" s="92">
        <f t="shared" si="2064"/>
        <v>0</v>
      </c>
      <c r="AE1598" s="56"/>
      <c r="AF1598" s="57"/>
      <c r="AG1598" s="57"/>
      <c r="AH1598" s="57"/>
      <c r="AI1598" s="57"/>
      <c r="AJ1598" s="57"/>
      <c r="AK1598" s="57"/>
      <c r="AL1598" s="57"/>
      <c r="AM1598" s="57"/>
      <c r="AN1598" s="57"/>
      <c r="AO1598" s="57"/>
      <c r="AP1598" s="57"/>
      <c r="AQ1598" s="92">
        <f t="shared" si="2065"/>
        <v>0</v>
      </c>
      <c r="AR1598" s="56"/>
      <c r="AS1598" s="57"/>
      <c r="AT1598" s="57"/>
      <c r="AU1598" s="57"/>
      <c r="AV1598" s="57"/>
      <c r="AW1598" s="57"/>
      <c r="AX1598" s="57"/>
      <c r="AY1598" s="57"/>
      <c r="AZ1598" s="57"/>
      <c r="BA1598" s="57"/>
      <c r="BB1598" s="57"/>
      <c r="BC1598" s="57"/>
      <c r="BD1598" s="92">
        <f t="shared" si="2066"/>
        <v>0</v>
      </c>
      <c r="BE1598" s="92">
        <f t="shared" si="2062"/>
        <v>19</v>
      </c>
      <c r="BG1598" s="136" t="s">
        <v>199</v>
      </c>
      <c r="BH1598" s="4">
        <f>BI1598/1.25</f>
        <v>200000</v>
      </c>
      <c r="BI1598" s="4">
        <v>250000</v>
      </c>
    </row>
    <row r="1599" spans="1:61" ht="13.15" hidden="1" customHeight="1" outlineLevel="2" x14ac:dyDescent="0.2">
      <c r="A1599" s="366">
        <v>3</v>
      </c>
      <c r="B1599" s="376" t="s">
        <v>345</v>
      </c>
      <c r="C1599" s="47" t="s">
        <v>159</v>
      </c>
      <c r="D1599" s="91"/>
      <c r="E1599" s="52"/>
      <c r="F1599" s="53"/>
      <c r="G1599" s="53"/>
      <c r="H1599" s="53"/>
      <c r="I1599" s="53"/>
      <c r="J1599" s="53"/>
      <c r="K1599" s="53"/>
      <c r="L1599" s="53"/>
      <c r="M1599" s="53"/>
      <c r="N1599" s="53"/>
      <c r="O1599" s="53"/>
      <c r="P1599" s="53"/>
      <c r="Q1599" s="91">
        <f t="shared" si="2063"/>
        <v>0</v>
      </c>
      <c r="R1599" s="52"/>
      <c r="S1599" s="53"/>
      <c r="T1599" s="53"/>
      <c r="U1599" s="53"/>
      <c r="V1599" s="53"/>
      <c r="W1599" s="53"/>
      <c r="X1599" s="53"/>
      <c r="Y1599" s="53"/>
      <c r="Z1599" s="53"/>
      <c r="AA1599" s="53"/>
      <c r="AB1599" s="53"/>
      <c r="AC1599" s="53"/>
      <c r="AD1599" s="91">
        <f t="shared" si="2064"/>
        <v>0</v>
      </c>
      <c r="AE1599" s="52"/>
      <c r="AF1599" s="53"/>
      <c r="AG1599" s="53"/>
      <c r="AH1599" s="53"/>
      <c r="AI1599" s="53"/>
      <c r="AJ1599" s="53"/>
      <c r="AK1599" s="53"/>
      <c r="AL1599" s="53"/>
      <c r="AM1599" s="53"/>
      <c r="AN1599" s="53"/>
      <c r="AO1599" s="53"/>
      <c r="AP1599" s="53"/>
      <c r="AQ1599" s="91">
        <f t="shared" si="2065"/>
        <v>0</v>
      </c>
      <c r="AR1599" s="52"/>
      <c r="AS1599" s="53"/>
      <c r="AT1599" s="53"/>
      <c r="AU1599" s="53"/>
      <c r="AV1599" s="53"/>
      <c r="AW1599" s="53"/>
      <c r="AX1599" s="53"/>
      <c r="AY1599" s="53"/>
      <c r="AZ1599" s="53"/>
      <c r="BA1599" s="53"/>
      <c r="BB1599" s="53"/>
      <c r="BC1599" s="53"/>
      <c r="BD1599" s="91">
        <f t="shared" si="2066"/>
        <v>0</v>
      </c>
      <c r="BE1599" s="91">
        <f t="shared" si="2062"/>
        <v>0</v>
      </c>
      <c r="BG1599" s="136" t="s">
        <v>218</v>
      </c>
      <c r="BH1599" s="4">
        <f t="shared" ref="BH1599:BH1605" si="2067">BI1599/1.25</f>
        <v>16000</v>
      </c>
      <c r="BI1599" s="4">
        <v>20000</v>
      </c>
    </row>
    <row r="1600" spans="1:61" ht="13.15" hidden="1" customHeight="1" outlineLevel="2" x14ac:dyDescent="0.2">
      <c r="A1600" s="367"/>
      <c r="B1600" s="381"/>
      <c r="C1600" s="48" t="s">
        <v>164</v>
      </c>
      <c r="D1600" s="93"/>
      <c r="E1600" s="62"/>
      <c r="F1600" s="63"/>
      <c r="G1600" s="63"/>
      <c r="H1600" s="63"/>
      <c r="I1600" s="63"/>
      <c r="J1600" s="63"/>
      <c r="K1600" s="63"/>
      <c r="L1600" s="63"/>
      <c r="M1600" s="63"/>
      <c r="N1600" s="63"/>
      <c r="O1600" s="63"/>
      <c r="P1600" s="63"/>
      <c r="Q1600" s="93">
        <f t="shared" si="2063"/>
        <v>0</v>
      </c>
      <c r="R1600" s="62"/>
      <c r="S1600" s="63"/>
      <c r="T1600" s="63"/>
      <c r="U1600" s="63"/>
      <c r="V1600" s="63"/>
      <c r="W1600" s="63"/>
      <c r="X1600" s="63"/>
      <c r="Y1600" s="63"/>
      <c r="Z1600" s="63"/>
      <c r="AA1600" s="63"/>
      <c r="AB1600" s="63"/>
      <c r="AC1600" s="63"/>
      <c r="AD1600" s="93">
        <f t="shared" si="2064"/>
        <v>0</v>
      </c>
      <c r="AE1600" s="62"/>
      <c r="AF1600" s="63"/>
      <c r="AG1600" s="63"/>
      <c r="AH1600" s="63"/>
      <c r="AI1600" s="63"/>
      <c r="AJ1600" s="63"/>
      <c r="AK1600" s="63"/>
      <c r="AL1600" s="63"/>
      <c r="AM1600" s="63"/>
      <c r="AN1600" s="63"/>
      <c r="AO1600" s="63"/>
      <c r="AP1600" s="63"/>
      <c r="AQ1600" s="93">
        <f t="shared" si="2065"/>
        <v>0</v>
      </c>
      <c r="AR1600" s="62"/>
      <c r="AS1600" s="63"/>
      <c r="AT1600" s="63"/>
      <c r="AU1600" s="63"/>
      <c r="AV1600" s="63"/>
      <c r="AW1600" s="63"/>
      <c r="AX1600" s="63"/>
      <c r="AY1600" s="63"/>
      <c r="AZ1600" s="63"/>
      <c r="BA1600" s="63"/>
      <c r="BB1600" s="63"/>
      <c r="BC1600" s="63"/>
      <c r="BD1600" s="93">
        <f t="shared" si="2066"/>
        <v>0</v>
      </c>
      <c r="BE1600" s="93">
        <f t="shared" si="2062"/>
        <v>0</v>
      </c>
      <c r="BG1600" s="136" t="s">
        <v>222</v>
      </c>
      <c r="BH1600" s="4">
        <f t="shared" si="2067"/>
        <v>0</v>
      </c>
      <c r="BI1600" s="4">
        <v>0</v>
      </c>
    </row>
    <row r="1601" spans="1:61" ht="13.15" hidden="1" customHeight="1" outlineLevel="2" x14ac:dyDescent="0.2">
      <c r="A1601" s="380">
        <v>4</v>
      </c>
      <c r="B1601" s="382" t="s">
        <v>204</v>
      </c>
      <c r="C1601" s="49" t="s">
        <v>159</v>
      </c>
      <c r="D1601" s="95"/>
      <c r="E1601" s="68"/>
      <c r="F1601" s="69"/>
      <c r="G1601" s="69"/>
      <c r="H1601" s="69"/>
      <c r="I1601" s="190"/>
      <c r="J1601" s="190"/>
      <c r="K1601" s="69"/>
      <c r="L1601" s="69"/>
      <c r="M1601" s="190"/>
      <c r="N1601" s="190"/>
      <c r="O1601" s="69"/>
      <c r="P1601" s="69"/>
      <c r="Q1601" s="94">
        <f t="shared" si="2063"/>
        <v>0</v>
      </c>
      <c r="R1601" s="68"/>
      <c r="S1601" s="69"/>
      <c r="T1601" s="69"/>
      <c r="U1601" s="69"/>
      <c r="V1601" s="69"/>
      <c r="W1601" s="69"/>
      <c r="X1601" s="69"/>
      <c r="Y1601" s="69"/>
      <c r="Z1601" s="69"/>
      <c r="AA1601" s="69"/>
      <c r="AB1601" s="69"/>
      <c r="AC1601" s="69"/>
      <c r="AD1601" s="94">
        <f t="shared" si="2064"/>
        <v>0</v>
      </c>
      <c r="AE1601" s="68"/>
      <c r="AF1601" s="69"/>
      <c r="AG1601" s="69"/>
      <c r="AH1601" s="69"/>
      <c r="AI1601" s="69"/>
      <c r="AJ1601" s="69"/>
      <c r="AK1601" s="69"/>
      <c r="AL1601" s="69"/>
      <c r="AM1601" s="69"/>
      <c r="AN1601" s="69"/>
      <c r="AO1601" s="69"/>
      <c r="AP1601" s="69"/>
      <c r="AQ1601" s="94">
        <f t="shared" si="2065"/>
        <v>0</v>
      </c>
      <c r="AR1601" s="68"/>
      <c r="AS1601" s="69"/>
      <c r="AT1601" s="69"/>
      <c r="AU1601" s="69"/>
      <c r="AV1601" s="69"/>
      <c r="AW1601" s="69"/>
      <c r="AX1601" s="69"/>
      <c r="AY1601" s="69"/>
      <c r="AZ1601" s="69"/>
      <c r="BA1601" s="69"/>
      <c r="BB1601" s="69"/>
      <c r="BC1601" s="69"/>
      <c r="BD1601" s="94">
        <f t="shared" si="2066"/>
        <v>0</v>
      </c>
      <c r="BE1601" s="95">
        <f t="shared" si="2062"/>
        <v>0</v>
      </c>
      <c r="BG1601" s="136" t="s">
        <v>214</v>
      </c>
      <c r="BH1601" s="4">
        <f t="shared" si="2067"/>
        <v>0</v>
      </c>
      <c r="BI1601" s="4">
        <v>0</v>
      </c>
    </row>
    <row r="1602" spans="1:61" ht="13.15" hidden="1" customHeight="1" outlineLevel="2" x14ac:dyDescent="0.2">
      <c r="A1602" s="384"/>
      <c r="B1602" s="383"/>
      <c r="C1602" s="45" t="s">
        <v>164</v>
      </c>
      <c r="D1602" s="97"/>
      <c r="E1602" s="74"/>
      <c r="F1602" s="75"/>
      <c r="G1602" s="75"/>
      <c r="H1602" s="75"/>
      <c r="I1602" s="75"/>
      <c r="J1602" s="75"/>
      <c r="K1602" s="75"/>
      <c r="L1602" s="75"/>
      <c r="M1602" s="75"/>
      <c r="N1602" s="75"/>
      <c r="O1602" s="75"/>
      <c r="P1602" s="75"/>
      <c r="Q1602" s="96">
        <f t="shared" si="2063"/>
        <v>0</v>
      </c>
      <c r="R1602" s="74"/>
      <c r="S1602" s="75"/>
      <c r="T1602" s="75"/>
      <c r="U1602" s="75"/>
      <c r="V1602" s="75"/>
      <c r="W1602" s="75"/>
      <c r="X1602" s="75"/>
      <c r="Y1602" s="75"/>
      <c r="Z1602" s="75"/>
      <c r="AA1602" s="75"/>
      <c r="AB1602" s="75"/>
      <c r="AC1602" s="75"/>
      <c r="AD1602" s="96">
        <f t="shared" si="2064"/>
        <v>0</v>
      </c>
      <c r="AE1602" s="74"/>
      <c r="AF1602" s="75"/>
      <c r="AG1602" s="75"/>
      <c r="AH1602" s="75"/>
      <c r="AI1602" s="75"/>
      <c r="AJ1602" s="75"/>
      <c r="AK1602" s="75"/>
      <c r="AL1602" s="75"/>
      <c r="AM1602" s="75"/>
      <c r="AN1602" s="75"/>
      <c r="AO1602" s="75"/>
      <c r="AP1602" s="75"/>
      <c r="AQ1602" s="96">
        <f t="shared" si="2065"/>
        <v>0</v>
      </c>
      <c r="AR1602" s="74"/>
      <c r="AS1602" s="75"/>
      <c r="AT1602" s="75"/>
      <c r="AU1602" s="75"/>
      <c r="AV1602" s="75"/>
      <c r="AW1602" s="75"/>
      <c r="AX1602" s="75"/>
      <c r="AY1602" s="75"/>
      <c r="AZ1602" s="75"/>
      <c r="BA1602" s="75"/>
      <c r="BB1602" s="75"/>
      <c r="BC1602" s="75"/>
      <c r="BD1602" s="96">
        <f t="shared" si="2066"/>
        <v>0</v>
      </c>
      <c r="BE1602" s="97">
        <f t="shared" si="2062"/>
        <v>0</v>
      </c>
      <c r="BG1602" s="136" t="s">
        <v>223</v>
      </c>
      <c r="BH1602" s="4">
        <f t="shared" si="2067"/>
        <v>0</v>
      </c>
      <c r="BI1602" s="4">
        <v>0</v>
      </c>
    </row>
    <row r="1603" spans="1:61" ht="13.15" hidden="1" customHeight="1" outlineLevel="2" x14ac:dyDescent="0.2">
      <c r="A1603" s="380">
        <v>5</v>
      </c>
      <c r="B1603" s="382" t="s">
        <v>221</v>
      </c>
      <c r="C1603" s="49" t="s">
        <v>159</v>
      </c>
      <c r="D1603" s="95"/>
      <c r="E1603" s="68"/>
      <c r="F1603" s="69"/>
      <c r="G1603" s="69"/>
      <c r="H1603" s="69"/>
      <c r="I1603" s="69"/>
      <c r="J1603" s="69"/>
      <c r="K1603" s="192"/>
      <c r="L1603" s="192"/>
      <c r="M1603" s="192"/>
      <c r="N1603" s="192"/>
      <c r="O1603" s="192"/>
      <c r="P1603" s="192">
        <v>655</v>
      </c>
      <c r="Q1603" s="94">
        <f t="shared" si="2063"/>
        <v>655</v>
      </c>
      <c r="R1603" s="193">
        <v>100</v>
      </c>
      <c r="S1603" s="192">
        <v>200</v>
      </c>
      <c r="T1603" s="192">
        <v>250</v>
      </c>
      <c r="U1603" s="192">
        <v>350</v>
      </c>
      <c r="V1603" s="192">
        <v>650</v>
      </c>
      <c r="W1603" s="192">
        <v>650</v>
      </c>
      <c r="X1603" s="192">
        <v>650</v>
      </c>
      <c r="Y1603" s="192">
        <v>650</v>
      </c>
      <c r="Z1603" s="192">
        <v>200</v>
      </c>
      <c r="AA1603" s="192">
        <v>100</v>
      </c>
      <c r="AB1603" s="192">
        <v>100</v>
      </c>
      <c r="AC1603" s="192">
        <v>100</v>
      </c>
      <c r="AD1603" s="94">
        <f t="shared" si="2064"/>
        <v>4000</v>
      </c>
      <c r="AE1603" s="193">
        <v>100</v>
      </c>
      <c r="AF1603" s="192">
        <v>100</v>
      </c>
      <c r="AG1603" s="192">
        <v>100</v>
      </c>
      <c r="AH1603" s="192">
        <v>200</v>
      </c>
      <c r="AI1603" s="192">
        <v>300</v>
      </c>
      <c r="AJ1603" s="192">
        <v>600</v>
      </c>
      <c r="AK1603" s="192">
        <v>800</v>
      </c>
      <c r="AL1603" s="192">
        <v>800</v>
      </c>
      <c r="AM1603" s="192">
        <v>600</v>
      </c>
      <c r="AN1603" s="192">
        <v>300</v>
      </c>
      <c r="AO1603" s="192">
        <v>100</v>
      </c>
      <c r="AP1603" s="192">
        <v>0</v>
      </c>
      <c r="AQ1603" s="94">
        <f t="shared" si="2065"/>
        <v>4000</v>
      </c>
      <c r="AR1603" s="68"/>
      <c r="AS1603" s="69"/>
      <c r="AT1603" s="69"/>
      <c r="AU1603" s="69"/>
      <c r="AV1603" s="69"/>
      <c r="AW1603" s="69"/>
      <c r="AX1603" s="69"/>
      <c r="AY1603" s="192">
        <v>100</v>
      </c>
      <c r="AZ1603" s="192">
        <v>300</v>
      </c>
      <c r="BA1603" s="192">
        <v>500</v>
      </c>
      <c r="BB1603" s="192">
        <v>700</v>
      </c>
      <c r="BC1603" s="192">
        <v>700</v>
      </c>
      <c r="BD1603" s="94">
        <f t="shared" si="2066"/>
        <v>2300</v>
      </c>
      <c r="BE1603" s="95">
        <f t="shared" si="2062"/>
        <v>10955</v>
      </c>
      <c r="BG1603" t="s">
        <v>224</v>
      </c>
      <c r="BH1603" s="4">
        <f t="shared" si="2067"/>
        <v>10400000</v>
      </c>
      <c r="BI1603" s="4">
        <f>13000000</f>
        <v>13000000</v>
      </c>
    </row>
    <row r="1604" spans="1:61" ht="13.15" hidden="1" customHeight="1" outlineLevel="2" x14ac:dyDescent="0.2">
      <c r="A1604" s="384"/>
      <c r="B1604" s="383"/>
      <c r="C1604" s="45" t="s">
        <v>164</v>
      </c>
      <c r="D1604" s="97"/>
      <c r="E1604" s="74"/>
      <c r="F1604" s="75"/>
      <c r="G1604" s="75"/>
      <c r="H1604" s="75"/>
      <c r="I1604" s="75"/>
      <c r="J1604" s="75"/>
      <c r="K1604" s="75"/>
      <c r="L1604" s="75"/>
      <c r="M1604" s="75">
        <v>0</v>
      </c>
      <c r="N1604" s="75">
        <v>466</v>
      </c>
      <c r="O1604" s="75"/>
      <c r="P1604" s="75"/>
      <c r="Q1604" s="96">
        <f t="shared" si="2063"/>
        <v>466</v>
      </c>
      <c r="R1604" s="74"/>
      <c r="S1604" s="75"/>
      <c r="T1604" s="75"/>
      <c r="U1604" s="75"/>
      <c r="V1604" s="75"/>
      <c r="W1604" s="75"/>
      <c r="X1604" s="75"/>
      <c r="Y1604" s="75"/>
      <c r="Z1604" s="75"/>
      <c r="AA1604" s="75"/>
      <c r="AB1604" s="75"/>
      <c r="AC1604" s="75"/>
      <c r="AD1604" s="96">
        <f t="shared" si="2064"/>
        <v>0</v>
      </c>
      <c r="AE1604" s="74"/>
      <c r="AF1604" s="75"/>
      <c r="AG1604" s="75"/>
      <c r="AH1604" s="75"/>
      <c r="AI1604" s="75"/>
      <c r="AJ1604" s="75"/>
      <c r="AK1604" s="75"/>
      <c r="AL1604" s="75"/>
      <c r="AM1604" s="75"/>
      <c r="AN1604" s="75"/>
      <c r="AO1604" s="75"/>
      <c r="AP1604" s="75"/>
      <c r="AQ1604" s="96">
        <f t="shared" si="2065"/>
        <v>0</v>
      </c>
      <c r="AR1604" s="74"/>
      <c r="AS1604" s="75"/>
      <c r="AT1604" s="75"/>
      <c r="AU1604" s="75"/>
      <c r="AV1604" s="75"/>
      <c r="AW1604" s="75"/>
      <c r="AX1604" s="75"/>
      <c r="AY1604" s="75"/>
      <c r="AZ1604" s="75"/>
      <c r="BA1604" s="75"/>
      <c r="BB1604" s="75"/>
      <c r="BC1604" s="75"/>
      <c r="BD1604" s="96">
        <f t="shared" si="2066"/>
        <v>0</v>
      </c>
      <c r="BE1604" s="97">
        <f t="shared" si="2062"/>
        <v>466</v>
      </c>
      <c r="BG1604" t="s">
        <v>210</v>
      </c>
      <c r="BH1604" s="4">
        <f t="shared" si="2067"/>
        <v>416000</v>
      </c>
      <c r="BI1604" s="4">
        <f>BI1603*4%</f>
        <v>520000</v>
      </c>
    </row>
    <row r="1605" spans="1:61" ht="13.15" hidden="1" customHeight="1" outlineLevel="2" x14ac:dyDescent="0.2">
      <c r="A1605" s="373">
        <v>6</v>
      </c>
      <c r="B1605" s="364" t="s">
        <v>209</v>
      </c>
      <c r="C1605" s="49" t="s">
        <v>159</v>
      </c>
      <c r="D1605" s="95"/>
      <c r="E1605" s="68"/>
      <c r="F1605" s="69"/>
      <c r="G1605" s="69"/>
      <c r="H1605" s="69"/>
      <c r="I1605" s="69"/>
      <c r="J1605" s="69"/>
      <c r="K1605" s="192"/>
      <c r="L1605" s="192">
        <f>ROUND(L1603*4%,0)</f>
        <v>0</v>
      </c>
      <c r="M1605" s="192">
        <f>ROUND(M1603*4%,0)</f>
        <v>0</v>
      </c>
      <c r="N1605" s="192">
        <f>ROUND(N1603*4%,0)</f>
        <v>0</v>
      </c>
      <c r="O1605" s="192">
        <f>ROUND(O1603*4%,0)</f>
        <v>0</v>
      </c>
      <c r="P1605" s="192"/>
      <c r="Q1605" s="94">
        <f t="shared" si="2063"/>
        <v>0</v>
      </c>
      <c r="R1605" s="193">
        <f t="shared" ref="R1605:AP1605" si="2068">ROUND(R1603*4%,0)</f>
        <v>4</v>
      </c>
      <c r="S1605" s="192">
        <f t="shared" si="2068"/>
        <v>8</v>
      </c>
      <c r="T1605" s="192">
        <f t="shared" si="2068"/>
        <v>10</v>
      </c>
      <c r="U1605" s="192">
        <f t="shared" si="2068"/>
        <v>14</v>
      </c>
      <c r="V1605" s="192">
        <f t="shared" si="2068"/>
        <v>26</v>
      </c>
      <c r="W1605" s="192">
        <f t="shared" si="2068"/>
        <v>26</v>
      </c>
      <c r="X1605" s="192">
        <f t="shared" si="2068"/>
        <v>26</v>
      </c>
      <c r="Y1605" s="192">
        <f t="shared" si="2068"/>
        <v>26</v>
      </c>
      <c r="Z1605" s="192">
        <f t="shared" si="2068"/>
        <v>8</v>
      </c>
      <c r="AA1605" s="192">
        <f t="shared" si="2068"/>
        <v>4</v>
      </c>
      <c r="AB1605" s="192">
        <f t="shared" si="2068"/>
        <v>4</v>
      </c>
      <c r="AC1605" s="192">
        <f t="shared" si="2068"/>
        <v>4</v>
      </c>
      <c r="AD1605" s="94">
        <f t="shared" si="2064"/>
        <v>160</v>
      </c>
      <c r="AE1605" s="193">
        <f t="shared" si="2068"/>
        <v>4</v>
      </c>
      <c r="AF1605" s="192">
        <f t="shared" si="2068"/>
        <v>4</v>
      </c>
      <c r="AG1605" s="192">
        <f t="shared" si="2068"/>
        <v>4</v>
      </c>
      <c r="AH1605" s="192">
        <f t="shared" si="2068"/>
        <v>8</v>
      </c>
      <c r="AI1605" s="192">
        <f t="shared" si="2068"/>
        <v>12</v>
      </c>
      <c r="AJ1605" s="192">
        <f t="shared" si="2068"/>
        <v>24</v>
      </c>
      <c r="AK1605" s="192">
        <f t="shared" si="2068"/>
        <v>32</v>
      </c>
      <c r="AL1605" s="192">
        <f t="shared" si="2068"/>
        <v>32</v>
      </c>
      <c r="AM1605" s="192">
        <f t="shared" si="2068"/>
        <v>24</v>
      </c>
      <c r="AN1605" s="192">
        <f t="shared" si="2068"/>
        <v>12</v>
      </c>
      <c r="AO1605" s="192">
        <f t="shared" si="2068"/>
        <v>4</v>
      </c>
      <c r="AP1605" s="192">
        <f t="shared" si="2068"/>
        <v>0</v>
      </c>
      <c r="AQ1605" s="94">
        <f t="shared" si="2065"/>
        <v>160</v>
      </c>
      <c r="AR1605" s="68"/>
      <c r="AS1605" s="69"/>
      <c r="AT1605" s="69"/>
      <c r="AU1605" s="69"/>
      <c r="AV1605" s="69"/>
      <c r="AW1605" s="69"/>
      <c r="AX1605" s="69"/>
      <c r="AY1605" s="192">
        <f>ROUND(AY1603*4%,0)</f>
        <v>4</v>
      </c>
      <c r="AZ1605" s="192">
        <f>ROUND(AZ1603*4%,0)</f>
        <v>12</v>
      </c>
      <c r="BA1605" s="192">
        <f>ROUND(BA1603*4%,0)</f>
        <v>20</v>
      </c>
      <c r="BB1605" s="192">
        <f>ROUND(BB1603*4%,0)</f>
        <v>28</v>
      </c>
      <c r="BC1605" s="192">
        <f>ROUND(BC1603*4%,0)</f>
        <v>28</v>
      </c>
      <c r="BD1605" s="94">
        <f t="shared" si="2066"/>
        <v>92</v>
      </c>
      <c r="BE1605" s="95">
        <f t="shared" si="2062"/>
        <v>412</v>
      </c>
      <c r="BG1605" s="136" t="s">
        <v>215</v>
      </c>
      <c r="BH1605" s="4">
        <f t="shared" si="2067"/>
        <v>0</v>
      </c>
      <c r="BI1605" s="4">
        <v>0</v>
      </c>
    </row>
    <row r="1606" spans="1:61" ht="13.15" hidden="1" customHeight="1" outlineLevel="2" x14ac:dyDescent="0.2">
      <c r="A1606" s="374"/>
      <c r="B1606" s="365"/>
      <c r="C1606" s="48" t="s">
        <v>164</v>
      </c>
      <c r="D1606" s="98"/>
      <c r="E1606" s="62"/>
      <c r="F1606" s="63"/>
      <c r="G1606" s="63"/>
      <c r="H1606" s="63"/>
      <c r="I1606" s="63"/>
      <c r="J1606" s="63"/>
      <c r="K1606" s="63"/>
      <c r="L1606" s="63"/>
      <c r="M1606" s="63">
        <v>0</v>
      </c>
      <c r="N1606" s="63"/>
      <c r="O1606" s="63"/>
      <c r="P1606" s="63"/>
      <c r="Q1606" s="93">
        <f t="shared" si="2063"/>
        <v>0</v>
      </c>
      <c r="R1606" s="62"/>
      <c r="S1606" s="63"/>
      <c r="T1606" s="63"/>
      <c r="U1606" s="63"/>
      <c r="V1606" s="63"/>
      <c r="W1606" s="63"/>
      <c r="X1606" s="63"/>
      <c r="Y1606" s="63"/>
      <c r="Z1606" s="63"/>
      <c r="AA1606" s="63"/>
      <c r="AB1606" s="63"/>
      <c r="AC1606" s="63"/>
      <c r="AD1606" s="93">
        <f t="shared" si="2064"/>
        <v>0</v>
      </c>
      <c r="AE1606" s="62"/>
      <c r="AF1606" s="63"/>
      <c r="AG1606" s="63"/>
      <c r="AH1606" s="63"/>
      <c r="AI1606" s="63"/>
      <c r="AJ1606" s="63"/>
      <c r="AK1606" s="63"/>
      <c r="AL1606" s="63"/>
      <c r="AM1606" s="63"/>
      <c r="AN1606" s="63"/>
      <c r="AO1606" s="63"/>
      <c r="AP1606" s="63"/>
      <c r="AQ1606" s="93">
        <f t="shared" si="2065"/>
        <v>0</v>
      </c>
      <c r="AR1606" s="62"/>
      <c r="AS1606" s="63"/>
      <c r="AT1606" s="63"/>
      <c r="AU1606" s="63"/>
      <c r="AV1606" s="63"/>
      <c r="AW1606" s="63"/>
      <c r="AX1606" s="63"/>
      <c r="AY1606" s="63"/>
      <c r="AZ1606" s="63"/>
      <c r="BA1606" s="63"/>
      <c r="BB1606" s="63"/>
      <c r="BC1606" s="63"/>
      <c r="BD1606" s="93">
        <f t="shared" si="2066"/>
        <v>0</v>
      </c>
      <c r="BE1606" s="98">
        <f t="shared" si="2062"/>
        <v>0</v>
      </c>
      <c r="BF1606" s="122"/>
      <c r="BG1606" s="138" t="s">
        <v>216</v>
      </c>
      <c r="BH1606" s="139">
        <f>SUM(BH1598:BH1605)</f>
        <v>11032000</v>
      </c>
      <c r="BI1606" s="139">
        <f>SUM(BI1598:BI1605)</f>
        <v>13790000</v>
      </c>
    </row>
    <row r="1607" spans="1:61" ht="13.15" hidden="1" customHeight="1" outlineLevel="2" x14ac:dyDescent="0.2">
      <c r="A1607" s="366">
        <v>7</v>
      </c>
      <c r="B1607" s="364" t="s">
        <v>6</v>
      </c>
      <c r="C1607" s="49" t="s">
        <v>159</v>
      </c>
      <c r="D1607" s="95"/>
      <c r="E1607" s="68"/>
      <c r="F1607" s="69"/>
      <c r="G1607" s="69"/>
      <c r="H1607" s="69"/>
      <c r="I1607" s="192"/>
      <c r="J1607" s="192"/>
      <c r="K1607" s="192"/>
      <c r="L1607" s="192"/>
      <c r="M1607" s="192"/>
      <c r="N1607" s="192"/>
      <c r="O1607" s="192"/>
      <c r="P1607" s="192"/>
      <c r="Q1607" s="94">
        <f t="shared" si="2063"/>
        <v>0</v>
      </c>
      <c r="R1607" s="193"/>
      <c r="S1607" s="192"/>
      <c r="T1607" s="192"/>
      <c r="U1607" s="192"/>
      <c r="V1607" s="192"/>
      <c r="W1607" s="192"/>
      <c r="X1607" s="192"/>
      <c r="Y1607" s="192"/>
      <c r="Z1607" s="192"/>
      <c r="AA1607" s="192"/>
      <c r="AB1607" s="192"/>
      <c r="AC1607" s="192"/>
      <c r="AD1607" s="94">
        <f t="shared" si="2064"/>
        <v>0</v>
      </c>
      <c r="AE1607" s="193"/>
      <c r="AF1607" s="192"/>
      <c r="AG1607" s="192"/>
      <c r="AH1607" s="192"/>
      <c r="AI1607" s="192"/>
      <c r="AJ1607" s="192"/>
      <c r="AK1607" s="192"/>
      <c r="AL1607" s="192"/>
      <c r="AM1607" s="192"/>
      <c r="AN1607" s="192"/>
      <c r="AO1607" s="192"/>
      <c r="AP1607" s="192"/>
      <c r="AQ1607" s="94">
        <f t="shared" si="2065"/>
        <v>0</v>
      </c>
      <c r="AR1607" s="193"/>
      <c r="AS1607" s="192"/>
      <c r="AT1607" s="192"/>
      <c r="AU1607" s="192"/>
      <c r="AV1607" s="192"/>
      <c r="AW1607" s="192"/>
      <c r="AX1607" s="192"/>
      <c r="AY1607" s="192"/>
      <c r="AZ1607" s="192"/>
      <c r="BA1607" s="192"/>
      <c r="BB1607" s="192"/>
      <c r="BC1607" s="192"/>
      <c r="BD1607" s="94">
        <f t="shared" si="2066"/>
        <v>0</v>
      </c>
      <c r="BE1607" s="95">
        <f t="shared" si="2062"/>
        <v>0</v>
      </c>
      <c r="BH1607" s="4"/>
      <c r="BI1607" s="4"/>
    </row>
    <row r="1608" spans="1:61" ht="13.15" hidden="1" customHeight="1" outlineLevel="2" x14ac:dyDescent="0.2">
      <c r="A1608" s="367"/>
      <c r="B1608" s="368"/>
      <c r="C1608" s="48" t="s">
        <v>164</v>
      </c>
      <c r="D1608" s="98"/>
      <c r="E1608" s="66"/>
      <c r="F1608" s="63"/>
      <c r="G1608" s="63"/>
      <c r="H1608" s="63"/>
      <c r="I1608" s="63"/>
      <c r="J1608" s="63"/>
      <c r="K1608" s="63"/>
      <c r="L1608" s="63"/>
      <c r="M1608" s="63"/>
      <c r="N1608" s="63"/>
      <c r="O1608" s="63"/>
      <c r="P1608" s="63"/>
      <c r="Q1608" s="93">
        <f t="shared" si="2063"/>
        <v>0</v>
      </c>
      <c r="R1608" s="66"/>
      <c r="S1608" s="63"/>
      <c r="T1608" s="63"/>
      <c r="U1608" s="63"/>
      <c r="V1608" s="63"/>
      <c r="W1608" s="63"/>
      <c r="X1608" s="63"/>
      <c r="Y1608" s="63"/>
      <c r="Z1608" s="63"/>
      <c r="AA1608" s="63"/>
      <c r="AB1608" s="63"/>
      <c r="AC1608" s="63"/>
      <c r="AD1608" s="93">
        <f t="shared" si="2064"/>
        <v>0</v>
      </c>
      <c r="AE1608" s="66"/>
      <c r="AF1608" s="63"/>
      <c r="AG1608" s="63"/>
      <c r="AH1608" s="63"/>
      <c r="AI1608" s="63"/>
      <c r="AJ1608" s="63"/>
      <c r="AK1608" s="63"/>
      <c r="AL1608" s="63"/>
      <c r="AM1608" s="63"/>
      <c r="AN1608" s="63"/>
      <c r="AO1608" s="63"/>
      <c r="AP1608" s="63"/>
      <c r="AQ1608" s="93">
        <f t="shared" si="2065"/>
        <v>0</v>
      </c>
      <c r="AR1608" s="66"/>
      <c r="AS1608" s="63"/>
      <c r="AT1608" s="63"/>
      <c r="AU1608" s="63"/>
      <c r="AV1608" s="63"/>
      <c r="AW1608" s="63"/>
      <c r="AX1608" s="63"/>
      <c r="AY1608" s="63"/>
      <c r="AZ1608" s="63"/>
      <c r="BA1608" s="63"/>
      <c r="BB1608" s="63"/>
      <c r="BC1608" s="63"/>
      <c r="BD1608" s="93">
        <f t="shared" si="2066"/>
        <v>0</v>
      </c>
      <c r="BE1608" s="98">
        <f t="shared" si="2062"/>
        <v>0</v>
      </c>
      <c r="BG1608" s="138"/>
      <c r="BH1608" s="139"/>
      <c r="BI1608" s="139"/>
    </row>
    <row r="1609" spans="1:61" ht="13.15" hidden="1" customHeight="1" outlineLevel="2" x14ac:dyDescent="0.2">
      <c r="A1609" s="380">
        <v>8</v>
      </c>
      <c r="B1609" s="364" t="s">
        <v>335</v>
      </c>
      <c r="C1609" s="49" t="s">
        <v>159</v>
      </c>
      <c r="D1609" s="95"/>
      <c r="E1609" s="68"/>
      <c r="F1609" s="69"/>
      <c r="G1609" s="69"/>
      <c r="H1609" s="69"/>
      <c r="I1609" s="69"/>
      <c r="J1609" s="69"/>
      <c r="K1609" s="69"/>
      <c r="L1609" s="69"/>
      <c r="M1609" s="69"/>
      <c r="N1609" s="69"/>
      <c r="O1609" s="69"/>
      <c r="P1609" s="69"/>
      <c r="Q1609" s="94">
        <f>SUM(E1609:P1609)</f>
        <v>0</v>
      </c>
      <c r="R1609" s="68"/>
      <c r="S1609" s="69"/>
      <c r="T1609" s="69"/>
      <c r="U1609" s="69"/>
      <c r="V1609" s="69"/>
      <c r="W1609" s="69"/>
      <c r="X1609" s="69"/>
      <c r="Y1609" s="69"/>
      <c r="Z1609" s="69"/>
      <c r="AA1609" s="69"/>
      <c r="AB1609" s="69"/>
      <c r="AC1609" s="69"/>
      <c r="AD1609" s="94">
        <f t="shared" si="2064"/>
        <v>0</v>
      </c>
      <c r="AE1609" s="68"/>
      <c r="AF1609" s="69"/>
      <c r="AG1609" s="69"/>
      <c r="AH1609" s="69"/>
      <c r="AI1609" s="69"/>
      <c r="AJ1609" s="69"/>
      <c r="AK1609" s="69"/>
      <c r="AL1609" s="69"/>
      <c r="AM1609" s="69"/>
      <c r="AN1609" s="69"/>
      <c r="AO1609" s="69"/>
      <c r="AP1609" s="69"/>
      <c r="AQ1609" s="94">
        <f t="shared" si="2065"/>
        <v>0</v>
      </c>
      <c r="AR1609" s="68"/>
      <c r="AS1609" s="69"/>
      <c r="AT1609" s="69"/>
      <c r="AU1609" s="69"/>
      <c r="AV1609" s="69"/>
      <c r="AW1609" s="69"/>
      <c r="AX1609" s="69"/>
      <c r="AY1609" s="69"/>
      <c r="AZ1609" s="69"/>
      <c r="BA1609" s="69"/>
      <c r="BB1609" s="69"/>
      <c r="BC1609" s="69"/>
      <c r="BD1609" s="94">
        <f t="shared" si="2066"/>
        <v>0</v>
      </c>
      <c r="BE1609" s="95">
        <f t="shared" si="2062"/>
        <v>0</v>
      </c>
      <c r="BH1609" s="4"/>
      <c r="BI1609" s="4"/>
    </row>
    <row r="1610" spans="1:61" ht="13.15" hidden="1" customHeight="1" outlineLevel="2" thickBot="1" x14ac:dyDescent="0.25">
      <c r="A1610" s="377"/>
      <c r="B1610" s="379"/>
      <c r="C1610" s="128" t="s">
        <v>164</v>
      </c>
      <c r="D1610" s="133"/>
      <c r="E1610" s="132"/>
      <c r="F1610" s="130"/>
      <c r="G1610" s="130"/>
      <c r="H1610" s="130"/>
      <c r="I1610" s="130"/>
      <c r="J1610" s="130"/>
      <c r="K1610" s="130"/>
      <c r="L1610" s="130"/>
      <c r="M1610" s="130"/>
      <c r="N1610" s="130"/>
      <c r="O1610" s="130"/>
      <c r="P1610" s="130"/>
      <c r="Q1610" s="131">
        <f>SUM(E1610:P1610)</f>
        <v>0</v>
      </c>
      <c r="R1610" s="132"/>
      <c r="S1610" s="130"/>
      <c r="T1610" s="130"/>
      <c r="U1610" s="130"/>
      <c r="V1610" s="130"/>
      <c r="W1610" s="130"/>
      <c r="X1610" s="130"/>
      <c r="Y1610" s="130"/>
      <c r="Z1610" s="130"/>
      <c r="AA1610" s="130"/>
      <c r="AB1610" s="130"/>
      <c r="AC1610" s="130"/>
      <c r="AD1610" s="131">
        <f t="shared" si="2064"/>
        <v>0</v>
      </c>
      <c r="AE1610" s="132"/>
      <c r="AF1610" s="130"/>
      <c r="AG1610" s="130"/>
      <c r="AH1610" s="130"/>
      <c r="AI1610" s="130"/>
      <c r="AJ1610" s="130"/>
      <c r="AK1610" s="130"/>
      <c r="AL1610" s="130"/>
      <c r="AM1610" s="130"/>
      <c r="AN1610" s="130"/>
      <c r="AO1610" s="130"/>
      <c r="AP1610" s="130"/>
      <c r="AQ1610" s="131">
        <f t="shared" si="2065"/>
        <v>0</v>
      </c>
      <c r="AR1610" s="132"/>
      <c r="AS1610" s="130"/>
      <c r="AT1610" s="130"/>
      <c r="AU1610" s="130"/>
      <c r="AV1610" s="130"/>
      <c r="AW1610" s="130"/>
      <c r="AX1610" s="130"/>
      <c r="AY1610" s="130"/>
      <c r="AZ1610" s="130"/>
      <c r="BA1610" s="130"/>
      <c r="BB1610" s="130"/>
      <c r="BC1610" s="130"/>
      <c r="BD1610" s="131">
        <f t="shared" si="2066"/>
        <v>0</v>
      </c>
      <c r="BE1610" s="133">
        <f t="shared" si="2062"/>
        <v>0</v>
      </c>
      <c r="BG1610" s="138"/>
      <c r="BH1610" s="139"/>
      <c r="BI1610" s="139"/>
    </row>
    <row r="1611" spans="1:61" outlineLevel="1" collapsed="1" x14ac:dyDescent="0.2">
      <c r="A1611" s="369"/>
      <c r="B1611" s="362" t="s">
        <v>198</v>
      </c>
      <c r="C1611" s="50" t="s">
        <v>159</v>
      </c>
      <c r="D1611" s="127">
        <f>SUM(D1595,D1597,D1599,D1601,D1603,D1605,D1607,D1609)</f>
        <v>0</v>
      </c>
      <c r="E1611" s="124">
        <f t="shared" ref="E1611:P1611" si="2069">SUM(E1595,E1597,E1599,E1601,E1603,E1605,E1607,E1609)</f>
        <v>0</v>
      </c>
      <c r="F1611" s="125">
        <f t="shared" si="2069"/>
        <v>0</v>
      </c>
      <c r="G1611" s="125">
        <f t="shared" si="2069"/>
        <v>0</v>
      </c>
      <c r="H1611" s="125">
        <f t="shared" si="2069"/>
        <v>0</v>
      </c>
      <c r="I1611" s="125">
        <f t="shared" si="2069"/>
        <v>0</v>
      </c>
      <c r="J1611" s="125">
        <f t="shared" si="2069"/>
        <v>0</v>
      </c>
      <c r="K1611" s="125">
        <f t="shared" si="2069"/>
        <v>0</v>
      </c>
      <c r="L1611" s="125">
        <f t="shared" si="2069"/>
        <v>0</v>
      </c>
      <c r="M1611" s="125">
        <f t="shared" si="2069"/>
        <v>0</v>
      </c>
      <c r="N1611" s="125">
        <f t="shared" si="2069"/>
        <v>0</v>
      </c>
      <c r="O1611" s="125">
        <f t="shared" si="2069"/>
        <v>0</v>
      </c>
      <c r="P1611" s="125">
        <f t="shared" si="2069"/>
        <v>805</v>
      </c>
      <c r="Q1611" s="126">
        <f>SUM(E1611:P1611)</f>
        <v>805</v>
      </c>
      <c r="R1611" s="124">
        <f t="shared" ref="R1611:AC1611" si="2070">SUM(R1595,R1597,R1599,R1601,R1603,R1605,R1607,R1609)</f>
        <v>104</v>
      </c>
      <c r="S1611" s="125">
        <f t="shared" si="2070"/>
        <v>208</v>
      </c>
      <c r="T1611" s="125">
        <f t="shared" si="2070"/>
        <v>260</v>
      </c>
      <c r="U1611" s="125">
        <f t="shared" si="2070"/>
        <v>364</v>
      </c>
      <c r="V1611" s="125">
        <f t="shared" si="2070"/>
        <v>676</v>
      </c>
      <c r="W1611" s="125">
        <f t="shared" si="2070"/>
        <v>676</v>
      </c>
      <c r="X1611" s="125">
        <f t="shared" si="2070"/>
        <v>676</v>
      </c>
      <c r="Y1611" s="125">
        <f t="shared" si="2070"/>
        <v>676</v>
      </c>
      <c r="Z1611" s="125">
        <f t="shared" si="2070"/>
        <v>208</v>
      </c>
      <c r="AA1611" s="125">
        <f t="shared" si="2070"/>
        <v>104</v>
      </c>
      <c r="AB1611" s="125">
        <f t="shared" si="2070"/>
        <v>104</v>
      </c>
      <c r="AC1611" s="125">
        <f t="shared" si="2070"/>
        <v>104</v>
      </c>
      <c r="AD1611" s="126">
        <f t="shared" si="2064"/>
        <v>4160</v>
      </c>
      <c r="AE1611" s="124">
        <f t="shared" ref="AE1611:AP1611" si="2071">SUM(AE1595,AE1597,AE1599,AE1601,AE1603,AE1605,AE1607,AE1609)</f>
        <v>104</v>
      </c>
      <c r="AF1611" s="125">
        <f t="shared" si="2071"/>
        <v>104</v>
      </c>
      <c r="AG1611" s="125">
        <f t="shared" si="2071"/>
        <v>104</v>
      </c>
      <c r="AH1611" s="125">
        <f t="shared" si="2071"/>
        <v>208</v>
      </c>
      <c r="AI1611" s="125">
        <f t="shared" si="2071"/>
        <v>312</v>
      </c>
      <c r="AJ1611" s="125">
        <f t="shared" si="2071"/>
        <v>624</v>
      </c>
      <c r="AK1611" s="125">
        <f t="shared" si="2071"/>
        <v>832</v>
      </c>
      <c r="AL1611" s="125">
        <f t="shared" si="2071"/>
        <v>832</v>
      </c>
      <c r="AM1611" s="125">
        <f t="shared" si="2071"/>
        <v>624</v>
      </c>
      <c r="AN1611" s="125">
        <f t="shared" si="2071"/>
        <v>312</v>
      </c>
      <c r="AO1611" s="125">
        <f t="shared" si="2071"/>
        <v>104</v>
      </c>
      <c r="AP1611" s="125">
        <f t="shared" si="2071"/>
        <v>0</v>
      </c>
      <c r="AQ1611" s="126">
        <f t="shared" si="2065"/>
        <v>4160</v>
      </c>
      <c r="AR1611" s="124">
        <f t="shared" ref="AR1611:BC1611" si="2072">SUM(AR1595,AR1597,AR1599,AR1601,AR1603,AR1605,AR1607,AR1609)</f>
        <v>0</v>
      </c>
      <c r="AS1611" s="125">
        <f t="shared" si="2072"/>
        <v>0</v>
      </c>
      <c r="AT1611" s="125">
        <f t="shared" si="2072"/>
        <v>0</v>
      </c>
      <c r="AU1611" s="125">
        <f t="shared" si="2072"/>
        <v>0</v>
      </c>
      <c r="AV1611" s="125">
        <f t="shared" si="2072"/>
        <v>0</v>
      </c>
      <c r="AW1611" s="125">
        <f t="shared" si="2072"/>
        <v>0</v>
      </c>
      <c r="AX1611" s="125">
        <f t="shared" si="2072"/>
        <v>0</v>
      </c>
      <c r="AY1611" s="125">
        <f t="shared" si="2072"/>
        <v>104</v>
      </c>
      <c r="AZ1611" s="125">
        <f t="shared" si="2072"/>
        <v>312</v>
      </c>
      <c r="BA1611" s="125">
        <f t="shared" si="2072"/>
        <v>520</v>
      </c>
      <c r="BB1611" s="125">
        <f t="shared" si="2072"/>
        <v>728</v>
      </c>
      <c r="BC1611" s="125">
        <f t="shared" si="2072"/>
        <v>728</v>
      </c>
      <c r="BD1611" s="126">
        <f t="shared" si="2066"/>
        <v>2392</v>
      </c>
      <c r="BE1611" s="127">
        <f t="shared" si="2062"/>
        <v>11517</v>
      </c>
    </row>
    <row r="1612" spans="1:61" outlineLevel="1" x14ac:dyDescent="0.2">
      <c r="A1612" s="370"/>
      <c r="B1612" s="363"/>
      <c r="C1612" s="51" t="s">
        <v>164</v>
      </c>
      <c r="D1612" s="100">
        <f t="shared" ref="D1612:P1612" si="2073">SUM(D1596,D1598,D1600,D1602,D1604,D1606,D1608,D1610)</f>
        <v>0</v>
      </c>
      <c r="E1612" s="80">
        <f t="shared" si="2073"/>
        <v>0</v>
      </c>
      <c r="F1612" s="81">
        <f t="shared" si="2073"/>
        <v>0</v>
      </c>
      <c r="G1612" s="81">
        <f t="shared" si="2073"/>
        <v>0</v>
      </c>
      <c r="H1612" s="81">
        <f t="shared" si="2073"/>
        <v>0</v>
      </c>
      <c r="I1612" s="81">
        <f t="shared" si="2073"/>
        <v>0</v>
      </c>
      <c r="J1612" s="81">
        <f t="shared" si="2073"/>
        <v>0</v>
      </c>
      <c r="K1612" s="81">
        <f t="shared" si="2073"/>
        <v>0</v>
      </c>
      <c r="L1612" s="81">
        <f t="shared" si="2073"/>
        <v>0</v>
      </c>
      <c r="M1612" s="81">
        <f t="shared" si="2073"/>
        <v>0</v>
      </c>
      <c r="N1612" s="81">
        <f t="shared" si="2073"/>
        <v>485</v>
      </c>
      <c r="O1612" s="81">
        <f t="shared" si="2073"/>
        <v>0</v>
      </c>
      <c r="P1612" s="81">
        <f t="shared" si="2073"/>
        <v>0</v>
      </c>
      <c r="Q1612" s="99">
        <f>SUM(E1612:P1612)</f>
        <v>485</v>
      </c>
      <c r="R1612" s="80">
        <f t="shared" ref="R1612:AC1612" si="2074">SUM(R1596,R1598,R1600,R1602,R1604,R1606,R1608,R1610)</f>
        <v>0</v>
      </c>
      <c r="S1612" s="81">
        <f t="shared" si="2074"/>
        <v>0</v>
      </c>
      <c r="T1612" s="81">
        <f t="shared" si="2074"/>
        <v>0</v>
      </c>
      <c r="U1612" s="81">
        <f t="shared" si="2074"/>
        <v>0</v>
      </c>
      <c r="V1612" s="81">
        <f t="shared" si="2074"/>
        <v>0</v>
      </c>
      <c r="W1612" s="81">
        <f t="shared" si="2074"/>
        <v>0</v>
      </c>
      <c r="X1612" s="81">
        <f t="shared" si="2074"/>
        <v>0</v>
      </c>
      <c r="Y1612" s="81">
        <f t="shared" si="2074"/>
        <v>0</v>
      </c>
      <c r="Z1612" s="81">
        <f t="shared" si="2074"/>
        <v>0</v>
      </c>
      <c r="AA1612" s="81">
        <f t="shared" si="2074"/>
        <v>0</v>
      </c>
      <c r="AB1612" s="81">
        <f t="shared" si="2074"/>
        <v>0</v>
      </c>
      <c r="AC1612" s="81">
        <f t="shared" si="2074"/>
        <v>0</v>
      </c>
      <c r="AD1612" s="99">
        <f t="shared" si="2064"/>
        <v>0</v>
      </c>
      <c r="AE1612" s="80">
        <f t="shared" ref="AE1612:AP1612" si="2075">SUM(AE1596,AE1598,AE1600,AE1602,AE1604,AE1606,AE1608,AE1610)</f>
        <v>0</v>
      </c>
      <c r="AF1612" s="81">
        <f t="shared" si="2075"/>
        <v>0</v>
      </c>
      <c r="AG1612" s="81">
        <f t="shared" si="2075"/>
        <v>0</v>
      </c>
      <c r="AH1612" s="81">
        <f t="shared" si="2075"/>
        <v>0</v>
      </c>
      <c r="AI1612" s="81">
        <f t="shared" si="2075"/>
        <v>0</v>
      </c>
      <c r="AJ1612" s="81">
        <f t="shared" si="2075"/>
        <v>0</v>
      </c>
      <c r="AK1612" s="81">
        <f t="shared" si="2075"/>
        <v>0</v>
      </c>
      <c r="AL1612" s="81">
        <f t="shared" si="2075"/>
        <v>0</v>
      </c>
      <c r="AM1612" s="81">
        <f t="shared" si="2075"/>
        <v>0</v>
      </c>
      <c r="AN1612" s="81">
        <f t="shared" si="2075"/>
        <v>0</v>
      </c>
      <c r="AO1612" s="81">
        <f t="shared" si="2075"/>
        <v>0</v>
      </c>
      <c r="AP1612" s="81">
        <f t="shared" si="2075"/>
        <v>0</v>
      </c>
      <c r="AQ1612" s="99">
        <f t="shared" si="2065"/>
        <v>0</v>
      </c>
      <c r="AR1612" s="80">
        <f t="shared" ref="AR1612:BC1612" si="2076">SUM(AR1596,AR1598,AR1600,AR1602,AR1604,AR1606,AR1608,AR1610)</f>
        <v>0</v>
      </c>
      <c r="AS1612" s="81">
        <f t="shared" si="2076"/>
        <v>0</v>
      </c>
      <c r="AT1612" s="81">
        <f t="shared" si="2076"/>
        <v>0</v>
      </c>
      <c r="AU1612" s="81">
        <f t="shared" si="2076"/>
        <v>0</v>
      </c>
      <c r="AV1612" s="81">
        <f t="shared" si="2076"/>
        <v>0</v>
      </c>
      <c r="AW1612" s="81">
        <f t="shared" si="2076"/>
        <v>0</v>
      </c>
      <c r="AX1612" s="81">
        <f t="shared" si="2076"/>
        <v>0</v>
      </c>
      <c r="AY1612" s="81">
        <f t="shared" si="2076"/>
        <v>0</v>
      </c>
      <c r="AZ1612" s="81">
        <f t="shared" si="2076"/>
        <v>0</v>
      </c>
      <c r="BA1612" s="81">
        <f t="shared" si="2076"/>
        <v>0</v>
      </c>
      <c r="BB1612" s="81">
        <f t="shared" si="2076"/>
        <v>0</v>
      </c>
      <c r="BC1612" s="81">
        <f t="shared" si="2076"/>
        <v>0</v>
      </c>
      <c r="BD1612" s="99">
        <f t="shared" si="2066"/>
        <v>0</v>
      </c>
      <c r="BE1612" s="100">
        <f t="shared" si="2062"/>
        <v>485</v>
      </c>
    </row>
    <row r="1613" spans="1:61" hidden="1" outlineLevel="2" x14ac:dyDescent="0.2">
      <c r="A1613" s="120"/>
      <c r="B1613" s="111" t="s">
        <v>203</v>
      </c>
      <c r="C1613" s="112"/>
      <c r="D1613" s="114"/>
      <c r="E1613" s="113"/>
      <c r="F1613" s="113"/>
      <c r="G1613" s="113"/>
      <c r="H1613" s="113"/>
      <c r="I1613" s="113"/>
      <c r="J1613" s="113"/>
      <c r="K1613" s="113"/>
      <c r="L1613" s="113"/>
      <c r="M1613" s="113"/>
      <c r="N1613" s="113"/>
      <c r="O1613" s="113"/>
      <c r="P1613" s="113"/>
      <c r="Q1613" s="114"/>
      <c r="R1613" s="113"/>
      <c r="S1613" s="113"/>
      <c r="T1613" s="113"/>
      <c r="U1613" s="113"/>
      <c r="V1613" s="113"/>
      <c r="W1613" s="113"/>
      <c r="X1613" s="113"/>
      <c r="Y1613" s="113"/>
      <c r="Z1613" s="113"/>
      <c r="AA1613" s="113"/>
      <c r="AB1613" s="113"/>
      <c r="AC1613" s="113"/>
      <c r="AD1613" s="114"/>
      <c r="AE1613" s="113"/>
      <c r="AF1613" s="113"/>
      <c r="AG1613" s="113"/>
      <c r="AH1613" s="113"/>
      <c r="AI1613" s="113"/>
      <c r="AJ1613" s="113"/>
      <c r="AK1613" s="113"/>
      <c r="AL1613" s="113"/>
      <c r="AM1613" s="113"/>
      <c r="AN1613" s="113"/>
      <c r="AO1613" s="113"/>
      <c r="AP1613" s="113"/>
      <c r="AQ1613" s="114"/>
      <c r="AR1613" s="113"/>
      <c r="AS1613" s="113"/>
      <c r="AT1613" s="113"/>
      <c r="AU1613" s="113"/>
      <c r="AV1613" s="113"/>
      <c r="AW1613" s="113"/>
      <c r="AX1613" s="113"/>
      <c r="AY1613" s="113"/>
      <c r="AZ1613" s="113"/>
      <c r="BA1613" s="113"/>
      <c r="BB1613" s="113"/>
      <c r="BC1613" s="113"/>
      <c r="BD1613" s="114"/>
      <c r="BE1613" s="198">
        <f t="shared" si="2062"/>
        <v>0</v>
      </c>
      <c r="BG1613" s="42"/>
    </row>
    <row r="1614" spans="1:61" hidden="1" outlineLevel="2" x14ac:dyDescent="0.2">
      <c r="A1614" s="375">
        <v>1</v>
      </c>
      <c r="B1614" s="376" t="s">
        <v>208</v>
      </c>
      <c r="C1614" s="47" t="s">
        <v>159</v>
      </c>
      <c r="D1614" s="91">
        <f>D1611-D1616</f>
        <v>0</v>
      </c>
      <c r="E1614" s="52">
        <f>E1611-E1616</f>
        <v>0</v>
      </c>
      <c r="F1614" s="53">
        <f t="shared" ref="F1614:P1614" si="2077">F1611-F1616</f>
        <v>0</v>
      </c>
      <c r="G1614" s="53">
        <f t="shared" si="2077"/>
        <v>0</v>
      </c>
      <c r="H1614" s="53">
        <f t="shared" si="2077"/>
        <v>0</v>
      </c>
      <c r="I1614" s="53">
        <f t="shared" si="2077"/>
        <v>0</v>
      </c>
      <c r="J1614" s="53">
        <f t="shared" si="2077"/>
        <v>0</v>
      </c>
      <c r="K1614" s="53">
        <f t="shared" si="2077"/>
        <v>0</v>
      </c>
      <c r="L1614" s="53">
        <f t="shared" si="2077"/>
        <v>0</v>
      </c>
      <c r="M1614" s="53">
        <f t="shared" si="2077"/>
        <v>0</v>
      </c>
      <c r="N1614" s="53">
        <f t="shared" si="2077"/>
        <v>0</v>
      </c>
      <c r="O1614" s="53">
        <f t="shared" si="2077"/>
        <v>0</v>
      </c>
      <c r="P1614" s="53">
        <f t="shared" si="2077"/>
        <v>805</v>
      </c>
      <c r="Q1614" s="91">
        <f t="shared" ref="Q1614:Q1619" si="2078">SUM(E1614:P1614)</f>
        <v>805</v>
      </c>
      <c r="R1614" s="52">
        <f>R1611-R1616</f>
        <v>104</v>
      </c>
      <c r="S1614" s="53">
        <f t="shared" ref="S1614:AC1614" si="2079">S1611-S1616</f>
        <v>208</v>
      </c>
      <c r="T1614" s="53">
        <f t="shared" si="2079"/>
        <v>260</v>
      </c>
      <c r="U1614" s="53">
        <f t="shared" si="2079"/>
        <v>364</v>
      </c>
      <c r="V1614" s="53">
        <f t="shared" si="2079"/>
        <v>676</v>
      </c>
      <c r="W1614" s="53">
        <f t="shared" si="2079"/>
        <v>676</v>
      </c>
      <c r="X1614" s="53">
        <f t="shared" si="2079"/>
        <v>676</v>
      </c>
      <c r="Y1614" s="53">
        <f t="shared" si="2079"/>
        <v>676</v>
      </c>
      <c r="Z1614" s="53">
        <f t="shared" si="2079"/>
        <v>208</v>
      </c>
      <c r="AA1614" s="53">
        <f t="shared" si="2079"/>
        <v>104</v>
      </c>
      <c r="AB1614" s="53">
        <f t="shared" si="2079"/>
        <v>104</v>
      </c>
      <c r="AC1614" s="53">
        <f t="shared" si="2079"/>
        <v>104</v>
      </c>
      <c r="AD1614" s="91">
        <f t="shared" ref="AD1614:AD1619" si="2080">SUM(R1614:AC1614)</f>
        <v>4160</v>
      </c>
      <c r="AE1614" s="52">
        <f>AE1611-AE1616</f>
        <v>104</v>
      </c>
      <c r="AF1614" s="53">
        <f t="shared" ref="AF1614:AP1614" si="2081">AF1611-AF1616</f>
        <v>104</v>
      </c>
      <c r="AG1614" s="53">
        <f t="shared" si="2081"/>
        <v>104</v>
      </c>
      <c r="AH1614" s="53">
        <f t="shared" si="2081"/>
        <v>208</v>
      </c>
      <c r="AI1614" s="53">
        <f t="shared" si="2081"/>
        <v>312</v>
      </c>
      <c r="AJ1614" s="53">
        <f t="shared" si="2081"/>
        <v>624</v>
      </c>
      <c r="AK1614" s="53">
        <f t="shared" si="2081"/>
        <v>832</v>
      </c>
      <c r="AL1614" s="53">
        <f t="shared" si="2081"/>
        <v>832</v>
      </c>
      <c r="AM1614" s="53">
        <f t="shared" si="2081"/>
        <v>624</v>
      </c>
      <c r="AN1614" s="53">
        <f t="shared" si="2081"/>
        <v>312</v>
      </c>
      <c r="AO1614" s="53">
        <f t="shared" si="2081"/>
        <v>104</v>
      </c>
      <c r="AP1614" s="53">
        <f t="shared" si="2081"/>
        <v>0</v>
      </c>
      <c r="AQ1614" s="91">
        <f t="shared" ref="AQ1614:AQ1619" si="2082">SUM(AE1614:AP1614)</f>
        <v>4160</v>
      </c>
      <c r="AR1614" s="52">
        <f>AR1611-AR1616</f>
        <v>0</v>
      </c>
      <c r="AS1614" s="53">
        <f t="shared" ref="AS1614:BC1614" si="2083">AS1611-AS1616</f>
        <v>0</v>
      </c>
      <c r="AT1614" s="53">
        <f t="shared" si="2083"/>
        <v>0</v>
      </c>
      <c r="AU1614" s="53">
        <f t="shared" si="2083"/>
        <v>0</v>
      </c>
      <c r="AV1614" s="53">
        <f t="shared" si="2083"/>
        <v>0</v>
      </c>
      <c r="AW1614" s="53">
        <f t="shared" si="2083"/>
        <v>0</v>
      </c>
      <c r="AX1614" s="53">
        <f t="shared" si="2083"/>
        <v>0</v>
      </c>
      <c r="AY1614" s="53">
        <f t="shared" si="2083"/>
        <v>104</v>
      </c>
      <c r="AZ1614" s="53">
        <f t="shared" si="2083"/>
        <v>312</v>
      </c>
      <c r="BA1614" s="53">
        <f t="shared" si="2083"/>
        <v>520</v>
      </c>
      <c r="BB1614" s="53">
        <f t="shared" si="2083"/>
        <v>728</v>
      </c>
      <c r="BC1614" s="53">
        <f t="shared" si="2083"/>
        <v>728</v>
      </c>
      <c r="BD1614" s="91">
        <f t="shared" ref="BD1614:BD1619" si="2084">SUM(AR1614:BC1614)</f>
        <v>2392</v>
      </c>
      <c r="BE1614" s="91">
        <f t="shared" si="2062"/>
        <v>11517</v>
      </c>
      <c r="BG1614" s="42"/>
    </row>
    <row r="1615" spans="1:61" hidden="1" outlineLevel="2" x14ac:dyDescent="0.2">
      <c r="A1615" s="374"/>
      <c r="B1615" s="372"/>
      <c r="C1615" s="46" t="s">
        <v>164</v>
      </c>
      <c r="D1615" s="92">
        <f t="shared" ref="D1615:P1615" si="2085">D1612-D1617</f>
        <v>0</v>
      </c>
      <c r="E1615" s="56">
        <f t="shared" si="2085"/>
        <v>0</v>
      </c>
      <c r="F1615" s="57">
        <f t="shared" si="2085"/>
        <v>0</v>
      </c>
      <c r="G1615" s="57">
        <f t="shared" si="2085"/>
        <v>0</v>
      </c>
      <c r="H1615" s="57">
        <f t="shared" si="2085"/>
        <v>0</v>
      </c>
      <c r="I1615" s="57">
        <f t="shared" si="2085"/>
        <v>0</v>
      </c>
      <c r="J1615" s="57">
        <f t="shared" si="2085"/>
        <v>0</v>
      </c>
      <c r="K1615" s="57">
        <f t="shared" si="2085"/>
        <v>0</v>
      </c>
      <c r="L1615" s="57">
        <f t="shared" si="2085"/>
        <v>0</v>
      </c>
      <c r="M1615" s="57">
        <f t="shared" si="2085"/>
        <v>0</v>
      </c>
      <c r="N1615" s="57">
        <f t="shared" si="2085"/>
        <v>485</v>
      </c>
      <c r="O1615" s="57">
        <f t="shared" si="2085"/>
        <v>0</v>
      </c>
      <c r="P1615" s="57">
        <f t="shared" si="2085"/>
        <v>0</v>
      </c>
      <c r="Q1615" s="92">
        <f t="shared" si="2078"/>
        <v>485</v>
      </c>
      <c r="R1615" s="56">
        <f t="shared" ref="R1615:AC1615" si="2086">R1612-R1617</f>
        <v>0</v>
      </c>
      <c r="S1615" s="57">
        <f t="shared" si="2086"/>
        <v>0</v>
      </c>
      <c r="T1615" s="57">
        <f t="shared" si="2086"/>
        <v>0</v>
      </c>
      <c r="U1615" s="57">
        <f t="shared" si="2086"/>
        <v>0</v>
      </c>
      <c r="V1615" s="57">
        <f t="shared" si="2086"/>
        <v>0</v>
      </c>
      <c r="W1615" s="57">
        <f t="shared" si="2086"/>
        <v>0</v>
      </c>
      <c r="X1615" s="57">
        <f t="shared" si="2086"/>
        <v>0</v>
      </c>
      <c r="Y1615" s="57">
        <f t="shared" si="2086"/>
        <v>0</v>
      </c>
      <c r="Z1615" s="57">
        <f t="shared" si="2086"/>
        <v>0</v>
      </c>
      <c r="AA1615" s="57">
        <f t="shared" si="2086"/>
        <v>0</v>
      </c>
      <c r="AB1615" s="57">
        <f t="shared" si="2086"/>
        <v>0</v>
      </c>
      <c r="AC1615" s="57">
        <f t="shared" si="2086"/>
        <v>0</v>
      </c>
      <c r="AD1615" s="92">
        <f t="shared" si="2080"/>
        <v>0</v>
      </c>
      <c r="AE1615" s="56">
        <f t="shared" ref="AE1615:AP1615" si="2087">AE1612-AE1617</f>
        <v>0</v>
      </c>
      <c r="AF1615" s="57">
        <f t="shared" si="2087"/>
        <v>0</v>
      </c>
      <c r="AG1615" s="57">
        <f t="shared" si="2087"/>
        <v>0</v>
      </c>
      <c r="AH1615" s="57">
        <f t="shared" si="2087"/>
        <v>0</v>
      </c>
      <c r="AI1615" s="57">
        <f t="shared" si="2087"/>
        <v>0</v>
      </c>
      <c r="AJ1615" s="57">
        <f t="shared" si="2087"/>
        <v>0</v>
      </c>
      <c r="AK1615" s="57">
        <f t="shared" si="2087"/>
        <v>0</v>
      </c>
      <c r="AL1615" s="57">
        <f t="shared" si="2087"/>
        <v>0</v>
      </c>
      <c r="AM1615" s="57">
        <f t="shared" si="2087"/>
        <v>0</v>
      </c>
      <c r="AN1615" s="57">
        <f t="shared" si="2087"/>
        <v>0</v>
      </c>
      <c r="AO1615" s="57">
        <f t="shared" si="2087"/>
        <v>0</v>
      </c>
      <c r="AP1615" s="57">
        <f t="shared" si="2087"/>
        <v>0</v>
      </c>
      <c r="AQ1615" s="92">
        <f t="shared" si="2082"/>
        <v>0</v>
      </c>
      <c r="AR1615" s="56">
        <f t="shared" ref="AR1615:BC1615" si="2088">AR1612-AR1617</f>
        <v>0</v>
      </c>
      <c r="AS1615" s="57">
        <f t="shared" si="2088"/>
        <v>0</v>
      </c>
      <c r="AT1615" s="57">
        <f t="shared" si="2088"/>
        <v>0</v>
      </c>
      <c r="AU1615" s="57">
        <f t="shared" si="2088"/>
        <v>0</v>
      </c>
      <c r="AV1615" s="57">
        <f t="shared" si="2088"/>
        <v>0</v>
      </c>
      <c r="AW1615" s="57">
        <f t="shared" si="2088"/>
        <v>0</v>
      </c>
      <c r="AX1615" s="57">
        <f t="shared" si="2088"/>
        <v>0</v>
      </c>
      <c r="AY1615" s="57">
        <f t="shared" si="2088"/>
        <v>0</v>
      </c>
      <c r="AZ1615" s="57">
        <f t="shared" si="2088"/>
        <v>0</v>
      </c>
      <c r="BA1615" s="57">
        <f t="shared" si="2088"/>
        <v>0</v>
      </c>
      <c r="BB1615" s="57">
        <f t="shared" si="2088"/>
        <v>0</v>
      </c>
      <c r="BC1615" s="57">
        <f t="shared" si="2088"/>
        <v>0</v>
      </c>
      <c r="BD1615" s="92">
        <f t="shared" si="2084"/>
        <v>0</v>
      </c>
      <c r="BE1615" s="92">
        <f t="shared" si="2062"/>
        <v>485</v>
      </c>
      <c r="BF1615" s="122"/>
      <c r="BG1615" s="42"/>
    </row>
    <row r="1616" spans="1:61" hidden="1" outlineLevel="2" x14ac:dyDescent="0.2">
      <c r="A1616" s="373">
        <v>2</v>
      </c>
      <c r="B1616" s="371" t="s">
        <v>307</v>
      </c>
      <c r="C1616" s="44" t="s">
        <v>159</v>
      </c>
      <c r="D1616" s="101"/>
      <c r="E1616" s="82"/>
      <c r="F1616" s="83"/>
      <c r="G1616" s="83"/>
      <c r="H1616" s="83"/>
      <c r="I1616" s="83"/>
      <c r="J1616" s="83"/>
      <c r="K1616" s="83"/>
      <c r="L1616" s="83"/>
      <c r="M1616" s="83"/>
      <c r="N1616" s="83"/>
      <c r="O1616" s="83"/>
      <c r="P1616" s="84"/>
      <c r="Q1616" s="101">
        <f t="shared" si="2078"/>
        <v>0</v>
      </c>
      <c r="R1616" s="82"/>
      <c r="S1616" s="83"/>
      <c r="T1616" s="83"/>
      <c r="U1616" s="83"/>
      <c r="V1616" s="83"/>
      <c r="W1616" s="83"/>
      <c r="X1616" s="83"/>
      <c r="Y1616" s="83"/>
      <c r="Z1616" s="83"/>
      <c r="AA1616" s="83"/>
      <c r="AB1616" s="83"/>
      <c r="AC1616" s="84"/>
      <c r="AD1616" s="101">
        <f t="shared" si="2080"/>
        <v>0</v>
      </c>
      <c r="AE1616" s="82"/>
      <c r="AF1616" s="83"/>
      <c r="AG1616" s="83"/>
      <c r="AH1616" s="83"/>
      <c r="AI1616" s="83"/>
      <c r="AJ1616" s="83"/>
      <c r="AK1616" s="83"/>
      <c r="AL1616" s="83"/>
      <c r="AM1616" s="83"/>
      <c r="AN1616" s="83"/>
      <c r="AO1616" s="83"/>
      <c r="AP1616" s="84"/>
      <c r="AQ1616" s="101">
        <f t="shared" si="2082"/>
        <v>0</v>
      </c>
      <c r="AR1616" s="82"/>
      <c r="AS1616" s="83"/>
      <c r="AT1616" s="83"/>
      <c r="AU1616" s="83"/>
      <c r="AV1616" s="83"/>
      <c r="AW1616" s="83"/>
      <c r="AX1616" s="83"/>
      <c r="AY1616" s="83"/>
      <c r="AZ1616" s="83"/>
      <c r="BA1616" s="83"/>
      <c r="BB1616" s="83"/>
      <c r="BC1616" s="84"/>
      <c r="BD1616" s="101">
        <f t="shared" si="2084"/>
        <v>0</v>
      </c>
      <c r="BE1616" s="101">
        <f t="shared" si="2062"/>
        <v>0</v>
      </c>
      <c r="BG1616" s="42"/>
    </row>
    <row r="1617" spans="1:61" ht="13.5" hidden="1" outlineLevel="2" thickBot="1" x14ac:dyDescent="0.25">
      <c r="A1617" s="377"/>
      <c r="B1617" s="378"/>
      <c r="C1617" s="128" t="s">
        <v>164</v>
      </c>
      <c r="D1617" s="131"/>
      <c r="E1617" s="129"/>
      <c r="F1617" s="130"/>
      <c r="G1617" s="130"/>
      <c r="H1617" s="130"/>
      <c r="I1617" s="130"/>
      <c r="J1617" s="130"/>
      <c r="K1617" s="130"/>
      <c r="L1617" s="130"/>
      <c r="M1617" s="130"/>
      <c r="N1617" s="130"/>
      <c r="O1617" s="130"/>
      <c r="P1617" s="130"/>
      <c r="Q1617" s="131">
        <f t="shared" si="2078"/>
        <v>0</v>
      </c>
      <c r="R1617" s="129"/>
      <c r="S1617" s="130"/>
      <c r="T1617" s="130"/>
      <c r="U1617" s="130"/>
      <c r="V1617" s="130"/>
      <c r="W1617" s="130"/>
      <c r="X1617" s="130"/>
      <c r="Y1617" s="130"/>
      <c r="Z1617" s="130"/>
      <c r="AA1617" s="130"/>
      <c r="AB1617" s="130"/>
      <c r="AC1617" s="130"/>
      <c r="AD1617" s="131">
        <f t="shared" si="2080"/>
        <v>0</v>
      </c>
      <c r="AE1617" s="129"/>
      <c r="AF1617" s="130"/>
      <c r="AG1617" s="130"/>
      <c r="AH1617" s="130"/>
      <c r="AI1617" s="130"/>
      <c r="AJ1617" s="130"/>
      <c r="AK1617" s="130"/>
      <c r="AL1617" s="130"/>
      <c r="AM1617" s="130"/>
      <c r="AN1617" s="130"/>
      <c r="AO1617" s="130"/>
      <c r="AP1617" s="130"/>
      <c r="AQ1617" s="131">
        <f t="shared" si="2082"/>
        <v>0</v>
      </c>
      <c r="AR1617" s="129"/>
      <c r="AS1617" s="130"/>
      <c r="AT1617" s="130"/>
      <c r="AU1617" s="130"/>
      <c r="AV1617" s="130"/>
      <c r="AW1617" s="130"/>
      <c r="AX1617" s="130"/>
      <c r="AY1617" s="130"/>
      <c r="AZ1617" s="130"/>
      <c r="BA1617" s="130"/>
      <c r="BB1617" s="130"/>
      <c r="BC1617" s="130"/>
      <c r="BD1617" s="131">
        <f t="shared" si="2084"/>
        <v>0</v>
      </c>
      <c r="BE1617" s="131">
        <f t="shared" si="2062"/>
        <v>0</v>
      </c>
      <c r="BG1617" s="42"/>
    </row>
    <row r="1618" spans="1:61" hidden="1" outlineLevel="2" x14ac:dyDescent="0.2">
      <c r="A1618" s="369"/>
      <c r="B1618" s="362" t="s">
        <v>198</v>
      </c>
      <c r="C1618" s="50" t="s">
        <v>159</v>
      </c>
      <c r="D1618" s="127">
        <f>SUM(D1614,D1616)</f>
        <v>0</v>
      </c>
      <c r="E1618" s="124">
        <f>SUM(E1614,E1616)</f>
        <v>0</v>
      </c>
      <c r="F1618" s="125">
        <f t="shared" ref="F1618:P1618" si="2089">SUM(F1614,F1616)</f>
        <v>0</v>
      </c>
      <c r="G1618" s="125">
        <f t="shared" si="2089"/>
        <v>0</v>
      </c>
      <c r="H1618" s="125">
        <f t="shared" si="2089"/>
        <v>0</v>
      </c>
      <c r="I1618" s="125">
        <f t="shared" si="2089"/>
        <v>0</v>
      </c>
      <c r="J1618" s="125">
        <f t="shared" si="2089"/>
        <v>0</v>
      </c>
      <c r="K1618" s="125">
        <f t="shared" si="2089"/>
        <v>0</v>
      </c>
      <c r="L1618" s="125">
        <f t="shared" si="2089"/>
        <v>0</v>
      </c>
      <c r="M1618" s="125">
        <f t="shared" si="2089"/>
        <v>0</v>
      </c>
      <c r="N1618" s="125">
        <f t="shared" si="2089"/>
        <v>0</v>
      </c>
      <c r="O1618" s="125">
        <f t="shared" si="2089"/>
        <v>0</v>
      </c>
      <c r="P1618" s="125">
        <f t="shared" si="2089"/>
        <v>805</v>
      </c>
      <c r="Q1618" s="126">
        <f t="shared" si="2078"/>
        <v>805</v>
      </c>
      <c r="R1618" s="124">
        <f>SUM(R1614,R1616)</f>
        <v>104</v>
      </c>
      <c r="S1618" s="125">
        <f t="shared" ref="S1618:AC1618" si="2090">SUM(S1614,S1616)</f>
        <v>208</v>
      </c>
      <c r="T1618" s="125">
        <f t="shared" si="2090"/>
        <v>260</v>
      </c>
      <c r="U1618" s="125">
        <f t="shared" si="2090"/>
        <v>364</v>
      </c>
      <c r="V1618" s="125">
        <f t="shared" si="2090"/>
        <v>676</v>
      </c>
      <c r="W1618" s="125">
        <f t="shared" si="2090"/>
        <v>676</v>
      </c>
      <c r="X1618" s="125">
        <f t="shared" si="2090"/>
        <v>676</v>
      </c>
      <c r="Y1618" s="125">
        <f t="shared" si="2090"/>
        <v>676</v>
      </c>
      <c r="Z1618" s="125">
        <f t="shared" si="2090"/>
        <v>208</v>
      </c>
      <c r="AA1618" s="125">
        <f t="shared" si="2090"/>
        <v>104</v>
      </c>
      <c r="AB1618" s="125">
        <f t="shared" si="2090"/>
        <v>104</v>
      </c>
      <c r="AC1618" s="125">
        <f t="shared" si="2090"/>
        <v>104</v>
      </c>
      <c r="AD1618" s="126">
        <f t="shared" si="2080"/>
        <v>4160</v>
      </c>
      <c r="AE1618" s="124">
        <f>SUM(AE1614,AE1616)</f>
        <v>104</v>
      </c>
      <c r="AF1618" s="125">
        <f t="shared" ref="AF1618:AP1618" si="2091">SUM(AF1614,AF1616)</f>
        <v>104</v>
      </c>
      <c r="AG1618" s="125">
        <f t="shared" si="2091"/>
        <v>104</v>
      </c>
      <c r="AH1618" s="125">
        <f t="shared" si="2091"/>
        <v>208</v>
      </c>
      <c r="AI1618" s="125">
        <f t="shared" si="2091"/>
        <v>312</v>
      </c>
      <c r="AJ1618" s="125">
        <f t="shared" si="2091"/>
        <v>624</v>
      </c>
      <c r="AK1618" s="125">
        <f t="shared" si="2091"/>
        <v>832</v>
      </c>
      <c r="AL1618" s="125">
        <f t="shared" si="2091"/>
        <v>832</v>
      </c>
      <c r="AM1618" s="125">
        <f t="shared" si="2091"/>
        <v>624</v>
      </c>
      <c r="AN1618" s="125">
        <f t="shared" si="2091"/>
        <v>312</v>
      </c>
      <c r="AO1618" s="125">
        <f t="shared" si="2091"/>
        <v>104</v>
      </c>
      <c r="AP1618" s="125">
        <f t="shared" si="2091"/>
        <v>0</v>
      </c>
      <c r="AQ1618" s="126">
        <f t="shared" si="2082"/>
        <v>4160</v>
      </c>
      <c r="AR1618" s="124">
        <f>SUM(AR1614,AR1616)</f>
        <v>0</v>
      </c>
      <c r="AS1618" s="125">
        <f t="shared" ref="AS1618:BC1618" si="2092">SUM(AS1614,AS1616)</f>
        <v>0</v>
      </c>
      <c r="AT1618" s="125">
        <f t="shared" si="2092"/>
        <v>0</v>
      </c>
      <c r="AU1618" s="125">
        <f t="shared" si="2092"/>
        <v>0</v>
      </c>
      <c r="AV1618" s="125">
        <f t="shared" si="2092"/>
        <v>0</v>
      </c>
      <c r="AW1618" s="125">
        <f t="shared" si="2092"/>
        <v>0</v>
      </c>
      <c r="AX1618" s="125">
        <f t="shared" si="2092"/>
        <v>0</v>
      </c>
      <c r="AY1618" s="125">
        <f t="shared" si="2092"/>
        <v>104</v>
      </c>
      <c r="AZ1618" s="125">
        <f t="shared" si="2092"/>
        <v>312</v>
      </c>
      <c r="BA1618" s="125">
        <f t="shared" si="2092"/>
        <v>520</v>
      </c>
      <c r="BB1618" s="125">
        <f t="shared" si="2092"/>
        <v>728</v>
      </c>
      <c r="BC1618" s="125">
        <f t="shared" si="2092"/>
        <v>728</v>
      </c>
      <c r="BD1618" s="126">
        <f t="shared" si="2084"/>
        <v>2392</v>
      </c>
      <c r="BE1618" s="127">
        <f t="shared" si="2062"/>
        <v>11517</v>
      </c>
      <c r="BG1618" s="42"/>
    </row>
    <row r="1619" spans="1:61" hidden="1" outlineLevel="2" x14ac:dyDescent="0.2">
      <c r="A1619" s="370"/>
      <c r="B1619" s="363"/>
      <c r="C1619" s="51" t="s">
        <v>164</v>
      </c>
      <c r="D1619" s="100">
        <f t="shared" ref="D1619:P1619" si="2093">SUM(D1615,D1617)</f>
        <v>0</v>
      </c>
      <c r="E1619" s="80">
        <f t="shared" si="2093"/>
        <v>0</v>
      </c>
      <c r="F1619" s="81">
        <f t="shared" si="2093"/>
        <v>0</v>
      </c>
      <c r="G1619" s="81">
        <f t="shared" si="2093"/>
        <v>0</v>
      </c>
      <c r="H1619" s="81">
        <f t="shared" si="2093"/>
        <v>0</v>
      </c>
      <c r="I1619" s="81">
        <f t="shared" si="2093"/>
        <v>0</v>
      </c>
      <c r="J1619" s="81">
        <f t="shared" si="2093"/>
        <v>0</v>
      </c>
      <c r="K1619" s="81">
        <f t="shared" si="2093"/>
        <v>0</v>
      </c>
      <c r="L1619" s="81">
        <f t="shared" si="2093"/>
        <v>0</v>
      </c>
      <c r="M1619" s="81">
        <f t="shared" si="2093"/>
        <v>0</v>
      </c>
      <c r="N1619" s="81">
        <f t="shared" si="2093"/>
        <v>485</v>
      </c>
      <c r="O1619" s="81">
        <f t="shared" si="2093"/>
        <v>0</v>
      </c>
      <c r="P1619" s="81">
        <f t="shared" si="2093"/>
        <v>0</v>
      </c>
      <c r="Q1619" s="99">
        <f t="shared" si="2078"/>
        <v>485</v>
      </c>
      <c r="R1619" s="80">
        <f t="shared" ref="R1619:AC1619" si="2094">SUM(R1615,R1617)</f>
        <v>0</v>
      </c>
      <c r="S1619" s="81">
        <f t="shared" si="2094"/>
        <v>0</v>
      </c>
      <c r="T1619" s="81">
        <f t="shared" si="2094"/>
        <v>0</v>
      </c>
      <c r="U1619" s="81">
        <f t="shared" si="2094"/>
        <v>0</v>
      </c>
      <c r="V1619" s="81">
        <f t="shared" si="2094"/>
        <v>0</v>
      </c>
      <c r="W1619" s="81">
        <f t="shared" si="2094"/>
        <v>0</v>
      </c>
      <c r="X1619" s="81">
        <f t="shared" si="2094"/>
        <v>0</v>
      </c>
      <c r="Y1619" s="81">
        <f t="shared" si="2094"/>
        <v>0</v>
      </c>
      <c r="Z1619" s="81">
        <f t="shared" si="2094"/>
        <v>0</v>
      </c>
      <c r="AA1619" s="81">
        <f t="shared" si="2094"/>
        <v>0</v>
      </c>
      <c r="AB1619" s="81">
        <f t="shared" si="2094"/>
        <v>0</v>
      </c>
      <c r="AC1619" s="81">
        <f t="shared" si="2094"/>
        <v>0</v>
      </c>
      <c r="AD1619" s="99">
        <f t="shared" si="2080"/>
        <v>0</v>
      </c>
      <c r="AE1619" s="80">
        <f t="shared" ref="AE1619:AP1619" si="2095">SUM(AE1615,AE1617)</f>
        <v>0</v>
      </c>
      <c r="AF1619" s="81">
        <f t="shared" si="2095"/>
        <v>0</v>
      </c>
      <c r="AG1619" s="81">
        <f t="shared" si="2095"/>
        <v>0</v>
      </c>
      <c r="AH1619" s="81">
        <f t="shared" si="2095"/>
        <v>0</v>
      </c>
      <c r="AI1619" s="81">
        <f t="shared" si="2095"/>
        <v>0</v>
      </c>
      <c r="AJ1619" s="81">
        <f t="shared" si="2095"/>
        <v>0</v>
      </c>
      <c r="AK1619" s="81">
        <f t="shared" si="2095"/>
        <v>0</v>
      </c>
      <c r="AL1619" s="81">
        <f t="shared" si="2095"/>
        <v>0</v>
      </c>
      <c r="AM1619" s="81">
        <f t="shared" si="2095"/>
        <v>0</v>
      </c>
      <c r="AN1619" s="81">
        <f t="shared" si="2095"/>
        <v>0</v>
      </c>
      <c r="AO1619" s="81">
        <f t="shared" si="2095"/>
        <v>0</v>
      </c>
      <c r="AP1619" s="81">
        <f t="shared" si="2095"/>
        <v>0</v>
      </c>
      <c r="AQ1619" s="99">
        <f t="shared" si="2082"/>
        <v>0</v>
      </c>
      <c r="AR1619" s="80">
        <f t="shared" ref="AR1619:BC1619" si="2096">SUM(AR1615,AR1617)</f>
        <v>0</v>
      </c>
      <c r="AS1619" s="81">
        <f t="shared" si="2096"/>
        <v>0</v>
      </c>
      <c r="AT1619" s="81">
        <f t="shared" si="2096"/>
        <v>0</v>
      </c>
      <c r="AU1619" s="81">
        <f t="shared" si="2096"/>
        <v>0</v>
      </c>
      <c r="AV1619" s="81">
        <f t="shared" si="2096"/>
        <v>0</v>
      </c>
      <c r="AW1619" s="81">
        <f t="shared" si="2096"/>
        <v>0</v>
      </c>
      <c r="AX1619" s="81">
        <f t="shared" si="2096"/>
        <v>0</v>
      </c>
      <c r="AY1619" s="81">
        <f t="shared" si="2096"/>
        <v>0</v>
      </c>
      <c r="AZ1619" s="81">
        <f t="shared" si="2096"/>
        <v>0</v>
      </c>
      <c r="BA1619" s="81">
        <f t="shared" si="2096"/>
        <v>0</v>
      </c>
      <c r="BB1619" s="81">
        <f t="shared" si="2096"/>
        <v>0</v>
      </c>
      <c r="BC1619" s="81">
        <f t="shared" si="2096"/>
        <v>0</v>
      </c>
      <c r="BD1619" s="99">
        <f t="shared" si="2084"/>
        <v>0</v>
      </c>
      <c r="BE1619" s="100">
        <f t="shared" si="2062"/>
        <v>485</v>
      </c>
      <c r="BG1619" s="42"/>
    </row>
    <row r="1620" spans="1:61" outlineLevel="1" collapsed="1" x14ac:dyDescent="0.2">
      <c r="A1620" s="119"/>
      <c r="B1620" s="103" t="s">
        <v>336</v>
      </c>
      <c r="C1620" s="104"/>
      <c r="D1620" s="106"/>
      <c r="E1620" s="105"/>
      <c r="F1620" s="105"/>
      <c r="G1620" s="105"/>
      <c r="H1620" s="105"/>
      <c r="I1620" s="105"/>
      <c r="J1620" s="105"/>
      <c r="K1620" s="105"/>
      <c r="L1620" s="105"/>
      <c r="M1620" s="105"/>
      <c r="N1620" s="105"/>
      <c r="O1620" s="105"/>
      <c r="P1620" s="105"/>
      <c r="Q1620" s="106"/>
      <c r="R1620" s="105"/>
      <c r="S1620" s="105"/>
      <c r="T1620" s="105"/>
      <c r="U1620" s="105"/>
      <c r="V1620" s="105"/>
      <c r="W1620" s="105"/>
      <c r="X1620" s="105"/>
      <c r="Y1620" s="105"/>
      <c r="Z1620" s="105"/>
      <c r="AA1620" s="105"/>
      <c r="AB1620" s="105"/>
      <c r="AC1620" s="105"/>
      <c r="AD1620" s="107"/>
      <c r="AE1620" s="108"/>
      <c r="AF1620" s="105"/>
      <c r="AG1620" s="105"/>
      <c r="AH1620" s="105"/>
      <c r="AI1620" s="105"/>
      <c r="AJ1620" s="105"/>
      <c r="AK1620" s="105"/>
      <c r="AL1620" s="105"/>
      <c r="AM1620" s="105"/>
      <c r="AN1620" s="105"/>
      <c r="AO1620" s="105"/>
      <c r="AP1620" s="109"/>
      <c r="AQ1620" s="110"/>
      <c r="AR1620" s="105"/>
      <c r="AS1620" s="105"/>
      <c r="AT1620" s="105"/>
      <c r="AU1620" s="105"/>
      <c r="AV1620" s="105"/>
      <c r="AW1620" s="105"/>
      <c r="AX1620" s="105"/>
      <c r="AY1620" s="105"/>
      <c r="AZ1620" s="105"/>
      <c r="BA1620" s="105"/>
      <c r="BB1620" s="105"/>
      <c r="BC1620" s="105"/>
      <c r="BD1620" s="106"/>
      <c r="BE1620" s="197">
        <f t="shared" ref="BE1620:BE1646" si="2097">SUM(D1620,BD1620,AQ1620,AD1620,Q1620)</f>
        <v>0</v>
      </c>
      <c r="BF1620" s="122"/>
      <c r="BG1620" s="42"/>
    </row>
    <row r="1621" spans="1:61" hidden="1" outlineLevel="2" x14ac:dyDescent="0.2">
      <c r="A1621" s="120"/>
      <c r="B1621" s="111" t="s">
        <v>202</v>
      </c>
      <c r="C1621" s="112"/>
      <c r="D1621" s="114"/>
      <c r="E1621" s="113"/>
      <c r="F1621" s="113"/>
      <c r="G1621" s="113"/>
      <c r="H1621" s="113"/>
      <c r="I1621" s="113"/>
      <c r="J1621" s="113"/>
      <c r="K1621" s="113"/>
      <c r="L1621" s="113"/>
      <c r="M1621" s="113"/>
      <c r="N1621" s="113"/>
      <c r="O1621" s="113"/>
      <c r="P1621" s="113"/>
      <c r="Q1621" s="114"/>
      <c r="R1621" s="113"/>
      <c r="S1621" s="113"/>
      <c r="T1621" s="113"/>
      <c r="U1621" s="113"/>
      <c r="V1621" s="113"/>
      <c r="W1621" s="113"/>
      <c r="X1621" s="113"/>
      <c r="Y1621" s="113"/>
      <c r="Z1621" s="113"/>
      <c r="AA1621" s="113"/>
      <c r="AB1621" s="113"/>
      <c r="AC1621" s="113"/>
      <c r="AD1621" s="115"/>
      <c r="AE1621" s="116"/>
      <c r="AF1621" s="113"/>
      <c r="AG1621" s="113"/>
      <c r="AH1621" s="113"/>
      <c r="AI1621" s="113"/>
      <c r="AJ1621" s="113"/>
      <c r="AK1621" s="113"/>
      <c r="AL1621" s="113"/>
      <c r="AM1621" s="113"/>
      <c r="AN1621" s="113"/>
      <c r="AO1621" s="113"/>
      <c r="AP1621" s="117"/>
      <c r="AQ1621" s="118"/>
      <c r="AR1621" s="113"/>
      <c r="AS1621" s="113"/>
      <c r="AT1621" s="113"/>
      <c r="AU1621" s="113"/>
      <c r="AV1621" s="113"/>
      <c r="AW1621" s="113"/>
      <c r="AX1621" s="113"/>
      <c r="AY1621" s="113"/>
      <c r="AZ1621" s="113"/>
      <c r="BA1621" s="113"/>
      <c r="BB1621" s="113"/>
      <c r="BC1621" s="113"/>
      <c r="BD1621" s="114"/>
      <c r="BE1621" s="198">
        <f t="shared" si="2097"/>
        <v>0</v>
      </c>
      <c r="BG1621" s="42"/>
    </row>
    <row r="1622" spans="1:61" ht="13.15" hidden="1" customHeight="1" outlineLevel="2" x14ac:dyDescent="0.2">
      <c r="A1622" s="373">
        <v>1</v>
      </c>
      <c r="B1622" s="371" t="s">
        <v>334</v>
      </c>
      <c r="C1622" s="44" t="s">
        <v>159</v>
      </c>
      <c r="D1622" s="101"/>
      <c r="E1622" s="82"/>
      <c r="F1622" s="83"/>
      <c r="G1622" s="83"/>
      <c r="H1622" s="83"/>
      <c r="I1622" s="83"/>
      <c r="J1622" s="83"/>
      <c r="K1622" s="83"/>
      <c r="L1622" s="83"/>
      <c r="M1622" s="83"/>
      <c r="N1622" s="83"/>
      <c r="O1622" s="83"/>
      <c r="P1622" s="83"/>
      <c r="Q1622" s="101">
        <f>SUM(E1622:P1622)</f>
        <v>0</v>
      </c>
      <c r="R1622" s="82"/>
      <c r="S1622" s="83"/>
      <c r="T1622" s="83"/>
      <c r="U1622" s="83"/>
      <c r="V1622" s="83"/>
      <c r="W1622" s="83"/>
      <c r="X1622" s="83"/>
      <c r="Y1622" s="83"/>
      <c r="Z1622" s="83"/>
      <c r="AA1622" s="83"/>
      <c r="AB1622" s="83"/>
      <c r="AC1622" s="83"/>
      <c r="AD1622" s="101">
        <f>SUM(R1622:AC1622)</f>
        <v>0</v>
      </c>
      <c r="AE1622" s="82"/>
      <c r="AF1622" s="83"/>
      <c r="AG1622" s="83"/>
      <c r="AH1622" s="83"/>
      <c r="AI1622" s="83"/>
      <c r="AJ1622" s="83"/>
      <c r="AK1622" s="83"/>
      <c r="AL1622" s="83"/>
      <c r="AM1622" s="83"/>
      <c r="AN1622" s="83"/>
      <c r="AO1622" s="83"/>
      <c r="AP1622" s="83"/>
      <c r="AQ1622" s="101">
        <f>SUM(AE1622:AP1622)</f>
        <v>0</v>
      </c>
      <c r="AR1622" s="82"/>
      <c r="AS1622" s="83"/>
      <c r="AT1622" s="83"/>
      <c r="AU1622" s="83"/>
      <c r="AV1622" s="83"/>
      <c r="AW1622" s="83"/>
      <c r="AX1622" s="83"/>
      <c r="AY1622" s="83"/>
      <c r="AZ1622" s="83"/>
      <c r="BA1622" s="83"/>
      <c r="BB1622" s="83"/>
      <c r="BC1622" s="83"/>
      <c r="BD1622" s="101">
        <f>SUM(AR1622:BC1622)</f>
        <v>0</v>
      </c>
      <c r="BE1622" s="101">
        <f t="shared" si="2097"/>
        <v>0</v>
      </c>
      <c r="BG1622" s="138"/>
      <c r="BH1622" s="140"/>
      <c r="BI1622" s="140"/>
    </row>
    <row r="1623" spans="1:61" ht="13.15" hidden="1" customHeight="1" outlineLevel="2" x14ac:dyDescent="0.2">
      <c r="A1623" s="374"/>
      <c r="B1623" s="372"/>
      <c r="C1623" s="46" t="s">
        <v>164</v>
      </c>
      <c r="D1623" s="92"/>
      <c r="E1623" s="56"/>
      <c r="F1623" s="57"/>
      <c r="G1623" s="57"/>
      <c r="H1623" s="57"/>
      <c r="I1623" s="57"/>
      <c r="J1623" s="57"/>
      <c r="K1623" s="57"/>
      <c r="L1623" s="57"/>
      <c r="M1623" s="57"/>
      <c r="N1623" s="57"/>
      <c r="O1623" s="57"/>
      <c r="P1623" s="57"/>
      <c r="Q1623" s="92">
        <f>SUM(E1623:P1623)</f>
        <v>0</v>
      </c>
      <c r="R1623" s="56"/>
      <c r="S1623" s="57"/>
      <c r="T1623" s="57"/>
      <c r="U1623" s="57"/>
      <c r="V1623" s="57"/>
      <c r="W1623" s="57"/>
      <c r="X1623" s="57"/>
      <c r="Y1623" s="57"/>
      <c r="Z1623" s="57"/>
      <c r="AA1623" s="57"/>
      <c r="AB1623" s="57"/>
      <c r="AC1623" s="57"/>
      <c r="AD1623" s="92">
        <f>SUM(R1623:AC1623)</f>
        <v>0</v>
      </c>
      <c r="AE1623" s="56"/>
      <c r="AF1623" s="57"/>
      <c r="AG1623" s="57"/>
      <c r="AH1623" s="57"/>
      <c r="AI1623" s="57"/>
      <c r="AJ1623" s="57"/>
      <c r="AK1623" s="57"/>
      <c r="AL1623" s="57"/>
      <c r="AM1623" s="57"/>
      <c r="AN1623" s="57"/>
      <c r="AO1623" s="57"/>
      <c r="AP1623" s="57"/>
      <c r="AQ1623" s="92">
        <f>SUM(AE1623:AP1623)</f>
        <v>0</v>
      </c>
      <c r="AR1623" s="56"/>
      <c r="AS1623" s="57"/>
      <c r="AT1623" s="57"/>
      <c r="AU1623" s="57"/>
      <c r="AV1623" s="57"/>
      <c r="AW1623" s="57"/>
      <c r="AX1623" s="57"/>
      <c r="AY1623" s="57"/>
      <c r="AZ1623" s="57"/>
      <c r="BA1623" s="57"/>
      <c r="BB1623" s="57"/>
      <c r="BC1623" s="57"/>
      <c r="BD1623" s="92">
        <f>SUM(AR1623:BC1623)</f>
        <v>0</v>
      </c>
      <c r="BE1623" s="92">
        <f t="shared" si="2097"/>
        <v>0</v>
      </c>
      <c r="BG1623" s="136"/>
      <c r="BH1623" s="4"/>
      <c r="BI1623" s="4"/>
    </row>
    <row r="1624" spans="1:61" ht="13.15" hidden="1" customHeight="1" outlineLevel="2" x14ac:dyDescent="0.2">
      <c r="A1624" s="373">
        <v>2</v>
      </c>
      <c r="B1624" s="371" t="s">
        <v>217</v>
      </c>
      <c r="C1624" s="44" t="s">
        <v>159</v>
      </c>
      <c r="D1624" s="101"/>
      <c r="E1624" s="82"/>
      <c r="F1624" s="83"/>
      <c r="G1624" s="83"/>
      <c r="H1624" s="83"/>
      <c r="I1624" s="83"/>
      <c r="J1624" s="83"/>
      <c r="K1624" s="83"/>
      <c r="L1624" s="83"/>
      <c r="M1624" s="83"/>
      <c r="N1624" s="83"/>
      <c r="O1624" s="83"/>
      <c r="P1624" s="83"/>
      <c r="Q1624" s="101">
        <f t="shared" ref="Q1624:Q1639" si="2098">SUM(E1624:P1624)</f>
        <v>0</v>
      </c>
      <c r="R1624" s="82"/>
      <c r="S1624" s="83"/>
      <c r="T1624" s="83"/>
      <c r="U1624" s="83"/>
      <c r="V1624" s="83"/>
      <c r="W1624" s="83"/>
      <c r="X1624" s="83"/>
      <c r="Y1624" s="83"/>
      <c r="Z1624" s="83"/>
      <c r="AA1624" s="83"/>
      <c r="AB1624" s="83"/>
      <c r="AC1624" s="83"/>
      <c r="AD1624" s="101">
        <f t="shared" ref="AD1624:AD1639" si="2099">SUM(R1624:AC1624)</f>
        <v>0</v>
      </c>
      <c r="AE1624" s="82"/>
      <c r="AF1624" s="83"/>
      <c r="AG1624" s="83"/>
      <c r="AH1624" s="83"/>
      <c r="AI1624" s="83"/>
      <c r="AJ1624" s="83"/>
      <c r="AK1624" s="83"/>
      <c r="AL1624" s="83"/>
      <c r="AM1624" s="83"/>
      <c r="AN1624" s="83"/>
      <c r="AO1624" s="83"/>
      <c r="AP1624" s="83"/>
      <c r="AQ1624" s="101">
        <f t="shared" ref="AQ1624:AQ1639" si="2100">SUM(AE1624:AP1624)</f>
        <v>0</v>
      </c>
      <c r="AR1624" s="82"/>
      <c r="AS1624" s="83"/>
      <c r="AT1624" s="83"/>
      <c r="AU1624" s="83"/>
      <c r="AV1624" s="83"/>
      <c r="AW1624" s="83"/>
      <c r="AX1624" s="83"/>
      <c r="AY1624" s="83"/>
      <c r="AZ1624" s="83"/>
      <c r="BA1624" s="83"/>
      <c r="BB1624" s="83"/>
      <c r="BC1624" s="83"/>
      <c r="BD1624" s="101">
        <f t="shared" ref="BD1624:BD1639" si="2101">SUM(AR1624:BC1624)</f>
        <v>0</v>
      </c>
      <c r="BE1624" s="101">
        <f t="shared" si="2097"/>
        <v>0</v>
      </c>
      <c r="BG1624" s="138" t="s">
        <v>211</v>
      </c>
      <c r="BH1624" s="140" t="s">
        <v>212</v>
      </c>
      <c r="BI1624" s="140" t="s">
        <v>213</v>
      </c>
    </row>
    <row r="1625" spans="1:61" ht="13.15" hidden="1" customHeight="1" outlineLevel="2" x14ac:dyDescent="0.2">
      <c r="A1625" s="374"/>
      <c r="B1625" s="372"/>
      <c r="C1625" s="46" t="s">
        <v>164</v>
      </c>
      <c r="D1625" s="92"/>
      <c r="E1625" s="56"/>
      <c r="F1625" s="57"/>
      <c r="G1625" s="57"/>
      <c r="H1625" s="57"/>
      <c r="I1625" s="57"/>
      <c r="J1625" s="57"/>
      <c r="K1625" s="57"/>
      <c r="L1625" s="57"/>
      <c r="M1625" s="57"/>
      <c r="N1625" s="57"/>
      <c r="O1625" s="57"/>
      <c r="P1625" s="57"/>
      <c r="Q1625" s="92">
        <f t="shared" si="2098"/>
        <v>0</v>
      </c>
      <c r="R1625" s="56"/>
      <c r="S1625" s="57"/>
      <c r="T1625" s="57"/>
      <c r="U1625" s="57"/>
      <c r="V1625" s="57"/>
      <c r="W1625" s="57"/>
      <c r="X1625" s="57"/>
      <c r="Y1625" s="57"/>
      <c r="Z1625" s="57"/>
      <c r="AA1625" s="57"/>
      <c r="AB1625" s="57"/>
      <c r="AC1625" s="57"/>
      <c r="AD1625" s="92">
        <f t="shared" si="2099"/>
        <v>0</v>
      </c>
      <c r="AE1625" s="56"/>
      <c r="AF1625" s="57"/>
      <c r="AG1625" s="57"/>
      <c r="AH1625" s="57"/>
      <c r="AI1625" s="57"/>
      <c r="AJ1625" s="57"/>
      <c r="AK1625" s="57"/>
      <c r="AL1625" s="57"/>
      <c r="AM1625" s="57"/>
      <c r="AN1625" s="57"/>
      <c r="AO1625" s="57"/>
      <c r="AP1625" s="57"/>
      <c r="AQ1625" s="92">
        <f t="shared" si="2100"/>
        <v>0</v>
      </c>
      <c r="AR1625" s="56"/>
      <c r="AS1625" s="57"/>
      <c r="AT1625" s="57"/>
      <c r="AU1625" s="57"/>
      <c r="AV1625" s="57"/>
      <c r="AW1625" s="57"/>
      <c r="AX1625" s="57"/>
      <c r="AY1625" s="57"/>
      <c r="AZ1625" s="57"/>
      <c r="BA1625" s="57"/>
      <c r="BB1625" s="57"/>
      <c r="BC1625" s="57"/>
      <c r="BD1625" s="92">
        <f t="shared" si="2101"/>
        <v>0</v>
      </c>
      <c r="BE1625" s="92">
        <f t="shared" si="2097"/>
        <v>0</v>
      </c>
      <c r="BG1625" s="136" t="s">
        <v>199</v>
      </c>
      <c r="BH1625" s="4">
        <f>BI1625/1.25</f>
        <v>200000</v>
      </c>
      <c r="BI1625" s="4">
        <v>250000</v>
      </c>
    </row>
    <row r="1626" spans="1:61" ht="13.15" hidden="1" customHeight="1" outlineLevel="2" x14ac:dyDescent="0.2">
      <c r="A1626" s="366">
        <v>3</v>
      </c>
      <c r="B1626" s="376" t="s">
        <v>345</v>
      </c>
      <c r="C1626" s="47" t="s">
        <v>159</v>
      </c>
      <c r="D1626" s="91"/>
      <c r="E1626" s="52"/>
      <c r="F1626" s="53"/>
      <c r="G1626" s="53"/>
      <c r="H1626" s="53"/>
      <c r="I1626" s="53"/>
      <c r="J1626" s="53"/>
      <c r="K1626" s="53"/>
      <c r="L1626" s="53"/>
      <c r="M1626" s="53"/>
      <c r="N1626" s="53"/>
      <c r="O1626" s="53"/>
      <c r="P1626" s="53"/>
      <c r="Q1626" s="91">
        <f t="shared" si="2098"/>
        <v>0</v>
      </c>
      <c r="R1626" s="52"/>
      <c r="S1626" s="53"/>
      <c r="T1626" s="53"/>
      <c r="U1626" s="53"/>
      <c r="V1626" s="53"/>
      <c r="W1626" s="53"/>
      <c r="X1626" s="53"/>
      <c r="Y1626" s="53"/>
      <c r="Z1626" s="53"/>
      <c r="AA1626" s="53"/>
      <c r="AB1626" s="53"/>
      <c r="AC1626" s="53"/>
      <c r="AD1626" s="91">
        <f t="shared" si="2099"/>
        <v>0</v>
      </c>
      <c r="AE1626" s="52"/>
      <c r="AF1626" s="53"/>
      <c r="AG1626" s="53"/>
      <c r="AH1626" s="53"/>
      <c r="AI1626" s="53"/>
      <c r="AJ1626" s="53"/>
      <c r="AK1626" s="53"/>
      <c r="AL1626" s="53"/>
      <c r="AM1626" s="53"/>
      <c r="AN1626" s="53"/>
      <c r="AO1626" s="53"/>
      <c r="AP1626" s="53"/>
      <c r="AQ1626" s="91">
        <f t="shared" si="2100"/>
        <v>0</v>
      </c>
      <c r="AR1626" s="52"/>
      <c r="AS1626" s="53"/>
      <c r="AT1626" s="53"/>
      <c r="AU1626" s="53"/>
      <c r="AV1626" s="53"/>
      <c r="AW1626" s="53"/>
      <c r="AX1626" s="53"/>
      <c r="AY1626" s="53"/>
      <c r="AZ1626" s="53"/>
      <c r="BA1626" s="53"/>
      <c r="BB1626" s="53"/>
      <c r="BC1626" s="53"/>
      <c r="BD1626" s="91">
        <f t="shared" si="2101"/>
        <v>0</v>
      </c>
      <c r="BE1626" s="91">
        <f t="shared" si="2097"/>
        <v>0</v>
      </c>
      <c r="BG1626" s="136" t="s">
        <v>218</v>
      </c>
      <c r="BH1626" s="4">
        <f t="shared" ref="BH1626:BH1632" si="2102">BI1626/1.25</f>
        <v>16000</v>
      </c>
      <c r="BI1626" s="4">
        <v>20000</v>
      </c>
    </row>
    <row r="1627" spans="1:61" ht="13.15" hidden="1" customHeight="1" outlineLevel="2" x14ac:dyDescent="0.2">
      <c r="A1627" s="367"/>
      <c r="B1627" s="381"/>
      <c r="C1627" s="48" t="s">
        <v>164</v>
      </c>
      <c r="D1627" s="93"/>
      <c r="E1627" s="62"/>
      <c r="F1627" s="63"/>
      <c r="G1627" s="63"/>
      <c r="H1627" s="63"/>
      <c r="I1627" s="63"/>
      <c r="J1627" s="63"/>
      <c r="K1627" s="63"/>
      <c r="L1627" s="63"/>
      <c r="M1627" s="63"/>
      <c r="N1627" s="63"/>
      <c r="O1627" s="63"/>
      <c r="P1627" s="63"/>
      <c r="Q1627" s="93">
        <f t="shared" si="2098"/>
        <v>0</v>
      </c>
      <c r="R1627" s="62"/>
      <c r="S1627" s="63"/>
      <c r="T1627" s="63"/>
      <c r="U1627" s="63"/>
      <c r="V1627" s="63"/>
      <c r="W1627" s="63"/>
      <c r="X1627" s="63"/>
      <c r="Y1627" s="63"/>
      <c r="Z1627" s="63"/>
      <c r="AA1627" s="63"/>
      <c r="AB1627" s="63"/>
      <c r="AC1627" s="63"/>
      <c r="AD1627" s="93">
        <f t="shared" si="2099"/>
        <v>0</v>
      </c>
      <c r="AE1627" s="62"/>
      <c r="AF1627" s="63"/>
      <c r="AG1627" s="63"/>
      <c r="AH1627" s="63"/>
      <c r="AI1627" s="63"/>
      <c r="AJ1627" s="63"/>
      <c r="AK1627" s="63"/>
      <c r="AL1627" s="63"/>
      <c r="AM1627" s="63"/>
      <c r="AN1627" s="63"/>
      <c r="AO1627" s="63"/>
      <c r="AP1627" s="63"/>
      <c r="AQ1627" s="93">
        <f t="shared" si="2100"/>
        <v>0</v>
      </c>
      <c r="AR1627" s="62"/>
      <c r="AS1627" s="63"/>
      <c r="AT1627" s="63"/>
      <c r="AU1627" s="63"/>
      <c r="AV1627" s="63"/>
      <c r="AW1627" s="63"/>
      <c r="AX1627" s="63"/>
      <c r="AY1627" s="63"/>
      <c r="AZ1627" s="63"/>
      <c r="BA1627" s="63"/>
      <c r="BB1627" s="63"/>
      <c r="BC1627" s="63"/>
      <c r="BD1627" s="93">
        <f t="shared" si="2101"/>
        <v>0</v>
      </c>
      <c r="BE1627" s="93">
        <f t="shared" si="2097"/>
        <v>0</v>
      </c>
      <c r="BG1627" s="136" t="s">
        <v>222</v>
      </c>
      <c r="BH1627" s="4">
        <f t="shared" si="2102"/>
        <v>0</v>
      </c>
      <c r="BI1627" s="4">
        <v>0</v>
      </c>
    </row>
    <row r="1628" spans="1:61" ht="13.15" hidden="1" customHeight="1" outlineLevel="2" x14ac:dyDescent="0.2">
      <c r="A1628" s="380">
        <v>4</v>
      </c>
      <c r="B1628" s="382" t="s">
        <v>204</v>
      </c>
      <c r="C1628" s="49" t="s">
        <v>159</v>
      </c>
      <c r="D1628" s="95"/>
      <c r="E1628" s="68"/>
      <c r="F1628" s="69"/>
      <c r="G1628" s="69"/>
      <c r="H1628" s="69"/>
      <c r="I1628" s="69"/>
      <c r="J1628" s="69"/>
      <c r="K1628" s="69"/>
      <c r="L1628" s="69"/>
      <c r="M1628" s="69"/>
      <c r="N1628" s="69"/>
      <c r="O1628" s="69"/>
      <c r="P1628" s="69"/>
      <c r="Q1628" s="94">
        <f t="shared" si="2098"/>
        <v>0</v>
      </c>
      <c r="R1628" s="68"/>
      <c r="S1628" s="69"/>
      <c r="T1628" s="69"/>
      <c r="U1628" s="69"/>
      <c r="V1628" s="69"/>
      <c r="W1628" s="69"/>
      <c r="X1628" s="69"/>
      <c r="Y1628" s="69"/>
      <c r="Z1628" s="69"/>
      <c r="AA1628" s="69"/>
      <c r="AB1628" s="69"/>
      <c r="AC1628" s="69"/>
      <c r="AD1628" s="94">
        <f t="shared" si="2099"/>
        <v>0</v>
      </c>
      <c r="AE1628" s="68"/>
      <c r="AF1628" s="69"/>
      <c r="AG1628" s="69"/>
      <c r="AH1628" s="69"/>
      <c r="AI1628" s="69"/>
      <c r="AJ1628" s="69"/>
      <c r="AK1628" s="69"/>
      <c r="AL1628" s="69"/>
      <c r="AM1628" s="69"/>
      <c r="AN1628" s="69"/>
      <c r="AO1628" s="69"/>
      <c r="AP1628" s="69"/>
      <c r="AQ1628" s="94">
        <f t="shared" si="2100"/>
        <v>0</v>
      </c>
      <c r="AR1628" s="68"/>
      <c r="AS1628" s="69"/>
      <c r="AT1628" s="69"/>
      <c r="AU1628" s="69"/>
      <c r="AV1628" s="69"/>
      <c r="AW1628" s="69"/>
      <c r="AX1628" s="69"/>
      <c r="AY1628" s="69"/>
      <c r="AZ1628" s="69"/>
      <c r="BA1628" s="69"/>
      <c r="BB1628" s="69"/>
      <c r="BC1628" s="69"/>
      <c r="BD1628" s="94">
        <f t="shared" si="2101"/>
        <v>0</v>
      </c>
      <c r="BE1628" s="95">
        <f t="shared" si="2097"/>
        <v>0</v>
      </c>
      <c r="BG1628" s="136" t="s">
        <v>214</v>
      </c>
      <c r="BH1628" s="4">
        <f t="shared" si="2102"/>
        <v>0</v>
      </c>
      <c r="BI1628" s="4">
        <v>0</v>
      </c>
    </row>
    <row r="1629" spans="1:61" ht="13.15" hidden="1" customHeight="1" outlineLevel="2" x14ac:dyDescent="0.2">
      <c r="A1629" s="384"/>
      <c r="B1629" s="383"/>
      <c r="C1629" s="45" t="s">
        <v>164</v>
      </c>
      <c r="D1629" s="97"/>
      <c r="E1629" s="74"/>
      <c r="F1629" s="75"/>
      <c r="G1629" s="75"/>
      <c r="H1629" s="75"/>
      <c r="I1629" s="75"/>
      <c r="J1629" s="75"/>
      <c r="K1629" s="75"/>
      <c r="L1629" s="75"/>
      <c r="M1629" s="75"/>
      <c r="N1629" s="75"/>
      <c r="O1629" s="75"/>
      <c r="P1629" s="75"/>
      <c r="Q1629" s="96">
        <f t="shared" si="2098"/>
        <v>0</v>
      </c>
      <c r="R1629" s="74"/>
      <c r="S1629" s="75"/>
      <c r="T1629" s="75"/>
      <c r="U1629" s="75"/>
      <c r="V1629" s="75"/>
      <c r="W1629" s="75"/>
      <c r="X1629" s="75"/>
      <c r="Y1629" s="75"/>
      <c r="Z1629" s="75"/>
      <c r="AA1629" s="75"/>
      <c r="AB1629" s="75"/>
      <c r="AC1629" s="75"/>
      <c r="AD1629" s="96">
        <f t="shared" si="2099"/>
        <v>0</v>
      </c>
      <c r="AE1629" s="74"/>
      <c r="AF1629" s="75"/>
      <c r="AG1629" s="75"/>
      <c r="AH1629" s="75"/>
      <c r="AI1629" s="75"/>
      <c r="AJ1629" s="75"/>
      <c r="AK1629" s="75"/>
      <c r="AL1629" s="75"/>
      <c r="AM1629" s="75"/>
      <c r="AN1629" s="75"/>
      <c r="AO1629" s="75"/>
      <c r="AP1629" s="75"/>
      <c r="AQ1629" s="96">
        <f t="shared" si="2100"/>
        <v>0</v>
      </c>
      <c r="AR1629" s="74"/>
      <c r="AS1629" s="75"/>
      <c r="AT1629" s="75"/>
      <c r="AU1629" s="75"/>
      <c r="AV1629" s="75"/>
      <c r="AW1629" s="75"/>
      <c r="AX1629" s="75"/>
      <c r="AY1629" s="75"/>
      <c r="AZ1629" s="75"/>
      <c r="BA1629" s="75"/>
      <c r="BB1629" s="75"/>
      <c r="BC1629" s="75"/>
      <c r="BD1629" s="96">
        <f t="shared" si="2101"/>
        <v>0</v>
      </c>
      <c r="BE1629" s="97">
        <f t="shared" si="2097"/>
        <v>0</v>
      </c>
      <c r="BG1629" s="136" t="s">
        <v>223</v>
      </c>
      <c r="BH1629" s="4">
        <f t="shared" si="2102"/>
        <v>0</v>
      </c>
      <c r="BI1629" s="4">
        <v>0</v>
      </c>
    </row>
    <row r="1630" spans="1:61" ht="13.15" hidden="1" customHeight="1" outlineLevel="2" x14ac:dyDescent="0.2">
      <c r="A1630" s="380">
        <v>5</v>
      </c>
      <c r="B1630" s="382" t="s">
        <v>221</v>
      </c>
      <c r="C1630" s="49" t="s">
        <v>159</v>
      </c>
      <c r="D1630" s="95"/>
      <c r="E1630" s="68"/>
      <c r="F1630" s="69"/>
      <c r="G1630" s="69"/>
      <c r="H1630" s="69"/>
      <c r="I1630" s="69"/>
      <c r="J1630" s="69"/>
      <c r="K1630" s="69"/>
      <c r="L1630" s="69"/>
      <c r="M1630" s="69"/>
      <c r="N1630" s="69"/>
      <c r="O1630" s="69"/>
      <c r="P1630" s="69"/>
      <c r="Q1630" s="94">
        <f t="shared" si="2098"/>
        <v>0</v>
      </c>
      <c r="R1630" s="68"/>
      <c r="S1630" s="69"/>
      <c r="T1630" s="69"/>
      <c r="U1630" s="69"/>
      <c r="V1630" s="69">
        <v>300</v>
      </c>
      <c r="W1630" s="69">
        <v>300</v>
      </c>
      <c r="X1630" s="69">
        <v>300</v>
      </c>
      <c r="Y1630" s="69">
        <v>300</v>
      </c>
      <c r="Z1630" s="69"/>
      <c r="AA1630" s="69"/>
      <c r="AB1630" s="69"/>
      <c r="AC1630" s="69"/>
      <c r="AD1630" s="94">
        <f t="shared" si="2099"/>
        <v>1200</v>
      </c>
      <c r="AE1630" s="68"/>
      <c r="AF1630" s="69"/>
      <c r="AG1630" s="69"/>
      <c r="AH1630" s="69"/>
      <c r="AI1630" s="69">
        <v>300</v>
      </c>
      <c r="AJ1630" s="69">
        <v>300</v>
      </c>
      <c r="AK1630" s="69">
        <v>300</v>
      </c>
      <c r="AL1630" s="69">
        <v>300</v>
      </c>
      <c r="AM1630" s="69"/>
      <c r="AN1630" s="69"/>
      <c r="AO1630" s="69"/>
      <c r="AP1630" s="69"/>
      <c r="AQ1630" s="94">
        <f t="shared" si="2100"/>
        <v>1200</v>
      </c>
      <c r="AR1630" s="68"/>
      <c r="AS1630" s="69"/>
      <c r="AT1630" s="69"/>
      <c r="AU1630" s="69"/>
      <c r="AV1630" s="69">
        <v>300</v>
      </c>
      <c r="AW1630" s="69">
        <v>300</v>
      </c>
      <c r="AX1630" s="69">
        <v>300</v>
      </c>
      <c r="AY1630" s="69">
        <v>300</v>
      </c>
      <c r="AZ1630" s="69"/>
      <c r="BA1630" s="69"/>
      <c r="BB1630" s="69"/>
      <c r="BC1630" s="69"/>
      <c r="BD1630" s="94">
        <f t="shared" si="2101"/>
        <v>1200</v>
      </c>
      <c r="BE1630" s="95">
        <f t="shared" si="2097"/>
        <v>3600</v>
      </c>
      <c r="BG1630" t="s">
        <v>224</v>
      </c>
      <c r="BH1630" s="4">
        <f t="shared" si="2102"/>
        <v>10400000</v>
      </c>
      <c r="BI1630" s="4">
        <f>13000000</f>
        <v>13000000</v>
      </c>
    </row>
    <row r="1631" spans="1:61" ht="13.15" hidden="1" customHeight="1" outlineLevel="2" x14ac:dyDescent="0.2">
      <c r="A1631" s="384"/>
      <c r="B1631" s="383"/>
      <c r="C1631" s="45" t="s">
        <v>164</v>
      </c>
      <c r="D1631" s="97"/>
      <c r="E1631" s="74"/>
      <c r="F1631" s="75"/>
      <c r="G1631" s="75"/>
      <c r="H1631" s="75"/>
      <c r="I1631" s="75"/>
      <c r="J1631" s="75"/>
      <c r="K1631" s="75"/>
      <c r="L1631" s="75"/>
      <c r="M1631" s="75"/>
      <c r="N1631" s="75"/>
      <c r="O1631" s="75"/>
      <c r="P1631" s="75"/>
      <c r="Q1631" s="96">
        <f t="shared" si="2098"/>
        <v>0</v>
      </c>
      <c r="R1631" s="74"/>
      <c r="S1631" s="75"/>
      <c r="T1631" s="75"/>
      <c r="U1631" s="75"/>
      <c r="V1631" s="75"/>
      <c r="W1631" s="75"/>
      <c r="X1631" s="75"/>
      <c r="Y1631" s="75"/>
      <c r="Z1631" s="75"/>
      <c r="AA1631" s="75"/>
      <c r="AB1631" s="75"/>
      <c r="AC1631" s="75"/>
      <c r="AD1631" s="96">
        <f t="shared" si="2099"/>
        <v>0</v>
      </c>
      <c r="AE1631" s="74"/>
      <c r="AF1631" s="75"/>
      <c r="AG1631" s="75"/>
      <c r="AH1631" s="75"/>
      <c r="AI1631" s="75"/>
      <c r="AJ1631" s="75"/>
      <c r="AK1631" s="75"/>
      <c r="AL1631" s="75"/>
      <c r="AM1631" s="75"/>
      <c r="AN1631" s="75"/>
      <c r="AO1631" s="75"/>
      <c r="AP1631" s="75"/>
      <c r="AQ1631" s="96">
        <f t="shared" si="2100"/>
        <v>0</v>
      </c>
      <c r="AR1631" s="74"/>
      <c r="AS1631" s="75"/>
      <c r="AT1631" s="75"/>
      <c r="AU1631" s="75"/>
      <c r="AV1631" s="75"/>
      <c r="AW1631" s="75"/>
      <c r="AX1631" s="75"/>
      <c r="AY1631" s="75"/>
      <c r="AZ1631" s="75"/>
      <c r="BA1631" s="75"/>
      <c r="BB1631" s="75"/>
      <c r="BC1631" s="75"/>
      <c r="BD1631" s="96">
        <f t="shared" si="2101"/>
        <v>0</v>
      </c>
      <c r="BE1631" s="97">
        <f t="shared" si="2097"/>
        <v>0</v>
      </c>
      <c r="BG1631" t="s">
        <v>210</v>
      </c>
      <c r="BH1631" s="4">
        <f t="shared" si="2102"/>
        <v>416000</v>
      </c>
      <c r="BI1631" s="4">
        <f>BI1630*4%</f>
        <v>520000</v>
      </c>
    </row>
    <row r="1632" spans="1:61" ht="13.15" hidden="1" customHeight="1" outlineLevel="2" x14ac:dyDescent="0.2">
      <c r="A1632" s="373">
        <v>6</v>
      </c>
      <c r="B1632" s="364" t="s">
        <v>209</v>
      </c>
      <c r="C1632" s="49" t="s">
        <v>159</v>
      </c>
      <c r="D1632" s="95"/>
      <c r="E1632" s="68"/>
      <c r="F1632" s="69"/>
      <c r="G1632" s="69"/>
      <c r="H1632" s="69"/>
      <c r="I1632" s="69"/>
      <c r="J1632" s="69"/>
      <c r="K1632" s="69"/>
      <c r="L1632" s="69"/>
      <c r="M1632" s="69"/>
      <c r="N1632" s="69"/>
      <c r="O1632" s="69"/>
      <c r="P1632" s="69"/>
      <c r="Q1632" s="94">
        <f t="shared" si="2098"/>
        <v>0</v>
      </c>
      <c r="R1632" s="68"/>
      <c r="S1632" s="69"/>
      <c r="T1632" s="69"/>
      <c r="U1632" s="69"/>
      <c r="V1632" s="69"/>
      <c r="W1632" s="69"/>
      <c r="X1632" s="69"/>
      <c r="Y1632" s="69"/>
      <c r="Z1632" s="69"/>
      <c r="AA1632" s="69"/>
      <c r="AB1632" s="69"/>
      <c r="AC1632" s="69"/>
      <c r="AD1632" s="94">
        <f t="shared" si="2099"/>
        <v>0</v>
      </c>
      <c r="AE1632" s="68"/>
      <c r="AF1632" s="69"/>
      <c r="AG1632" s="69"/>
      <c r="AH1632" s="69"/>
      <c r="AI1632" s="69"/>
      <c r="AJ1632" s="69"/>
      <c r="AK1632" s="69"/>
      <c r="AL1632" s="69"/>
      <c r="AM1632" s="69"/>
      <c r="AN1632" s="69"/>
      <c r="AO1632" s="69"/>
      <c r="AP1632" s="69"/>
      <c r="AQ1632" s="94">
        <f t="shared" si="2100"/>
        <v>0</v>
      </c>
      <c r="AR1632" s="68"/>
      <c r="AS1632" s="69"/>
      <c r="AT1632" s="69"/>
      <c r="AU1632" s="69"/>
      <c r="AV1632" s="69"/>
      <c r="AW1632" s="69"/>
      <c r="AX1632" s="69"/>
      <c r="AY1632" s="69"/>
      <c r="AZ1632" s="69"/>
      <c r="BA1632" s="69"/>
      <c r="BB1632" s="69"/>
      <c r="BC1632" s="69"/>
      <c r="BD1632" s="94">
        <f t="shared" si="2101"/>
        <v>0</v>
      </c>
      <c r="BE1632" s="95">
        <f t="shared" si="2097"/>
        <v>0</v>
      </c>
      <c r="BG1632" s="136" t="s">
        <v>215</v>
      </c>
      <c r="BH1632" s="4">
        <f t="shared" si="2102"/>
        <v>0</v>
      </c>
      <c r="BI1632" s="4">
        <v>0</v>
      </c>
    </row>
    <row r="1633" spans="1:61" ht="13.15" hidden="1" customHeight="1" outlineLevel="2" x14ac:dyDescent="0.2">
      <c r="A1633" s="374"/>
      <c r="B1633" s="365"/>
      <c r="C1633" s="48" t="s">
        <v>164</v>
      </c>
      <c r="D1633" s="98"/>
      <c r="E1633" s="62"/>
      <c r="F1633" s="63"/>
      <c r="G1633" s="63"/>
      <c r="H1633" s="63"/>
      <c r="I1633" s="63"/>
      <c r="J1633" s="63"/>
      <c r="K1633" s="63"/>
      <c r="L1633" s="63"/>
      <c r="M1633" s="63"/>
      <c r="N1633" s="63"/>
      <c r="O1633" s="63"/>
      <c r="P1633" s="63"/>
      <c r="Q1633" s="93">
        <f t="shared" si="2098"/>
        <v>0</v>
      </c>
      <c r="R1633" s="62"/>
      <c r="S1633" s="63"/>
      <c r="T1633" s="63"/>
      <c r="U1633" s="63"/>
      <c r="V1633" s="63"/>
      <c r="W1633" s="63"/>
      <c r="X1633" s="63"/>
      <c r="Y1633" s="63"/>
      <c r="Z1633" s="63"/>
      <c r="AA1633" s="63"/>
      <c r="AB1633" s="63"/>
      <c r="AC1633" s="63"/>
      <c r="AD1633" s="93">
        <f t="shared" si="2099"/>
        <v>0</v>
      </c>
      <c r="AE1633" s="62"/>
      <c r="AF1633" s="63"/>
      <c r="AG1633" s="63"/>
      <c r="AH1633" s="63"/>
      <c r="AI1633" s="63"/>
      <c r="AJ1633" s="63"/>
      <c r="AK1633" s="63"/>
      <c r="AL1633" s="63"/>
      <c r="AM1633" s="63"/>
      <c r="AN1633" s="63"/>
      <c r="AO1633" s="63"/>
      <c r="AP1633" s="63"/>
      <c r="AQ1633" s="93">
        <f t="shared" si="2100"/>
        <v>0</v>
      </c>
      <c r="AR1633" s="62"/>
      <c r="AS1633" s="63"/>
      <c r="AT1633" s="63"/>
      <c r="AU1633" s="63"/>
      <c r="AV1633" s="63"/>
      <c r="AW1633" s="63"/>
      <c r="AX1633" s="63"/>
      <c r="AY1633" s="63"/>
      <c r="AZ1633" s="63"/>
      <c r="BA1633" s="63"/>
      <c r="BB1633" s="63"/>
      <c r="BC1633" s="63"/>
      <c r="BD1633" s="93">
        <f t="shared" si="2101"/>
        <v>0</v>
      </c>
      <c r="BE1633" s="98">
        <f t="shared" si="2097"/>
        <v>0</v>
      </c>
      <c r="BF1633" s="122"/>
      <c r="BG1633" s="138" t="s">
        <v>216</v>
      </c>
      <c r="BH1633" s="139">
        <f>SUM(BH1625:BH1632)</f>
        <v>11032000</v>
      </c>
      <c r="BI1633" s="139">
        <f>SUM(BI1625:BI1632)</f>
        <v>13790000</v>
      </c>
    </row>
    <row r="1634" spans="1:61" ht="13.15" hidden="1" customHeight="1" outlineLevel="2" x14ac:dyDescent="0.2">
      <c r="A1634" s="366">
        <v>7</v>
      </c>
      <c r="B1634" s="364" t="s">
        <v>6</v>
      </c>
      <c r="C1634" s="49" t="s">
        <v>159</v>
      </c>
      <c r="D1634" s="95"/>
      <c r="E1634" s="68"/>
      <c r="F1634" s="69"/>
      <c r="G1634" s="69"/>
      <c r="H1634" s="69"/>
      <c r="I1634" s="69"/>
      <c r="J1634" s="69"/>
      <c r="K1634" s="69"/>
      <c r="L1634" s="69"/>
      <c r="M1634" s="69"/>
      <c r="N1634" s="69"/>
      <c r="O1634" s="69"/>
      <c r="P1634" s="69"/>
      <c r="Q1634" s="94">
        <f t="shared" si="2098"/>
        <v>0</v>
      </c>
      <c r="R1634" s="68"/>
      <c r="S1634" s="69"/>
      <c r="T1634" s="69"/>
      <c r="U1634" s="69"/>
      <c r="V1634" s="69"/>
      <c r="W1634" s="69"/>
      <c r="X1634" s="69"/>
      <c r="Y1634" s="69"/>
      <c r="Z1634" s="69"/>
      <c r="AA1634" s="69"/>
      <c r="AB1634" s="69"/>
      <c r="AC1634" s="69"/>
      <c r="AD1634" s="94">
        <f t="shared" si="2099"/>
        <v>0</v>
      </c>
      <c r="AE1634" s="68"/>
      <c r="AF1634" s="69"/>
      <c r="AG1634" s="69"/>
      <c r="AH1634" s="69"/>
      <c r="AI1634" s="69"/>
      <c r="AJ1634" s="69"/>
      <c r="AK1634" s="69"/>
      <c r="AL1634" s="69"/>
      <c r="AM1634" s="69"/>
      <c r="AN1634" s="69"/>
      <c r="AO1634" s="69"/>
      <c r="AP1634" s="69"/>
      <c r="AQ1634" s="94">
        <f t="shared" si="2100"/>
        <v>0</v>
      </c>
      <c r="AR1634" s="68"/>
      <c r="AS1634" s="69"/>
      <c r="AT1634" s="69"/>
      <c r="AU1634" s="69"/>
      <c r="AV1634" s="69"/>
      <c r="AW1634" s="69"/>
      <c r="AX1634" s="69"/>
      <c r="AY1634" s="69"/>
      <c r="AZ1634" s="69"/>
      <c r="BA1634" s="69"/>
      <c r="BB1634" s="69"/>
      <c r="BC1634" s="69"/>
      <c r="BD1634" s="94">
        <f t="shared" si="2101"/>
        <v>0</v>
      </c>
      <c r="BE1634" s="95">
        <f t="shared" si="2097"/>
        <v>0</v>
      </c>
      <c r="BH1634" s="4"/>
      <c r="BI1634" s="4"/>
    </row>
    <row r="1635" spans="1:61" ht="13.15" hidden="1" customHeight="1" outlineLevel="2" x14ac:dyDescent="0.2">
      <c r="A1635" s="367"/>
      <c r="B1635" s="368"/>
      <c r="C1635" s="48" t="s">
        <v>164</v>
      </c>
      <c r="D1635" s="98"/>
      <c r="E1635" s="66"/>
      <c r="F1635" s="63"/>
      <c r="G1635" s="63"/>
      <c r="H1635" s="63"/>
      <c r="I1635" s="63"/>
      <c r="J1635" s="63"/>
      <c r="K1635" s="63"/>
      <c r="L1635" s="63"/>
      <c r="M1635" s="63"/>
      <c r="N1635" s="63"/>
      <c r="O1635" s="63"/>
      <c r="P1635" s="63"/>
      <c r="Q1635" s="93">
        <f t="shared" si="2098"/>
        <v>0</v>
      </c>
      <c r="R1635" s="66"/>
      <c r="S1635" s="63"/>
      <c r="T1635" s="63"/>
      <c r="U1635" s="63"/>
      <c r="V1635" s="63"/>
      <c r="W1635" s="63"/>
      <c r="X1635" s="63"/>
      <c r="Y1635" s="63"/>
      <c r="Z1635" s="63"/>
      <c r="AA1635" s="63"/>
      <c r="AB1635" s="63"/>
      <c r="AC1635" s="63"/>
      <c r="AD1635" s="93">
        <f t="shared" si="2099"/>
        <v>0</v>
      </c>
      <c r="AE1635" s="66"/>
      <c r="AF1635" s="63"/>
      <c r="AG1635" s="63"/>
      <c r="AH1635" s="63"/>
      <c r="AI1635" s="63"/>
      <c r="AJ1635" s="63"/>
      <c r="AK1635" s="63"/>
      <c r="AL1635" s="63"/>
      <c r="AM1635" s="63"/>
      <c r="AN1635" s="63"/>
      <c r="AO1635" s="63"/>
      <c r="AP1635" s="63"/>
      <c r="AQ1635" s="93">
        <f t="shared" si="2100"/>
        <v>0</v>
      </c>
      <c r="AR1635" s="66"/>
      <c r="AS1635" s="63"/>
      <c r="AT1635" s="63"/>
      <c r="AU1635" s="63"/>
      <c r="AV1635" s="63"/>
      <c r="AW1635" s="63"/>
      <c r="AX1635" s="63"/>
      <c r="AY1635" s="63"/>
      <c r="AZ1635" s="63"/>
      <c r="BA1635" s="63"/>
      <c r="BB1635" s="63"/>
      <c r="BC1635" s="63"/>
      <c r="BD1635" s="93">
        <f t="shared" si="2101"/>
        <v>0</v>
      </c>
      <c r="BE1635" s="98">
        <f t="shared" si="2097"/>
        <v>0</v>
      </c>
      <c r="BG1635" s="138"/>
      <c r="BH1635" s="139"/>
      <c r="BI1635" s="139"/>
    </row>
    <row r="1636" spans="1:61" ht="13.15" hidden="1" customHeight="1" outlineLevel="2" x14ac:dyDescent="0.2">
      <c r="A1636" s="380">
        <v>8</v>
      </c>
      <c r="B1636" s="364" t="s">
        <v>335</v>
      </c>
      <c r="C1636" s="49" t="s">
        <v>159</v>
      </c>
      <c r="D1636" s="95"/>
      <c r="E1636" s="68"/>
      <c r="F1636" s="69"/>
      <c r="G1636" s="69"/>
      <c r="H1636" s="69"/>
      <c r="I1636" s="69"/>
      <c r="J1636" s="69"/>
      <c r="K1636" s="69"/>
      <c r="L1636" s="69"/>
      <c r="M1636" s="69"/>
      <c r="N1636" s="69"/>
      <c r="O1636" s="69"/>
      <c r="P1636" s="69"/>
      <c r="Q1636" s="94">
        <f t="shared" si="2098"/>
        <v>0</v>
      </c>
      <c r="R1636" s="68"/>
      <c r="S1636" s="69"/>
      <c r="T1636" s="69"/>
      <c r="U1636" s="69"/>
      <c r="V1636" s="69"/>
      <c r="W1636" s="69"/>
      <c r="X1636" s="69"/>
      <c r="Y1636" s="69"/>
      <c r="Z1636" s="69"/>
      <c r="AA1636" s="69"/>
      <c r="AB1636" s="69"/>
      <c r="AC1636" s="69"/>
      <c r="AD1636" s="94">
        <f t="shared" si="2099"/>
        <v>0</v>
      </c>
      <c r="AE1636" s="68"/>
      <c r="AF1636" s="69"/>
      <c r="AG1636" s="69"/>
      <c r="AH1636" s="69"/>
      <c r="AI1636" s="69"/>
      <c r="AJ1636" s="69"/>
      <c r="AK1636" s="69"/>
      <c r="AL1636" s="69"/>
      <c r="AM1636" s="69"/>
      <c r="AN1636" s="69"/>
      <c r="AO1636" s="69"/>
      <c r="AP1636" s="69"/>
      <c r="AQ1636" s="94">
        <f t="shared" si="2100"/>
        <v>0</v>
      </c>
      <c r="AR1636" s="68"/>
      <c r="AS1636" s="69"/>
      <c r="AT1636" s="69"/>
      <c r="AU1636" s="69"/>
      <c r="AV1636" s="69"/>
      <c r="AW1636" s="69"/>
      <c r="AX1636" s="69"/>
      <c r="AY1636" s="69"/>
      <c r="AZ1636" s="69"/>
      <c r="BA1636" s="69"/>
      <c r="BB1636" s="69"/>
      <c r="BC1636" s="69"/>
      <c r="BD1636" s="94">
        <f t="shared" si="2101"/>
        <v>0</v>
      </c>
      <c r="BE1636" s="95">
        <f t="shared" si="2097"/>
        <v>0</v>
      </c>
      <c r="BH1636" s="4"/>
      <c r="BI1636" s="4"/>
    </row>
    <row r="1637" spans="1:61" ht="13.15" hidden="1" customHeight="1" outlineLevel="2" thickBot="1" x14ac:dyDescent="0.25">
      <c r="A1637" s="377"/>
      <c r="B1637" s="379"/>
      <c r="C1637" s="128" t="s">
        <v>164</v>
      </c>
      <c r="D1637" s="133"/>
      <c r="E1637" s="132"/>
      <c r="F1637" s="130"/>
      <c r="G1637" s="130"/>
      <c r="H1637" s="130"/>
      <c r="I1637" s="130"/>
      <c r="J1637" s="130"/>
      <c r="K1637" s="130"/>
      <c r="L1637" s="130"/>
      <c r="M1637" s="130"/>
      <c r="N1637" s="130"/>
      <c r="O1637" s="130"/>
      <c r="P1637" s="130"/>
      <c r="Q1637" s="131">
        <f t="shared" si="2098"/>
        <v>0</v>
      </c>
      <c r="R1637" s="132"/>
      <c r="S1637" s="130"/>
      <c r="T1637" s="130"/>
      <c r="U1637" s="130"/>
      <c r="V1637" s="130"/>
      <c r="W1637" s="130"/>
      <c r="X1637" s="130"/>
      <c r="Y1637" s="130"/>
      <c r="Z1637" s="130"/>
      <c r="AA1637" s="130"/>
      <c r="AB1637" s="130"/>
      <c r="AC1637" s="130"/>
      <c r="AD1637" s="131">
        <f t="shared" si="2099"/>
        <v>0</v>
      </c>
      <c r="AE1637" s="132"/>
      <c r="AF1637" s="130"/>
      <c r="AG1637" s="130"/>
      <c r="AH1637" s="130"/>
      <c r="AI1637" s="130"/>
      <c r="AJ1637" s="130"/>
      <c r="AK1637" s="130"/>
      <c r="AL1637" s="130"/>
      <c r="AM1637" s="130"/>
      <c r="AN1637" s="130"/>
      <c r="AO1637" s="130"/>
      <c r="AP1637" s="130"/>
      <c r="AQ1637" s="131">
        <f t="shared" si="2100"/>
        <v>0</v>
      </c>
      <c r="AR1637" s="132"/>
      <c r="AS1637" s="130"/>
      <c r="AT1637" s="130"/>
      <c r="AU1637" s="130"/>
      <c r="AV1637" s="130"/>
      <c r="AW1637" s="130"/>
      <c r="AX1637" s="130"/>
      <c r="AY1637" s="130"/>
      <c r="AZ1637" s="130"/>
      <c r="BA1637" s="130"/>
      <c r="BB1637" s="130"/>
      <c r="BC1637" s="130"/>
      <c r="BD1637" s="131">
        <f t="shared" si="2101"/>
        <v>0</v>
      </c>
      <c r="BE1637" s="133">
        <f t="shared" si="2097"/>
        <v>0</v>
      </c>
      <c r="BG1637" s="138"/>
      <c r="BH1637" s="139"/>
      <c r="BI1637" s="139"/>
    </row>
    <row r="1638" spans="1:61" outlineLevel="1" collapsed="1" x14ac:dyDescent="0.2">
      <c r="A1638" s="369"/>
      <c r="B1638" s="362" t="s">
        <v>198</v>
      </c>
      <c r="C1638" s="50" t="s">
        <v>159</v>
      </c>
      <c r="D1638" s="127">
        <f>SUM(D1622,D1624,D1626,D1628,D1630,D1632,D1634,D1636)</f>
        <v>0</v>
      </c>
      <c r="E1638" s="124">
        <f t="shared" ref="E1638:P1638" si="2103">SUM(E1622,E1624,E1626,E1628,E1630,E1632,E1634,E1636)</f>
        <v>0</v>
      </c>
      <c r="F1638" s="125">
        <f t="shared" si="2103"/>
        <v>0</v>
      </c>
      <c r="G1638" s="125">
        <f t="shared" si="2103"/>
        <v>0</v>
      </c>
      <c r="H1638" s="125">
        <f t="shared" si="2103"/>
        <v>0</v>
      </c>
      <c r="I1638" s="125">
        <f t="shared" si="2103"/>
        <v>0</v>
      </c>
      <c r="J1638" s="125">
        <f t="shared" si="2103"/>
        <v>0</v>
      </c>
      <c r="K1638" s="125">
        <f t="shared" si="2103"/>
        <v>0</v>
      </c>
      <c r="L1638" s="125">
        <f t="shared" si="2103"/>
        <v>0</v>
      </c>
      <c r="M1638" s="125">
        <f t="shared" si="2103"/>
        <v>0</v>
      </c>
      <c r="N1638" s="125">
        <f t="shared" si="2103"/>
        <v>0</v>
      </c>
      <c r="O1638" s="125">
        <f t="shared" si="2103"/>
        <v>0</v>
      </c>
      <c r="P1638" s="125">
        <f t="shared" si="2103"/>
        <v>0</v>
      </c>
      <c r="Q1638" s="126">
        <f t="shared" si="2098"/>
        <v>0</v>
      </c>
      <c r="R1638" s="124">
        <f t="shared" ref="R1638:AC1638" si="2104">SUM(R1622,R1624,R1626,R1628,R1630,R1632,R1634,R1636)</f>
        <v>0</v>
      </c>
      <c r="S1638" s="125">
        <f t="shared" si="2104"/>
        <v>0</v>
      </c>
      <c r="T1638" s="125">
        <f t="shared" si="2104"/>
        <v>0</v>
      </c>
      <c r="U1638" s="125">
        <f t="shared" si="2104"/>
        <v>0</v>
      </c>
      <c r="V1638" s="125">
        <f t="shared" si="2104"/>
        <v>300</v>
      </c>
      <c r="W1638" s="125">
        <f t="shared" si="2104"/>
        <v>300</v>
      </c>
      <c r="X1638" s="125">
        <f t="shared" si="2104"/>
        <v>300</v>
      </c>
      <c r="Y1638" s="125">
        <f t="shared" si="2104"/>
        <v>300</v>
      </c>
      <c r="Z1638" s="125">
        <f t="shared" si="2104"/>
        <v>0</v>
      </c>
      <c r="AA1638" s="125">
        <f t="shared" si="2104"/>
        <v>0</v>
      </c>
      <c r="AB1638" s="125">
        <f t="shared" si="2104"/>
        <v>0</v>
      </c>
      <c r="AC1638" s="125">
        <f t="shared" si="2104"/>
        <v>0</v>
      </c>
      <c r="AD1638" s="126">
        <f t="shared" si="2099"/>
        <v>1200</v>
      </c>
      <c r="AE1638" s="124">
        <f t="shared" ref="AE1638:AP1638" si="2105">SUM(AE1622,AE1624,AE1626,AE1628,AE1630,AE1632,AE1634,AE1636)</f>
        <v>0</v>
      </c>
      <c r="AF1638" s="125">
        <f t="shared" si="2105"/>
        <v>0</v>
      </c>
      <c r="AG1638" s="125">
        <f t="shared" si="2105"/>
        <v>0</v>
      </c>
      <c r="AH1638" s="125">
        <f t="shared" si="2105"/>
        <v>0</v>
      </c>
      <c r="AI1638" s="125">
        <f t="shared" si="2105"/>
        <v>300</v>
      </c>
      <c r="AJ1638" s="125">
        <f t="shared" si="2105"/>
        <v>300</v>
      </c>
      <c r="AK1638" s="125">
        <f t="shared" si="2105"/>
        <v>300</v>
      </c>
      <c r="AL1638" s="125">
        <f t="shared" si="2105"/>
        <v>300</v>
      </c>
      <c r="AM1638" s="125">
        <f t="shared" si="2105"/>
        <v>0</v>
      </c>
      <c r="AN1638" s="125">
        <f t="shared" si="2105"/>
        <v>0</v>
      </c>
      <c r="AO1638" s="125">
        <f t="shared" si="2105"/>
        <v>0</v>
      </c>
      <c r="AP1638" s="125">
        <f t="shared" si="2105"/>
        <v>0</v>
      </c>
      <c r="AQ1638" s="126">
        <f t="shared" si="2100"/>
        <v>1200</v>
      </c>
      <c r="AR1638" s="124">
        <f t="shared" ref="AR1638:BC1638" si="2106">SUM(AR1622,AR1624,AR1626,AR1628,AR1630,AR1632,AR1634,AR1636)</f>
        <v>0</v>
      </c>
      <c r="AS1638" s="125">
        <f t="shared" si="2106"/>
        <v>0</v>
      </c>
      <c r="AT1638" s="125">
        <f t="shared" si="2106"/>
        <v>0</v>
      </c>
      <c r="AU1638" s="125">
        <f t="shared" si="2106"/>
        <v>0</v>
      </c>
      <c r="AV1638" s="125">
        <f t="shared" si="2106"/>
        <v>300</v>
      </c>
      <c r="AW1638" s="125">
        <f t="shared" si="2106"/>
        <v>300</v>
      </c>
      <c r="AX1638" s="125">
        <f t="shared" si="2106"/>
        <v>300</v>
      </c>
      <c r="AY1638" s="125">
        <f t="shared" si="2106"/>
        <v>300</v>
      </c>
      <c r="AZ1638" s="125">
        <f t="shared" si="2106"/>
        <v>0</v>
      </c>
      <c r="BA1638" s="125">
        <f t="shared" si="2106"/>
        <v>0</v>
      </c>
      <c r="BB1638" s="125">
        <f t="shared" si="2106"/>
        <v>0</v>
      </c>
      <c r="BC1638" s="125">
        <f t="shared" si="2106"/>
        <v>0</v>
      </c>
      <c r="BD1638" s="126">
        <f t="shared" si="2101"/>
        <v>1200</v>
      </c>
      <c r="BE1638" s="127">
        <f t="shared" si="2097"/>
        <v>3600</v>
      </c>
    </row>
    <row r="1639" spans="1:61" outlineLevel="1" x14ac:dyDescent="0.2">
      <c r="A1639" s="370"/>
      <c r="B1639" s="363"/>
      <c r="C1639" s="51" t="s">
        <v>164</v>
      </c>
      <c r="D1639" s="100">
        <f t="shared" ref="D1639:P1639" si="2107">SUM(D1623,D1625,D1627,D1629,D1631,D1633,D1635,D1637)</f>
        <v>0</v>
      </c>
      <c r="E1639" s="80">
        <f t="shared" si="2107"/>
        <v>0</v>
      </c>
      <c r="F1639" s="81">
        <f t="shared" si="2107"/>
        <v>0</v>
      </c>
      <c r="G1639" s="81">
        <f t="shared" si="2107"/>
        <v>0</v>
      </c>
      <c r="H1639" s="81">
        <f t="shared" si="2107"/>
        <v>0</v>
      </c>
      <c r="I1639" s="81">
        <f t="shared" si="2107"/>
        <v>0</v>
      </c>
      <c r="J1639" s="81">
        <f t="shared" si="2107"/>
        <v>0</v>
      </c>
      <c r="K1639" s="81">
        <f t="shared" si="2107"/>
        <v>0</v>
      </c>
      <c r="L1639" s="81">
        <f t="shared" si="2107"/>
        <v>0</v>
      </c>
      <c r="M1639" s="81">
        <f t="shared" si="2107"/>
        <v>0</v>
      </c>
      <c r="N1639" s="81">
        <f t="shared" si="2107"/>
        <v>0</v>
      </c>
      <c r="O1639" s="81">
        <f t="shared" si="2107"/>
        <v>0</v>
      </c>
      <c r="P1639" s="81">
        <f t="shared" si="2107"/>
        <v>0</v>
      </c>
      <c r="Q1639" s="99">
        <f t="shared" si="2098"/>
        <v>0</v>
      </c>
      <c r="R1639" s="80">
        <f t="shared" ref="R1639:AC1639" si="2108">SUM(R1623,R1625,R1627,R1629,R1631,R1633,R1635,R1637)</f>
        <v>0</v>
      </c>
      <c r="S1639" s="81">
        <f t="shared" si="2108"/>
        <v>0</v>
      </c>
      <c r="T1639" s="81">
        <f t="shared" si="2108"/>
        <v>0</v>
      </c>
      <c r="U1639" s="81">
        <f t="shared" si="2108"/>
        <v>0</v>
      </c>
      <c r="V1639" s="81">
        <f t="shared" si="2108"/>
        <v>0</v>
      </c>
      <c r="W1639" s="81">
        <f t="shared" si="2108"/>
        <v>0</v>
      </c>
      <c r="X1639" s="81">
        <f t="shared" si="2108"/>
        <v>0</v>
      </c>
      <c r="Y1639" s="81">
        <f t="shared" si="2108"/>
        <v>0</v>
      </c>
      <c r="Z1639" s="81">
        <f t="shared" si="2108"/>
        <v>0</v>
      </c>
      <c r="AA1639" s="81">
        <f t="shared" si="2108"/>
        <v>0</v>
      </c>
      <c r="AB1639" s="81">
        <f t="shared" si="2108"/>
        <v>0</v>
      </c>
      <c r="AC1639" s="81">
        <f t="shared" si="2108"/>
        <v>0</v>
      </c>
      <c r="AD1639" s="99">
        <f t="shared" si="2099"/>
        <v>0</v>
      </c>
      <c r="AE1639" s="80">
        <f t="shared" ref="AE1639:AP1639" si="2109">SUM(AE1623,AE1625,AE1627,AE1629,AE1631,AE1633,AE1635,AE1637)</f>
        <v>0</v>
      </c>
      <c r="AF1639" s="81">
        <f t="shared" si="2109"/>
        <v>0</v>
      </c>
      <c r="AG1639" s="81">
        <f t="shared" si="2109"/>
        <v>0</v>
      </c>
      <c r="AH1639" s="81">
        <f t="shared" si="2109"/>
        <v>0</v>
      </c>
      <c r="AI1639" s="81">
        <f t="shared" si="2109"/>
        <v>0</v>
      </c>
      <c r="AJ1639" s="81">
        <f t="shared" si="2109"/>
        <v>0</v>
      </c>
      <c r="AK1639" s="81">
        <f t="shared" si="2109"/>
        <v>0</v>
      </c>
      <c r="AL1639" s="81">
        <f t="shared" si="2109"/>
        <v>0</v>
      </c>
      <c r="AM1639" s="81">
        <f t="shared" si="2109"/>
        <v>0</v>
      </c>
      <c r="AN1639" s="81">
        <f t="shared" si="2109"/>
        <v>0</v>
      </c>
      <c r="AO1639" s="81">
        <f t="shared" si="2109"/>
        <v>0</v>
      </c>
      <c r="AP1639" s="81">
        <f t="shared" si="2109"/>
        <v>0</v>
      </c>
      <c r="AQ1639" s="99">
        <f t="shared" si="2100"/>
        <v>0</v>
      </c>
      <c r="AR1639" s="80">
        <f t="shared" ref="AR1639:BC1639" si="2110">SUM(AR1623,AR1625,AR1627,AR1629,AR1631,AR1633,AR1635,AR1637)</f>
        <v>0</v>
      </c>
      <c r="AS1639" s="81">
        <f t="shared" si="2110"/>
        <v>0</v>
      </c>
      <c r="AT1639" s="81">
        <f t="shared" si="2110"/>
        <v>0</v>
      </c>
      <c r="AU1639" s="81">
        <f t="shared" si="2110"/>
        <v>0</v>
      </c>
      <c r="AV1639" s="81">
        <f t="shared" si="2110"/>
        <v>0</v>
      </c>
      <c r="AW1639" s="81">
        <f t="shared" si="2110"/>
        <v>0</v>
      </c>
      <c r="AX1639" s="81">
        <f t="shared" si="2110"/>
        <v>0</v>
      </c>
      <c r="AY1639" s="81">
        <f t="shared" si="2110"/>
        <v>0</v>
      </c>
      <c r="AZ1639" s="81">
        <f t="shared" si="2110"/>
        <v>0</v>
      </c>
      <c r="BA1639" s="81">
        <f t="shared" si="2110"/>
        <v>0</v>
      </c>
      <c r="BB1639" s="81">
        <f t="shared" si="2110"/>
        <v>0</v>
      </c>
      <c r="BC1639" s="81">
        <f t="shared" si="2110"/>
        <v>0</v>
      </c>
      <c r="BD1639" s="99">
        <f t="shared" si="2101"/>
        <v>0</v>
      </c>
      <c r="BE1639" s="100">
        <f t="shared" si="2097"/>
        <v>0</v>
      </c>
    </row>
    <row r="1640" spans="1:61" hidden="1" outlineLevel="2" x14ac:dyDescent="0.2">
      <c r="A1640" s="120"/>
      <c r="B1640" s="111" t="s">
        <v>203</v>
      </c>
      <c r="C1640" s="112"/>
      <c r="D1640" s="114"/>
      <c r="E1640" s="113"/>
      <c r="F1640" s="113"/>
      <c r="G1640" s="113"/>
      <c r="H1640" s="113"/>
      <c r="I1640" s="113"/>
      <c r="J1640" s="113"/>
      <c r="K1640" s="113"/>
      <c r="L1640" s="113"/>
      <c r="M1640" s="113"/>
      <c r="N1640" s="113"/>
      <c r="O1640" s="113"/>
      <c r="P1640" s="113"/>
      <c r="Q1640" s="114"/>
      <c r="R1640" s="113"/>
      <c r="S1640" s="113"/>
      <c r="T1640" s="113"/>
      <c r="U1640" s="113"/>
      <c r="V1640" s="113"/>
      <c r="W1640" s="113"/>
      <c r="X1640" s="113"/>
      <c r="Y1640" s="113"/>
      <c r="Z1640" s="113"/>
      <c r="AA1640" s="113"/>
      <c r="AB1640" s="113"/>
      <c r="AC1640" s="113"/>
      <c r="AD1640" s="114"/>
      <c r="AE1640" s="113"/>
      <c r="AF1640" s="113"/>
      <c r="AG1640" s="113"/>
      <c r="AH1640" s="113"/>
      <c r="AI1640" s="113"/>
      <c r="AJ1640" s="113"/>
      <c r="AK1640" s="113"/>
      <c r="AL1640" s="113"/>
      <c r="AM1640" s="113"/>
      <c r="AN1640" s="113"/>
      <c r="AO1640" s="113"/>
      <c r="AP1640" s="113"/>
      <c r="AQ1640" s="114"/>
      <c r="AR1640" s="113"/>
      <c r="AS1640" s="113"/>
      <c r="AT1640" s="113"/>
      <c r="AU1640" s="113"/>
      <c r="AV1640" s="113"/>
      <c r="AW1640" s="113"/>
      <c r="AX1640" s="113"/>
      <c r="AY1640" s="113"/>
      <c r="AZ1640" s="113"/>
      <c r="BA1640" s="113"/>
      <c r="BB1640" s="113"/>
      <c r="BC1640" s="113"/>
      <c r="BD1640" s="114"/>
      <c r="BE1640" s="198">
        <f t="shared" si="2097"/>
        <v>0</v>
      </c>
      <c r="BG1640" s="42"/>
    </row>
    <row r="1641" spans="1:61" hidden="1" outlineLevel="2" x14ac:dyDescent="0.2">
      <c r="A1641" s="375">
        <v>1</v>
      </c>
      <c r="B1641" s="376" t="s">
        <v>208</v>
      </c>
      <c r="C1641" s="47" t="s">
        <v>159</v>
      </c>
      <c r="D1641" s="91">
        <f>D1638-D1643</f>
        <v>0</v>
      </c>
      <c r="E1641" s="52">
        <f>E1638-E1643</f>
        <v>0</v>
      </c>
      <c r="F1641" s="53">
        <f t="shared" ref="F1641:P1641" si="2111">F1638-F1643</f>
        <v>0</v>
      </c>
      <c r="G1641" s="53">
        <f t="shared" si="2111"/>
        <v>0</v>
      </c>
      <c r="H1641" s="53">
        <f t="shared" si="2111"/>
        <v>0</v>
      </c>
      <c r="I1641" s="53">
        <f t="shared" si="2111"/>
        <v>0</v>
      </c>
      <c r="J1641" s="53">
        <f t="shared" si="2111"/>
        <v>0</v>
      </c>
      <c r="K1641" s="53">
        <f t="shared" si="2111"/>
        <v>0</v>
      </c>
      <c r="L1641" s="53">
        <f t="shared" si="2111"/>
        <v>0</v>
      </c>
      <c r="M1641" s="53">
        <f t="shared" si="2111"/>
        <v>0</v>
      </c>
      <c r="N1641" s="53">
        <f t="shared" si="2111"/>
        <v>0</v>
      </c>
      <c r="O1641" s="53">
        <f t="shared" si="2111"/>
        <v>0</v>
      </c>
      <c r="P1641" s="53">
        <f t="shared" si="2111"/>
        <v>0</v>
      </c>
      <c r="Q1641" s="91">
        <f t="shared" ref="Q1641:Q1646" si="2112">SUM(E1641:P1641)</f>
        <v>0</v>
      </c>
      <c r="R1641" s="52">
        <f>R1638-R1643</f>
        <v>0</v>
      </c>
      <c r="S1641" s="53">
        <f t="shared" ref="S1641:AC1641" si="2113">S1638-S1643</f>
        <v>0</v>
      </c>
      <c r="T1641" s="53">
        <f t="shared" si="2113"/>
        <v>0</v>
      </c>
      <c r="U1641" s="53">
        <f t="shared" si="2113"/>
        <v>0</v>
      </c>
      <c r="V1641" s="53">
        <f t="shared" si="2113"/>
        <v>300</v>
      </c>
      <c r="W1641" s="53">
        <f t="shared" si="2113"/>
        <v>300</v>
      </c>
      <c r="X1641" s="53">
        <f t="shared" si="2113"/>
        <v>300</v>
      </c>
      <c r="Y1641" s="53">
        <f t="shared" si="2113"/>
        <v>300</v>
      </c>
      <c r="Z1641" s="53">
        <f t="shared" si="2113"/>
        <v>0</v>
      </c>
      <c r="AA1641" s="53">
        <f t="shared" si="2113"/>
        <v>0</v>
      </c>
      <c r="AB1641" s="53">
        <f t="shared" si="2113"/>
        <v>0</v>
      </c>
      <c r="AC1641" s="53">
        <f t="shared" si="2113"/>
        <v>0</v>
      </c>
      <c r="AD1641" s="91">
        <f t="shared" ref="AD1641:AD1646" si="2114">SUM(R1641:AC1641)</f>
        <v>1200</v>
      </c>
      <c r="AE1641" s="52">
        <f>AE1638-AE1643</f>
        <v>0</v>
      </c>
      <c r="AF1641" s="53">
        <f t="shared" ref="AF1641:AP1641" si="2115">AF1638-AF1643</f>
        <v>0</v>
      </c>
      <c r="AG1641" s="53">
        <f t="shared" si="2115"/>
        <v>0</v>
      </c>
      <c r="AH1641" s="53">
        <f t="shared" si="2115"/>
        <v>0</v>
      </c>
      <c r="AI1641" s="53">
        <f t="shared" si="2115"/>
        <v>300</v>
      </c>
      <c r="AJ1641" s="53">
        <f t="shared" si="2115"/>
        <v>300</v>
      </c>
      <c r="AK1641" s="53">
        <f t="shared" si="2115"/>
        <v>300</v>
      </c>
      <c r="AL1641" s="53">
        <f t="shared" si="2115"/>
        <v>300</v>
      </c>
      <c r="AM1641" s="53">
        <f t="shared" si="2115"/>
        <v>0</v>
      </c>
      <c r="AN1641" s="53">
        <f t="shared" si="2115"/>
        <v>0</v>
      </c>
      <c r="AO1641" s="53">
        <f t="shared" si="2115"/>
        <v>0</v>
      </c>
      <c r="AP1641" s="53">
        <f t="shared" si="2115"/>
        <v>0</v>
      </c>
      <c r="AQ1641" s="91">
        <f t="shared" ref="AQ1641:AQ1646" si="2116">SUM(AE1641:AP1641)</f>
        <v>1200</v>
      </c>
      <c r="AR1641" s="52">
        <f>AR1638-AR1643</f>
        <v>0</v>
      </c>
      <c r="AS1641" s="53">
        <f t="shared" ref="AS1641:BC1641" si="2117">AS1638-AS1643</f>
        <v>0</v>
      </c>
      <c r="AT1641" s="53">
        <f t="shared" si="2117"/>
        <v>0</v>
      </c>
      <c r="AU1641" s="53">
        <f t="shared" si="2117"/>
        <v>0</v>
      </c>
      <c r="AV1641" s="53">
        <f t="shared" si="2117"/>
        <v>300</v>
      </c>
      <c r="AW1641" s="53">
        <f t="shared" si="2117"/>
        <v>300</v>
      </c>
      <c r="AX1641" s="53">
        <f t="shared" si="2117"/>
        <v>300</v>
      </c>
      <c r="AY1641" s="53">
        <f t="shared" si="2117"/>
        <v>300</v>
      </c>
      <c r="AZ1641" s="53">
        <f t="shared" si="2117"/>
        <v>0</v>
      </c>
      <c r="BA1641" s="53">
        <f t="shared" si="2117"/>
        <v>0</v>
      </c>
      <c r="BB1641" s="53">
        <f t="shared" si="2117"/>
        <v>0</v>
      </c>
      <c r="BC1641" s="53">
        <f t="shared" si="2117"/>
        <v>0</v>
      </c>
      <c r="BD1641" s="91">
        <f t="shared" ref="BD1641:BD1646" si="2118">SUM(AR1641:BC1641)</f>
        <v>1200</v>
      </c>
      <c r="BE1641" s="91">
        <f t="shared" si="2097"/>
        <v>3600</v>
      </c>
      <c r="BG1641" s="42"/>
    </row>
    <row r="1642" spans="1:61" hidden="1" outlineLevel="2" x14ac:dyDescent="0.2">
      <c r="A1642" s="374"/>
      <c r="B1642" s="372"/>
      <c r="C1642" s="46" t="s">
        <v>164</v>
      </c>
      <c r="D1642" s="92">
        <f t="shared" ref="D1642:P1642" si="2119">D1639-D1644</f>
        <v>0</v>
      </c>
      <c r="E1642" s="56">
        <f t="shared" si="2119"/>
        <v>0</v>
      </c>
      <c r="F1642" s="57">
        <f t="shared" si="2119"/>
        <v>0</v>
      </c>
      <c r="G1642" s="57">
        <f t="shared" si="2119"/>
        <v>0</v>
      </c>
      <c r="H1642" s="57">
        <f t="shared" si="2119"/>
        <v>0</v>
      </c>
      <c r="I1642" s="57">
        <f t="shared" si="2119"/>
        <v>0</v>
      </c>
      <c r="J1642" s="57">
        <f t="shared" si="2119"/>
        <v>0</v>
      </c>
      <c r="K1642" s="57">
        <f t="shared" si="2119"/>
        <v>0</v>
      </c>
      <c r="L1642" s="57">
        <f t="shared" si="2119"/>
        <v>0</v>
      </c>
      <c r="M1642" s="57">
        <f t="shared" si="2119"/>
        <v>0</v>
      </c>
      <c r="N1642" s="57">
        <f t="shared" si="2119"/>
        <v>0</v>
      </c>
      <c r="O1642" s="57">
        <f t="shared" si="2119"/>
        <v>0</v>
      </c>
      <c r="P1642" s="57">
        <f t="shared" si="2119"/>
        <v>0</v>
      </c>
      <c r="Q1642" s="92">
        <f t="shared" si="2112"/>
        <v>0</v>
      </c>
      <c r="R1642" s="56">
        <f t="shared" ref="R1642:AC1642" si="2120">R1639-R1644</f>
        <v>0</v>
      </c>
      <c r="S1642" s="57">
        <f t="shared" si="2120"/>
        <v>0</v>
      </c>
      <c r="T1642" s="57">
        <f t="shared" si="2120"/>
        <v>0</v>
      </c>
      <c r="U1642" s="57">
        <f t="shared" si="2120"/>
        <v>0</v>
      </c>
      <c r="V1642" s="57">
        <f t="shared" si="2120"/>
        <v>0</v>
      </c>
      <c r="W1642" s="57">
        <f t="shared" si="2120"/>
        <v>0</v>
      </c>
      <c r="X1642" s="57">
        <f t="shared" si="2120"/>
        <v>0</v>
      </c>
      <c r="Y1642" s="57">
        <f t="shared" si="2120"/>
        <v>0</v>
      </c>
      <c r="Z1642" s="57">
        <f t="shared" si="2120"/>
        <v>0</v>
      </c>
      <c r="AA1642" s="57">
        <f t="shared" si="2120"/>
        <v>0</v>
      </c>
      <c r="AB1642" s="57">
        <f t="shared" si="2120"/>
        <v>0</v>
      </c>
      <c r="AC1642" s="57">
        <f t="shared" si="2120"/>
        <v>0</v>
      </c>
      <c r="AD1642" s="92">
        <f t="shared" si="2114"/>
        <v>0</v>
      </c>
      <c r="AE1642" s="56">
        <f t="shared" ref="AE1642:AP1642" si="2121">AE1639-AE1644</f>
        <v>0</v>
      </c>
      <c r="AF1642" s="57">
        <f t="shared" si="2121"/>
        <v>0</v>
      </c>
      <c r="AG1642" s="57">
        <f t="shared" si="2121"/>
        <v>0</v>
      </c>
      <c r="AH1642" s="57">
        <f t="shared" si="2121"/>
        <v>0</v>
      </c>
      <c r="AI1642" s="57">
        <f t="shared" si="2121"/>
        <v>0</v>
      </c>
      <c r="AJ1642" s="57">
        <f t="shared" si="2121"/>
        <v>0</v>
      </c>
      <c r="AK1642" s="57">
        <f t="shared" si="2121"/>
        <v>0</v>
      </c>
      <c r="AL1642" s="57">
        <f t="shared" si="2121"/>
        <v>0</v>
      </c>
      <c r="AM1642" s="57">
        <f t="shared" si="2121"/>
        <v>0</v>
      </c>
      <c r="AN1642" s="57">
        <f t="shared" si="2121"/>
        <v>0</v>
      </c>
      <c r="AO1642" s="57">
        <f t="shared" si="2121"/>
        <v>0</v>
      </c>
      <c r="AP1642" s="57">
        <f t="shared" si="2121"/>
        <v>0</v>
      </c>
      <c r="AQ1642" s="92">
        <f t="shared" si="2116"/>
        <v>0</v>
      </c>
      <c r="AR1642" s="56">
        <f t="shared" ref="AR1642:BC1642" si="2122">AR1639-AR1644</f>
        <v>0</v>
      </c>
      <c r="AS1642" s="57">
        <f t="shared" si="2122"/>
        <v>0</v>
      </c>
      <c r="AT1642" s="57">
        <f t="shared" si="2122"/>
        <v>0</v>
      </c>
      <c r="AU1642" s="57">
        <f t="shared" si="2122"/>
        <v>0</v>
      </c>
      <c r="AV1642" s="57">
        <f t="shared" si="2122"/>
        <v>0</v>
      </c>
      <c r="AW1642" s="57">
        <f t="shared" si="2122"/>
        <v>0</v>
      </c>
      <c r="AX1642" s="57">
        <f t="shared" si="2122"/>
        <v>0</v>
      </c>
      <c r="AY1642" s="57">
        <f t="shared" si="2122"/>
        <v>0</v>
      </c>
      <c r="AZ1642" s="57">
        <f t="shared" si="2122"/>
        <v>0</v>
      </c>
      <c r="BA1642" s="57">
        <f t="shared" si="2122"/>
        <v>0</v>
      </c>
      <c r="BB1642" s="57">
        <f t="shared" si="2122"/>
        <v>0</v>
      </c>
      <c r="BC1642" s="57">
        <f t="shared" si="2122"/>
        <v>0</v>
      </c>
      <c r="BD1642" s="92">
        <f t="shared" si="2118"/>
        <v>0</v>
      </c>
      <c r="BE1642" s="92">
        <f t="shared" si="2097"/>
        <v>0</v>
      </c>
      <c r="BF1642" s="122"/>
      <c r="BG1642" s="42"/>
    </row>
    <row r="1643" spans="1:61" hidden="1" outlineLevel="2" x14ac:dyDescent="0.2">
      <c r="A1643" s="373">
        <v>2</v>
      </c>
      <c r="B1643" s="371" t="s">
        <v>307</v>
      </c>
      <c r="C1643" s="44" t="s">
        <v>159</v>
      </c>
      <c r="D1643" s="101"/>
      <c r="E1643" s="82"/>
      <c r="F1643" s="83"/>
      <c r="G1643" s="83"/>
      <c r="H1643" s="83"/>
      <c r="I1643" s="83"/>
      <c r="J1643" s="83"/>
      <c r="K1643" s="83"/>
      <c r="L1643" s="83"/>
      <c r="M1643" s="83"/>
      <c r="N1643" s="83"/>
      <c r="O1643" s="83"/>
      <c r="P1643" s="84"/>
      <c r="Q1643" s="101">
        <f t="shared" si="2112"/>
        <v>0</v>
      </c>
      <c r="R1643" s="82"/>
      <c r="S1643" s="83"/>
      <c r="T1643" s="83"/>
      <c r="U1643" s="83"/>
      <c r="V1643" s="83"/>
      <c r="W1643" s="83"/>
      <c r="X1643" s="83"/>
      <c r="Y1643" s="83"/>
      <c r="Z1643" s="83"/>
      <c r="AA1643" s="83"/>
      <c r="AB1643" s="83"/>
      <c r="AC1643" s="84"/>
      <c r="AD1643" s="101">
        <f t="shared" si="2114"/>
        <v>0</v>
      </c>
      <c r="AE1643" s="82"/>
      <c r="AF1643" s="83"/>
      <c r="AG1643" s="83"/>
      <c r="AH1643" s="83"/>
      <c r="AI1643" s="83"/>
      <c r="AJ1643" s="83"/>
      <c r="AK1643" s="83"/>
      <c r="AL1643" s="83"/>
      <c r="AM1643" s="83"/>
      <c r="AN1643" s="83"/>
      <c r="AO1643" s="83"/>
      <c r="AP1643" s="84"/>
      <c r="AQ1643" s="101">
        <f t="shared" si="2116"/>
        <v>0</v>
      </c>
      <c r="AR1643" s="82"/>
      <c r="AS1643" s="83"/>
      <c r="AT1643" s="83"/>
      <c r="AU1643" s="83"/>
      <c r="AV1643" s="83"/>
      <c r="AW1643" s="83"/>
      <c r="AX1643" s="83"/>
      <c r="AY1643" s="83"/>
      <c r="AZ1643" s="83"/>
      <c r="BA1643" s="83"/>
      <c r="BB1643" s="83"/>
      <c r="BC1643" s="84"/>
      <c r="BD1643" s="101">
        <f t="shared" si="2118"/>
        <v>0</v>
      </c>
      <c r="BE1643" s="101">
        <f t="shared" si="2097"/>
        <v>0</v>
      </c>
      <c r="BG1643" s="42"/>
    </row>
    <row r="1644" spans="1:61" ht="13.5" hidden="1" outlineLevel="2" thickBot="1" x14ac:dyDescent="0.25">
      <c r="A1644" s="377"/>
      <c r="B1644" s="378"/>
      <c r="C1644" s="128" t="s">
        <v>164</v>
      </c>
      <c r="D1644" s="131"/>
      <c r="E1644" s="129"/>
      <c r="F1644" s="130"/>
      <c r="G1644" s="130"/>
      <c r="H1644" s="130"/>
      <c r="I1644" s="130"/>
      <c r="J1644" s="130"/>
      <c r="K1644" s="130"/>
      <c r="L1644" s="130"/>
      <c r="M1644" s="130"/>
      <c r="N1644" s="130"/>
      <c r="O1644" s="130"/>
      <c r="P1644" s="130"/>
      <c r="Q1644" s="131">
        <f t="shared" si="2112"/>
        <v>0</v>
      </c>
      <c r="R1644" s="129"/>
      <c r="S1644" s="130"/>
      <c r="T1644" s="130"/>
      <c r="U1644" s="130"/>
      <c r="V1644" s="130"/>
      <c r="W1644" s="130"/>
      <c r="X1644" s="130"/>
      <c r="Y1644" s="130"/>
      <c r="Z1644" s="130"/>
      <c r="AA1644" s="130"/>
      <c r="AB1644" s="130"/>
      <c r="AC1644" s="130"/>
      <c r="AD1644" s="131">
        <f t="shared" si="2114"/>
        <v>0</v>
      </c>
      <c r="AE1644" s="129"/>
      <c r="AF1644" s="130"/>
      <c r="AG1644" s="130"/>
      <c r="AH1644" s="130"/>
      <c r="AI1644" s="130"/>
      <c r="AJ1644" s="130"/>
      <c r="AK1644" s="130"/>
      <c r="AL1644" s="130"/>
      <c r="AM1644" s="130"/>
      <c r="AN1644" s="130"/>
      <c r="AO1644" s="130"/>
      <c r="AP1644" s="130"/>
      <c r="AQ1644" s="131">
        <f t="shared" si="2116"/>
        <v>0</v>
      </c>
      <c r="AR1644" s="129"/>
      <c r="AS1644" s="130"/>
      <c r="AT1644" s="130"/>
      <c r="AU1644" s="130"/>
      <c r="AV1644" s="130"/>
      <c r="AW1644" s="130"/>
      <c r="AX1644" s="130"/>
      <c r="AY1644" s="130"/>
      <c r="AZ1644" s="130"/>
      <c r="BA1644" s="130"/>
      <c r="BB1644" s="130"/>
      <c r="BC1644" s="130"/>
      <c r="BD1644" s="131">
        <f t="shared" si="2118"/>
        <v>0</v>
      </c>
      <c r="BE1644" s="131">
        <f t="shared" si="2097"/>
        <v>0</v>
      </c>
      <c r="BG1644" s="42"/>
    </row>
    <row r="1645" spans="1:61" hidden="1" outlineLevel="2" x14ac:dyDescent="0.2">
      <c r="A1645" s="369"/>
      <c r="B1645" s="362" t="s">
        <v>198</v>
      </c>
      <c r="C1645" s="50" t="s">
        <v>159</v>
      </c>
      <c r="D1645" s="127">
        <f>SUM(D1641,D1643)</f>
        <v>0</v>
      </c>
      <c r="E1645" s="124">
        <f>SUM(E1641,E1643)</f>
        <v>0</v>
      </c>
      <c r="F1645" s="125">
        <f t="shared" ref="F1645:P1645" si="2123">SUM(F1641,F1643)</f>
        <v>0</v>
      </c>
      <c r="G1645" s="125">
        <f t="shared" si="2123"/>
        <v>0</v>
      </c>
      <c r="H1645" s="125">
        <f t="shared" si="2123"/>
        <v>0</v>
      </c>
      <c r="I1645" s="125">
        <f t="shared" si="2123"/>
        <v>0</v>
      </c>
      <c r="J1645" s="125">
        <f t="shared" si="2123"/>
        <v>0</v>
      </c>
      <c r="K1645" s="125">
        <f t="shared" si="2123"/>
        <v>0</v>
      </c>
      <c r="L1645" s="125">
        <f t="shared" si="2123"/>
        <v>0</v>
      </c>
      <c r="M1645" s="125">
        <f t="shared" si="2123"/>
        <v>0</v>
      </c>
      <c r="N1645" s="125">
        <f t="shared" si="2123"/>
        <v>0</v>
      </c>
      <c r="O1645" s="125">
        <f t="shared" si="2123"/>
        <v>0</v>
      </c>
      <c r="P1645" s="125">
        <f t="shared" si="2123"/>
        <v>0</v>
      </c>
      <c r="Q1645" s="126">
        <f t="shared" si="2112"/>
        <v>0</v>
      </c>
      <c r="R1645" s="124">
        <f>SUM(R1641,R1643)</f>
        <v>0</v>
      </c>
      <c r="S1645" s="125">
        <f t="shared" ref="S1645:AC1645" si="2124">SUM(S1641,S1643)</f>
        <v>0</v>
      </c>
      <c r="T1645" s="125">
        <f t="shared" si="2124"/>
        <v>0</v>
      </c>
      <c r="U1645" s="125">
        <f t="shared" si="2124"/>
        <v>0</v>
      </c>
      <c r="V1645" s="125">
        <f t="shared" si="2124"/>
        <v>300</v>
      </c>
      <c r="W1645" s="125">
        <f t="shared" si="2124"/>
        <v>300</v>
      </c>
      <c r="X1645" s="125">
        <f t="shared" si="2124"/>
        <v>300</v>
      </c>
      <c r="Y1645" s="125">
        <f t="shared" si="2124"/>
        <v>300</v>
      </c>
      <c r="Z1645" s="125">
        <f t="shared" si="2124"/>
        <v>0</v>
      </c>
      <c r="AA1645" s="125">
        <f t="shared" si="2124"/>
        <v>0</v>
      </c>
      <c r="AB1645" s="125">
        <f t="shared" si="2124"/>
        <v>0</v>
      </c>
      <c r="AC1645" s="125">
        <f t="shared" si="2124"/>
        <v>0</v>
      </c>
      <c r="AD1645" s="126">
        <f t="shared" si="2114"/>
        <v>1200</v>
      </c>
      <c r="AE1645" s="124">
        <f>SUM(AE1641,AE1643)</f>
        <v>0</v>
      </c>
      <c r="AF1645" s="125">
        <f t="shared" ref="AF1645:AP1645" si="2125">SUM(AF1641,AF1643)</f>
        <v>0</v>
      </c>
      <c r="AG1645" s="125">
        <f t="shared" si="2125"/>
        <v>0</v>
      </c>
      <c r="AH1645" s="125">
        <f t="shared" si="2125"/>
        <v>0</v>
      </c>
      <c r="AI1645" s="125">
        <f t="shared" si="2125"/>
        <v>300</v>
      </c>
      <c r="AJ1645" s="125">
        <f t="shared" si="2125"/>
        <v>300</v>
      </c>
      <c r="AK1645" s="125">
        <f t="shared" si="2125"/>
        <v>300</v>
      </c>
      <c r="AL1645" s="125">
        <f t="shared" si="2125"/>
        <v>300</v>
      </c>
      <c r="AM1645" s="125">
        <f t="shared" si="2125"/>
        <v>0</v>
      </c>
      <c r="AN1645" s="125">
        <f t="shared" si="2125"/>
        <v>0</v>
      </c>
      <c r="AO1645" s="125">
        <f t="shared" si="2125"/>
        <v>0</v>
      </c>
      <c r="AP1645" s="125">
        <f t="shared" si="2125"/>
        <v>0</v>
      </c>
      <c r="AQ1645" s="126">
        <f t="shared" si="2116"/>
        <v>1200</v>
      </c>
      <c r="AR1645" s="124">
        <f>SUM(AR1641,AR1643)</f>
        <v>0</v>
      </c>
      <c r="AS1645" s="125">
        <f t="shared" ref="AS1645:BC1645" si="2126">SUM(AS1641,AS1643)</f>
        <v>0</v>
      </c>
      <c r="AT1645" s="125">
        <f t="shared" si="2126"/>
        <v>0</v>
      </c>
      <c r="AU1645" s="125">
        <f t="shared" si="2126"/>
        <v>0</v>
      </c>
      <c r="AV1645" s="125">
        <f t="shared" si="2126"/>
        <v>300</v>
      </c>
      <c r="AW1645" s="125">
        <f t="shared" si="2126"/>
        <v>300</v>
      </c>
      <c r="AX1645" s="125">
        <f t="shared" si="2126"/>
        <v>300</v>
      </c>
      <c r="AY1645" s="125">
        <f t="shared" si="2126"/>
        <v>300</v>
      </c>
      <c r="AZ1645" s="125">
        <f t="shared" si="2126"/>
        <v>0</v>
      </c>
      <c r="BA1645" s="125">
        <f t="shared" si="2126"/>
        <v>0</v>
      </c>
      <c r="BB1645" s="125">
        <f t="shared" si="2126"/>
        <v>0</v>
      </c>
      <c r="BC1645" s="125">
        <f t="shared" si="2126"/>
        <v>0</v>
      </c>
      <c r="BD1645" s="126">
        <f t="shared" si="2118"/>
        <v>1200</v>
      </c>
      <c r="BE1645" s="127">
        <f t="shared" si="2097"/>
        <v>3600</v>
      </c>
      <c r="BG1645" s="42"/>
    </row>
    <row r="1646" spans="1:61" hidden="1" outlineLevel="2" x14ac:dyDescent="0.2">
      <c r="A1646" s="370"/>
      <c r="B1646" s="363"/>
      <c r="C1646" s="51" t="s">
        <v>164</v>
      </c>
      <c r="D1646" s="100">
        <f t="shared" ref="D1646:P1646" si="2127">SUM(D1642,D1644)</f>
        <v>0</v>
      </c>
      <c r="E1646" s="80">
        <f t="shared" si="2127"/>
        <v>0</v>
      </c>
      <c r="F1646" s="81">
        <f t="shared" si="2127"/>
        <v>0</v>
      </c>
      <c r="G1646" s="81">
        <f t="shared" si="2127"/>
        <v>0</v>
      </c>
      <c r="H1646" s="81">
        <f t="shared" si="2127"/>
        <v>0</v>
      </c>
      <c r="I1646" s="81">
        <f t="shared" si="2127"/>
        <v>0</v>
      </c>
      <c r="J1646" s="81">
        <f t="shared" si="2127"/>
        <v>0</v>
      </c>
      <c r="K1646" s="81">
        <f t="shared" si="2127"/>
        <v>0</v>
      </c>
      <c r="L1646" s="81">
        <f t="shared" si="2127"/>
        <v>0</v>
      </c>
      <c r="M1646" s="81">
        <f t="shared" si="2127"/>
        <v>0</v>
      </c>
      <c r="N1646" s="81">
        <f t="shared" si="2127"/>
        <v>0</v>
      </c>
      <c r="O1646" s="81">
        <f t="shared" si="2127"/>
        <v>0</v>
      </c>
      <c r="P1646" s="81">
        <f t="shared" si="2127"/>
        <v>0</v>
      </c>
      <c r="Q1646" s="99">
        <f t="shared" si="2112"/>
        <v>0</v>
      </c>
      <c r="R1646" s="80">
        <f t="shared" ref="R1646:AC1646" si="2128">SUM(R1642,R1644)</f>
        <v>0</v>
      </c>
      <c r="S1646" s="81">
        <f t="shared" si="2128"/>
        <v>0</v>
      </c>
      <c r="T1646" s="81">
        <f t="shared" si="2128"/>
        <v>0</v>
      </c>
      <c r="U1646" s="81">
        <f t="shared" si="2128"/>
        <v>0</v>
      </c>
      <c r="V1646" s="81">
        <f t="shared" si="2128"/>
        <v>0</v>
      </c>
      <c r="W1646" s="81">
        <f t="shared" si="2128"/>
        <v>0</v>
      </c>
      <c r="X1646" s="81">
        <f t="shared" si="2128"/>
        <v>0</v>
      </c>
      <c r="Y1646" s="81">
        <f t="shared" si="2128"/>
        <v>0</v>
      </c>
      <c r="Z1646" s="81">
        <f t="shared" si="2128"/>
        <v>0</v>
      </c>
      <c r="AA1646" s="81">
        <f t="shared" si="2128"/>
        <v>0</v>
      </c>
      <c r="AB1646" s="81">
        <f t="shared" si="2128"/>
        <v>0</v>
      </c>
      <c r="AC1646" s="81">
        <f t="shared" si="2128"/>
        <v>0</v>
      </c>
      <c r="AD1646" s="99">
        <f t="shared" si="2114"/>
        <v>0</v>
      </c>
      <c r="AE1646" s="80">
        <f t="shared" ref="AE1646:AP1646" si="2129">SUM(AE1642,AE1644)</f>
        <v>0</v>
      </c>
      <c r="AF1646" s="81">
        <f t="shared" si="2129"/>
        <v>0</v>
      </c>
      <c r="AG1646" s="81">
        <f t="shared" si="2129"/>
        <v>0</v>
      </c>
      <c r="AH1646" s="81">
        <f t="shared" si="2129"/>
        <v>0</v>
      </c>
      <c r="AI1646" s="81">
        <f t="shared" si="2129"/>
        <v>0</v>
      </c>
      <c r="AJ1646" s="81">
        <f t="shared" si="2129"/>
        <v>0</v>
      </c>
      <c r="AK1646" s="81">
        <f t="shared" si="2129"/>
        <v>0</v>
      </c>
      <c r="AL1646" s="81">
        <f t="shared" si="2129"/>
        <v>0</v>
      </c>
      <c r="AM1646" s="81">
        <f t="shared" si="2129"/>
        <v>0</v>
      </c>
      <c r="AN1646" s="81">
        <f t="shared" si="2129"/>
        <v>0</v>
      </c>
      <c r="AO1646" s="81">
        <f t="shared" si="2129"/>
        <v>0</v>
      </c>
      <c r="AP1646" s="81">
        <f t="shared" si="2129"/>
        <v>0</v>
      </c>
      <c r="AQ1646" s="99">
        <f t="shared" si="2116"/>
        <v>0</v>
      </c>
      <c r="AR1646" s="80">
        <f t="shared" ref="AR1646:BC1646" si="2130">SUM(AR1642,AR1644)</f>
        <v>0</v>
      </c>
      <c r="AS1646" s="81">
        <f t="shared" si="2130"/>
        <v>0</v>
      </c>
      <c r="AT1646" s="81">
        <f t="shared" si="2130"/>
        <v>0</v>
      </c>
      <c r="AU1646" s="81">
        <f t="shared" si="2130"/>
        <v>0</v>
      </c>
      <c r="AV1646" s="81">
        <f t="shared" si="2130"/>
        <v>0</v>
      </c>
      <c r="AW1646" s="81">
        <f t="shared" si="2130"/>
        <v>0</v>
      </c>
      <c r="AX1646" s="81">
        <f t="shared" si="2130"/>
        <v>0</v>
      </c>
      <c r="AY1646" s="81">
        <f t="shared" si="2130"/>
        <v>0</v>
      </c>
      <c r="AZ1646" s="81">
        <f t="shared" si="2130"/>
        <v>0</v>
      </c>
      <c r="BA1646" s="81">
        <f t="shared" si="2130"/>
        <v>0</v>
      </c>
      <c r="BB1646" s="81">
        <f t="shared" si="2130"/>
        <v>0</v>
      </c>
      <c r="BC1646" s="81">
        <f t="shared" si="2130"/>
        <v>0</v>
      </c>
      <c r="BD1646" s="99">
        <f t="shared" si="2118"/>
        <v>0</v>
      </c>
      <c r="BE1646" s="100">
        <f t="shared" si="2097"/>
        <v>0</v>
      </c>
      <c r="BG1646" s="42"/>
    </row>
    <row r="1647" spans="1:61" outlineLevel="1" collapsed="1" x14ac:dyDescent="0.2">
      <c r="A1647" s="119"/>
      <c r="B1647" s="103" t="s">
        <v>244</v>
      </c>
      <c r="C1647" s="104"/>
      <c r="D1647" s="106"/>
      <c r="E1647" s="105"/>
      <c r="F1647" s="105"/>
      <c r="G1647" s="105"/>
      <c r="H1647" s="105"/>
      <c r="I1647" s="105"/>
      <c r="J1647" s="105"/>
      <c r="K1647" s="105"/>
      <c r="L1647" s="105"/>
      <c r="M1647" s="105"/>
      <c r="N1647" s="105"/>
      <c r="O1647" s="105"/>
      <c r="P1647" s="105"/>
      <c r="Q1647" s="106"/>
      <c r="R1647" s="105"/>
      <c r="S1647" s="105"/>
      <c r="T1647" s="105"/>
      <c r="U1647" s="105"/>
      <c r="V1647" s="105"/>
      <c r="W1647" s="105"/>
      <c r="X1647" s="105"/>
      <c r="Y1647" s="105"/>
      <c r="Z1647" s="105"/>
      <c r="AA1647" s="105"/>
      <c r="AB1647" s="105"/>
      <c r="AC1647" s="105"/>
      <c r="AD1647" s="107"/>
      <c r="AE1647" s="108"/>
      <c r="AF1647" s="105"/>
      <c r="AG1647" s="105"/>
      <c r="AH1647" s="105"/>
      <c r="AI1647" s="105"/>
      <c r="AJ1647" s="105"/>
      <c r="AK1647" s="105"/>
      <c r="AL1647" s="105"/>
      <c r="AM1647" s="105"/>
      <c r="AN1647" s="105"/>
      <c r="AO1647" s="105"/>
      <c r="AP1647" s="109"/>
      <c r="AQ1647" s="110"/>
      <c r="AR1647" s="105"/>
      <c r="AS1647" s="105"/>
      <c r="AT1647" s="105"/>
      <c r="AU1647" s="105"/>
      <c r="AV1647" s="105"/>
      <c r="AW1647" s="105"/>
      <c r="AX1647" s="105"/>
      <c r="AY1647" s="105"/>
      <c r="AZ1647" s="105"/>
      <c r="BA1647" s="105"/>
      <c r="BB1647" s="105"/>
      <c r="BC1647" s="105"/>
      <c r="BD1647" s="106"/>
      <c r="BE1647" s="197">
        <f t="shared" si="2062"/>
        <v>0</v>
      </c>
      <c r="BF1647" s="122"/>
      <c r="BG1647" s="42"/>
    </row>
    <row r="1648" spans="1:61" hidden="1" outlineLevel="2" x14ac:dyDescent="0.2">
      <c r="A1648" s="120"/>
      <c r="B1648" s="111" t="s">
        <v>202</v>
      </c>
      <c r="C1648" s="112"/>
      <c r="D1648" s="114"/>
      <c r="E1648" s="113"/>
      <c r="F1648" s="113"/>
      <c r="G1648" s="113"/>
      <c r="H1648" s="113"/>
      <c r="I1648" s="113"/>
      <c r="J1648" s="113"/>
      <c r="K1648" s="113"/>
      <c r="L1648" s="113"/>
      <c r="M1648" s="113"/>
      <c r="N1648" s="113"/>
      <c r="O1648" s="113"/>
      <c r="P1648" s="113"/>
      <c r="Q1648" s="114"/>
      <c r="R1648" s="113"/>
      <c r="S1648" s="113"/>
      <c r="T1648" s="113"/>
      <c r="U1648" s="113"/>
      <c r="V1648" s="113"/>
      <c r="W1648" s="113"/>
      <c r="X1648" s="113"/>
      <c r="Y1648" s="113"/>
      <c r="Z1648" s="113"/>
      <c r="AA1648" s="113"/>
      <c r="AB1648" s="113"/>
      <c r="AC1648" s="113"/>
      <c r="AD1648" s="115"/>
      <c r="AE1648" s="116"/>
      <c r="AF1648" s="113"/>
      <c r="AG1648" s="113"/>
      <c r="AH1648" s="113"/>
      <c r="AI1648" s="113"/>
      <c r="AJ1648" s="113"/>
      <c r="AK1648" s="113"/>
      <c r="AL1648" s="113"/>
      <c r="AM1648" s="113"/>
      <c r="AN1648" s="113"/>
      <c r="AO1648" s="113"/>
      <c r="AP1648" s="117"/>
      <c r="AQ1648" s="118"/>
      <c r="AR1648" s="113"/>
      <c r="AS1648" s="113"/>
      <c r="AT1648" s="113"/>
      <c r="AU1648" s="113"/>
      <c r="AV1648" s="113"/>
      <c r="AW1648" s="113"/>
      <c r="AX1648" s="113"/>
      <c r="AY1648" s="113"/>
      <c r="AZ1648" s="113"/>
      <c r="BA1648" s="113"/>
      <c r="BB1648" s="113"/>
      <c r="BC1648" s="113"/>
      <c r="BD1648" s="114"/>
      <c r="BE1648" s="198">
        <f t="shared" si="2062"/>
        <v>0</v>
      </c>
      <c r="BG1648" s="42"/>
    </row>
    <row r="1649" spans="1:62" ht="13.15" hidden="1" customHeight="1" outlineLevel="2" x14ac:dyDescent="0.2">
      <c r="A1649" s="373">
        <v>1</v>
      </c>
      <c r="B1649" s="371" t="s">
        <v>334</v>
      </c>
      <c r="C1649" s="44" t="s">
        <v>159</v>
      </c>
      <c r="D1649" s="101"/>
      <c r="E1649" s="82"/>
      <c r="F1649" s="83"/>
      <c r="G1649" s="83"/>
      <c r="H1649" s="83"/>
      <c r="I1649" s="83"/>
      <c r="J1649" s="83"/>
      <c r="K1649" s="83"/>
      <c r="L1649" s="83"/>
      <c r="M1649" s="83"/>
      <c r="N1649" s="83"/>
      <c r="O1649" s="83"/>
      <c r="P1649" s="83"/>
      <c r="Q1649" s="101">
        <f>SUM(E1649:P1649)</f>
        <v>0</v>
      </c>
      <c r="R1649" s="82"/>
      <c r="S1649" s="83"/>
      <c r="T1649" s="83"/>
      <c r="U1649" s="83"/>
      <c r="V1649" s="83"/>
      <c r="W1649" s="83"/>
      <c r="X1649" s="83"/>
      <c r="Y1649" s="83"/>
      <c r="Z1649" s="83"/>
      <c r="AA1649" s="83"/>
      <c r="AB1649" s="83"/>
      <c r="AC1649" s="83"/>
      <c r="AD1649" s="101">
        <f>SUM(R1649:AC1649)</f>
        <v>0</v>
      </c>
      <c r="AE1649" s="82"/>
      <c r="AF1649" s="83"/>
      <c r="AG1649" s="83"/>
      <c r="AH1649" s="83"/>
      <c r="AI1649" s="83"/>
      <c r="AJ1649" s="83"/>
      <c r="AK1649" s="83"/>
      <c r="AL1649" s="83"/>
      <c r="AM1649" s="83"/>
      <c r="AN1649" s="83"/>
      <c r="AO1649" s="83"/>
      <c r="AP1649" s="83"/>
      <c r="AQ1649" s="101">
        <f>SUM(AE1649:AP1649)</f>
        <v>0</v>
      </c>
      <c r="AR1649" s="82"/>
      <c r="AS1649" s="83"/>
      <c r="AT1649" s="83"/>
      <c r="AU1649" s="83"/>
      <c r="AV1649" s="83"/>
      <c r="AW1649" s="83"/>
      <c r="AX1649" s="83"/>
      <c r="AY1649" s="83"/>
      <c r="AZ1649" s="83"/>
      <c r="BA1649" s="83"/>
      <c r="BB1649" s="83"/>
      <c r="BC1649" s="83"/>
      <c r="BD1649" s="101">
        <f>SUM(AR1649:BC1649)</f>
        <v>0</v>
      </c>
      <c r="BE1649" s="101">
        <f t="shared" si="2062"/>
        <v>0</v>
      </c>
      <c r="BG1649" s="138"/>
      <c r="BH1649" s="140"/>
      <c r="BI1649" s="140"/>
    </row>
    <row r="1650" spans="1:62" ht="13.15" hidden="1" customHeight="1" outlineLevel="2" x14ac:dyDescent="0.2">
      <c r="A1650" s="374"/>
      <c r="B1650" s="372"/>
      <c r="C1650" s="46" t="s">
        <v>164</v>
      </c>
      <c r="D1650" s="92"/>
      <c r="E1650" s="56"/>
      <c r="F1650" s="57"/>
      <c r="G1650" s="57"/>
      <c r="H1650" s="57"/>
      <c r="I1650" s="57"/>
      <c r="J1650" s="57"/>
      <c r="K1650" s="57"/>
      <c r="L1650" s="57"/>
      <c r="M1650" s="57"/>
      <c r="N1650" s="57"/>
      <c r="O1650" s="57"/>
      <c r="P1650" s="57"/>
      <c r="Q1650" s="92">
        <f>SUM(E1650:P1650)</f>
        <v>0</v>
      </c>
      <c r="R1650" s="56"/>
      <c r="S1650" s="57"/>
      <c r="T1650" s="57"/>
      <c r="U1650" s="57"/>
      <c r="V1650" s="57"/>
      <c r="W1650" s="57"/>
      <c r="X1650" s="57"/>
      <c r="Y1650" s="57"/>
      <c r="Z1650" s="57"/>
      <c r="AA1650" s="57"/>
      <c r="AB1650" s="57"/>
      <c r="AC1650" s="57"/>
      <c r="AD1650" s="92">
        <f>SUM(R1650:AC1650)</f>
        <v>0</v>
      </c>
      <c r="AE1650" s="56"/>
      <c r="AF1650" s="57"/>
      <c r="AG1650" s="57"/>
      <c r="AH1650" s="57"/>
      <c r="AI1650" s="57"/>
      <c r="AJ1650" s="57"/>
      <c r="AK1650" s="57"/>
      <c r="AL1650" s="57"/>
      <c r="AM1650" s="57"/>
      <c r="AN1650" s="57"/>
      <c r="AO1650" s="57"/>
      <c r="AP1650" s="57"/>
      <c r="AQ1650" s="92">
        <f>SUM(AE1650:AP1650)</f>
        <v>0</v>
      </c>
      <c r="AR1650" s="56"/>
      <c r="AS1650" s="57"/>
      <c r="AT1650" s="57"/>
      <c r="AU1650" s="57"/>
      <c r="AV1650" s="57"/>
      <c r="AW1650" s="57"/>
      <c r="AX1650" s="57"/>
      <c r="AY1650" s="57"/>
      <c r="AZ1650" s="57"/>
      <c r="BA1650" s="57"/>
      <c r="BB1650" s="57"/>
      <c r="BC1650" s="57"/>
      <c r="BD1650" s="92">
        <f>SUM(AR1650:BC1650)</f>
        <v>0</v>
      </c>
      <c r="BE1650" s="92">
        <f t="shared" si="2062"/>
        <v>0</v>
      </c>
      <c r="BG1650" s="136"/>
      <c r="BH1650" s="4"/>
      <c r="BI1650" s="4"/>
    </row>
    <row r="1651" spans="1:62" ht="13.15" hidden="1" customHeight="1" outlineLevel="2" x14ac:dyDescent="0.2">
      <c r="A1651" s="373">
        <v>2</v>
      </c>
      <c r="B1651" s="371" t="s">
        <v>217</v>
      </c>
      <c r="C1651" s="44" t="s">
        <v>159</v>
      </c>
      <c r="D1651" s="101"/>
      <c r="E1651" s="82"/>
      <c r="F1651" s="83"/>
      <c r="G1651" s="83"/>
      <c r="H1651" s="188"/>
      <c r="I1651" s="188"/>
      <c r="J1651" s="188"/>
      <c r="K1651" s="188"/>
      <c r="L1651" s="188"/>
      <c r="M1651" s="188"/>
      <c r="N1651" s="188"/>
      <c r="O1651" s="188"/>
      <c r="P1651" s="83">
        <v>50</v>
      </c>
      <c r="Q1651" s="101">
        <f t="shared" ref="Q1651:Q1662" si="2131">SUM(E1651:P1651)</f>
        <v>50</v>
      </c>
      <c r="R1651" s="82"/>
      <c r="S1651" s="83"/>
      <c r="T1651" s="83"/>
      <c r="U1651" s="83"/>
      <c r="V1651" s="83">
        <v>10</v>
      </c>
      <c r="W1651" s="83"/>
      <c r="X1651" s="83">
        <v>10</v>
      </c>
      <c r="Y1651" s="83"/>
      <c r="Z1651" s="83"/>
      <c r="AA1651" s="83"/>
      <c r="AB1651" s="83"/>
      <c r="AC1651" s="83"/>
      <c r="AD1651" s="101">
        <f t="shared" ref="AD1651:AD1666" si="2132">SUM(R1651:AC1651)</f>
        <v>20</v>
      </c>
      <c r="AE1651" s="82"/>
      <c r="AF1651" s="83"/>
      <c r="AG1651" s="83"/>
      <c r="AH1651" s="83"/>
      <c r="AI1651" s="83"/>
      <c r="AJ1651" s="83"/>
      <c r="AK1651" s="83"/>
      <c r="AL1651" s="83"/>
      <c r="AM1651" s="83"/>
      <c r="AN1651" s="83"/>
      <c r="AO1651" s="83"/>
      <c r="AP1651" s="83"/>
      <c r="AQ1651" s="101">
        <f t="shared" ref="AQ1651:AQ1666" si="2133">SUM(AE1651:AP1651)</f>
        <v>0</v>
      </c>
      <c r="AR1651" s="82"/>
      <c r="AS1651" s="83"/>
      <c r="AT1651" s="83"/>
      <c r="AU1651" s="83"/>
      <c r="AV1651" s="83"/>
      <c r="AW1651" s="83"/>
      <c r="AX1651" s="83"/>
      <c r="AY1651" s="83"/>
      <c r="AZ1651" s="83"/>
      <c r="BA1651" s="83"/>
      <c r="BB1651" s="83"/>
      <c r="BC1651" s="83"/>
      <c r="BD1651" s="101">
        <f t="shared" ref="BD1651:BD1666" si="2134">SUM(AR1651:BC1651)</f>
        <v>0</v>
      </c>
      <c r="BE1651" s="101">
        <f t="shared" si="2062"/>
        <v>70</v>
      </c>
      <c r="BG1651" s="138" t="s">
        <v>211</v>
      </c>
      <c r="BH1651" s="140" t="s">
        <v>212</v>
      </c>
      <c r="BI1651" s="140" t="s">
        <v>213</v>
      </c>
    </row>
    <row r="1652" spans="1:62" ht="13.15" hidden="1" customHeight="1" outlineLevel="2" x14ac:dyDescent="0.2">
      <c r="A1652" s="374"/>
      <c r="B1652" s="372"/>
      <c r="C1652" s="46" t="s">
        <v>164</v>
      </c>
      <c r="D1652" s="92"/>
      <c r="E1652" s="56"/>
      <c r="F1652" s="57"/>
      <c r="G1652" s="57"/>
      <c r="H1652" s="57"/>
      <c r="I1652" s="57"/>
      <c r="J1652" s="57">
        <v>45</v>
      </c>
      <c r="K1652" s="57"/>
      <c r="L1652" s="57">
        <v>5</v>
      </c>
      <c r="M1652" s="57"/>
      <c r="N1652" s="57"/>
      <c r="O1652" s="57"/>
      <c r="P1652" s="57"/>
      <c r="Q1652" s="92">
        <f t="shared" si="2131"/>
        <v>50</v>
      </c>
      <c r="R1652" s="56"/>
      <c r="S1652" s="57"/>
      <c r="T1652" s="57"/>
      <c r="U1652" s="57"/>
      <c r="V1652" s="57"/>
      <c r="W1652" s="57"/>
      <c r="X1652" s="57"/>
      <c r="Y1652" s="57"/>
      <c r="Z1652" s="57"/>
      <c r="AA1652" s="57"/>
      <c r="AB1652" s="57"/>
      <c r="AC1652" s="57"/>
      <c r="AD1652" s="92">
        <f t="shared" si="2132"/>
        <v>0</v>
      </c>
      <c r="AE1652" s="56"/>
      <c r="AF1652" s="57"/>
      <c r="AG1652" s="57"/>
      <c r="AH1652" s="57"/>
      <c r="AI1652" s="57"/>
      <c r="AJ1652" s="57"/>
      <c r="AK1652" s="57"/>
      <c r="AL1652" s="57"/>
      <c r="AM1652" s="57"/>
      <c r="AN1652" s="57"/>
      <c r="AO1652" s="57"/>
      <c r="AP1652" s="57"/>
      <c r="AQ1652" s="92">
        <f t="shared" si="2133"/>
        <v>0</v>
      </c>
      <c r="AR1652" s="56"/>
      <c r="AS1652" s="57"/>
      <c r="AT1652" s="57"/>
      <c r="AU1652" s="57"/>
      <c r="AV1652" s="57"/>
      <c r="AW1652" s="57"/>
      <c r="AX1652" s="57"/>
      <c r="AY1652" s="57"/>
      <c r="AZ1652" s="57"/>
      <c r="BA1652" s="57"/>
      <c r="BB1652" s="57"/>
      <c r="BC1652" s="57"/>
      <c r="BD1652" s="92">
        <f t="shared" si="2134"/>
        <v>0</v>
      </c>
      <c r="BE1652" s="92">
        <f t="shared" si="2062"/>
        <v>50</v>
      </c>
      <c r="BG1652" s="136" t="s">
        <v>199</v>
      </c>
      <c r="BH1652" s="4">
        <v>40000</v>
      </c>
      <c r="BI1652" s="4">
        <f>+BH1652*1.25</f>
        <v>50000</v>
      </c>
    </row>
    <row r="1653" spans="1:62" ht="13.15" hidden="1" customHeight="1" outlineLevel="2" x14ac:dyDescent="0.2">
      <c r="A1653" s="366">
        <v>3</v>
      </c>
      <c r="B1653" s="376" t="s">
        <v>345</v>
      </c>
      <c r="C1653" s="47" t="s">
        <v>159</v>
      </c>
      <c r="D1653" s="91"/>
      <c r="E1653" s="52"/>
      <c r="F1653" s="53"/>
      <c r="G1653" s="53"/>
      <c r="H1653" s="53"/>
      <c r="I1653" s="53"/>
      <c r="J1653" s="53"/>
      <c r="K1653" s="53"/>
      <c r="L1653" s="53"/>
      <c r="M1653" s="53"/>
      <c r="N1653" s="53"/>
      <c r="O1653" s="53"/>
      <c r="P1653" s="53"/>
      <c r="Q1653" s="91">
        <f t="shared" si="2131"/>
        <v>0</v>
      </c>
      <c r="R1653" s="52"/>
      <c r="S1653" s="53"/>
      <c r="T1653" s="202"/>
      <c r="U1653" s="202"/>
      <c r="V1653" s="53"/>
      <c r="W1653" s="53"/>
      <c r="X1653" s="53"/>
      <c r="Y1653" s="53"/>
      <c r="Z1653" s="53"/>
      <c r="AA1653" s="53"/>
      <c r="AB1653" s="53"/>
      <c r="AC1653" s="53"/>
      <c r="AD1653" s="91">
        <f t="shared" si="2132"/>
        <v>0</v>
      </c>
      <c r="AE1653" s="52"/>
      <c r="AF1653" s="53"/>
      <c r="AG1653" s="53"/>
      <c r="AH1653" s="53"/>
      <c r="AI1653" s="53"/>
      <c r="AJ1653" s="53"/>
      <c r="AK1653" s="53"/>
      <c r="AL1653" s="53"/>
      <c r="AM1653" s="53"/>
      <c r="AN1653" s="53"/>
      <c r="AO1653" s="53"/>
      <c r="AP1653" s="53"/>
      <c r="AQ1653" s="91">
        <f t="shared" si="2133"/>
        <v>0</v>
      </c>
      <c r="AR1653" s="52"/>
      <c r="AS1653" s="53"/>
      <c r="AT1653" s="53"/>
      <c r="AU1653" s="53"/>
      <c r="AV1653" s="53"/>
      <c r="AW1653" s="53"/>
      <c r="AX1653" s="53"/>
      <c r="AY1653" s="53"/>
      <c r="AZ1653" s="53"/>
      <c r="BA1653" s="53"/>
      <c r="BB1653" s="53"/>
      <c r="BC1653" s="53"/>
      <c r="BD1653" s="91">
        <f t="shared" si="2134"/>
        <v>0</v>
      </c>
      <c r="BE1653" s="91">
        <f t="shared" si="2062"/>
        <v>0</v>
      </c>
      <c r="BG1653" s="136" t="s">
        <v>218</v>
      </c>
      <c r="BH1653" s="4">
        <f t="shared" ref="BH1653:BH1660" si="2135">BI1653/1.25</f>
        <v>16000</v>
      </c>
      <c r="BI1653" s="4">
        <v>20000</v>
      </c>
    </row>
    <row r="1654" spans="1:62" ht="13.15" hidden="1" customHeight="1" outlineLevel="2" x14ac:dyDescent="0.2">
      <c r="A1654" s="367"/>
      <c r="B1654" s="381"/>
      <c r="C1654" s="48" t="s">
        <v>164</v>
      </c>
      <c r="D1654" s="93"/>
      <c r="E1654" s="62"/>
      <c r="F1654" s="63"/>
      <c r="G1654" s="63"/>
      <c r="H1654" s="63"/>
      <c r="I1654" s="63"/>
      <c r="J1654" s="63"/>
      <c r="K1654" s="63"/>
      <c r="L1654" s="63"/>
      <c r="M1654" s="63"/>
      <c r="N1654" s="63"/>
      <c r="O1654" s="63"/>
      <c r="P1654" s="63"/>
      <c r="Q1654" s="93">
        <f t="shared" si="2131"/>
        <v>0</v>
      </c>
      <c r="R1654" s="62"/>
      <c r="S1654" s="63"/>
      <c r="T1654" s="63"/>
      <c r="U1654" s="63"/>
      <c r="V1654" s="63"/>
      <c r="W1654" s="63"/>
      <c r="X1654" s="63"/>
      <c r="Y1654" s="63"/>
      <c r="Z1654" s="63"/>
      <c r="AA1654" s="63"/>
      <c r="AB1654" s="63"/>
      <c r="AC1654" s="63"/>
      <c r="AD1654" s="93">
        <f t="shared" si="2132"/>
        <v>0</v>
      </c>
      <c r="AE1654" s="62"/>
      <c r="AF1654" s="63"/>
      <c r="AG1654" s="63"/>
      <c r="AH1654" s="63"/>
      <c r="AI1654" s="63"/>
      <c r="AJ1654" s="63"/>
      <c r="AK1654" s="63"/>
      <c r="AL1654" s="63"/>
      <c r="AM1654" s="63"/>
      <c r="AN1654" s="63"/>
      <c r="AO1654" s="63"/>
      <c r="AP1654" s="63"/>
      <c r="AQ1654" s="93">
        <f t="shared" si="2133"/>
        <v>0</v>
      </c>
      <c r="AR1654" s="62"/>
      <c r="AS1654" s="63"/>
      <c r="AT1654" s="63"/>
      <c r="AU1654" s="63"/>
      <c r="AV1654" s="63"/>
      <c r="AW1654" s="63"/>
      <c r="AX1654" s="63"/>
      <c r="AY1654" s="63"/>
      <c r="AZ1654" s="63"/>
      <c r="BA1654" s="63"/>
      <c r="BB1654" s="63"/>
      <c r="BC1654" s="63"/>
      <c r="BD1654" s="93">
        <f t="shared" si="2134"/>
        <v>0</v>
      </c>
      <c r="BE1654" s="93">
        <f t="shared" si="2062"/>
        <v>0</v>
      </c>
      <c r="BG1654" s="136" t="s">
        <v>222</v>
      </c>
      <c r="BH1654" s="4">
        <f t="shared" si="2135"/>
        <v>0</v>
      </c>
      <c r="BI1654" s="4">
        <v>0</v>
      </c>
      <c r="BJ1654" t="s">
        <v>349</v>
      </c>
    </row>
    <row r="1655" spans="1:62" ht="13.15" hidden="1" customHeight="1" outlineLevel="2" x14ac:dyDescent="0.2">
      <c r="A1655" s="380">
        <v>4</v>
      </c>
      <c r="B1655" s="382" t="s">
        <v>204</v>
      </c>
      <c r="C1655" s="49" t="s">
        <v>159</v>
      </c>
      <c r="D1655" s="95"/>
      <c r="E1655" s="68"/>
      <c r="F1655" s="69"/>
      <c r="G1655" s="69"/>
      <c r="H1655" s="69"/>
      <c r="I1655" s="69"/>
      <c r="J1655" s="69"/>
      <c r="K1655" s="69"/>
      <c r="L1655" s="69"/>
      <c r="M1655" s="69"/>
      <c r="N1655" s="69"/>
      <c r="O1655" s="69"/>
      <c r="P1655" s="69"/>
      <c r="Q1655" s="94">
        <f t="shared" si="2131"/>
        <v>0</v>
      </c>
      <c r="R1655" s="68"/>
      <c r="S1655" s="69"/>
      <c r="T1655" s="69"/>
      <c r="U1655" s="69"/>
      <c r="V1655" s="190"/>
      <c r="W1655" s="69"/>
      <c r="X1655" s="69"/>
      <c r="Y1655" s="69"/>
      <c r="Z1655" s="69"/>
      <c r="AA1655" s="69"/>
      <c r="AB1655" s="69"/>
      <c r="AC1655" s="69"/>
      <c r="AD1655" s="94">
        <f t="shared" si="2132"/>
        <v>0</v>
      </c>
      <c r="AE1655" s="68"/>
      <c r="AF1655" s="69"/>
      <c r="AG1655" s="69"/>
      <c r="AH1655" s="69"/>
      <c r="AI1655" s="69"/>
      <c r="AJ1655" s="69"/>
      <c r="AK1655" s="69"/>
      <c r="AL1655" s="69"/>
      <c r="AM1655" s="69"/>
      <c r="AN1655" s="69"/>
      <c r="AO1655" s="69"/>
      <c r="AP1655" s="69"/>
      <c r="AQ1655" s="94">
        <f t="shared" si="2133"/>
        <v>0</v>
      </c>
      <c r="AR1655" s="68"/>
      <c r="AS1655" s="69"/>
      <c r="AT1655" s="69"/>
      <c r="AU1655" s="69"/>
      <c r="AV1655" s="69"/>
      <c r="AW1655" s="69"/>
      <c r="AX1655" s="69"/>
      <c r="AY1655" s="69"/>
      <c r="AZ1655" s="69"/>
      <c r="BA1655" s="69"/>
      <c r="BB1655" s="69"/>
      <c r="BC1655" s="69"/>
      <c r="BD1655" s="94">
        <f t="shared" si="2134"/>
        <v>0</v>
      </c>
      <c r="BE1655" s="95">
        <f t="shared" si="2062"/>
        <v>0</v>
      </c>
      <c r="BG1655" s="136" t="s">
        <v>214</v>
      </c>
      <c r="BH1655" s="4">
        <f t="shared" si="2135"/>
        <v>0</v>
      </c>
      <c r="BI1655" s="4">
        <v>0</v>
      </c>
    </row>
    <row r="1656" spans="1:62" ht="13.15" hidden="1" customHeight="1" outlineLevel="2" x14ac:dyDescent="0.2">
      <c r="A1656" s="384"/>
      <c r="B1656" s="383"/>
      <c r="C1656" s="45" t="s">
        <v>164</v>
      </c>
      <c r="D1656" s="97"/>
      <c r="E1656" s="74"/>
      <c r="F1656" s="75"/>
      <c r="G1656" s="75"/>
      <c r="H1656" s="75"/>
      <c r="I1656" s="75"/>
      <c r="J1656" s="75"/>
      <c r="K1656" s="75"/>
      <c r="L1656" s="75"/>
      <c r="M1656" s="75"/>
      <c r="N1656" s="75"/>
      <c r="O1656" s="75"/>
      <c r="P1656" s="75"/>
      <c r="Q1656" s="96">
        <f t="shared" si="2131"/>
        <v>0</v>
      </c>
      <c r="R1656" s="74"/>
      <c r="S1656" s="75"/>
      <c r="T1656" s="75"/>
      <c r="U1656" s="75"/>
      <c r="V1656" s="75"/>
      <c r="W1656" s="75"/>
      <c r="X1656" s="75"/>
      <c r="Y1656" s="75"/>
      <c r="Z1656" s="75"/>
      <c r="AA1656" s="75"/>
      <c r="AB1656" s="75"/>
      <c r="AC1656" s="75"/>
      <c r="AD1656" s="96">
        <f t="shared" si="2132"/>
        <v>0</v>
      </c>
      <c r="AE1656" s="74"/>
      <c r="AF1656" s="75"/>
      <c r="AG1656" s="75"/>
      <c r="AH1656" s="75"/>
      <c r="AI1656" s="75"/>
      <c r="AJ1656" s="75"/>
      <c r="AK1656" s="75"/>
      <c r="AL1656" s="75"/>
      <c r="AM1656" s="75"/>
      <c r="AN1656" s="75"/>
      <c r="AO1656" s="75"/>
      <c r="AP1656" s="75"/>
      <c r="AQ1656" s="96">
        <f t="shared" si="2133"/>
        <v>0</v>
      </c>
      <c r="AR1656" s="74"/>
      <c r="AS1656" s="75"/>
      <c r="AT1656" s="75"/>
      <c r="AU1656" s="75"/>
      <c r="AV1656" s="75"/>
      <c r="AW1656" s="75"/>
      <c r="AX1656" s="75"/>
      <c r="AY1656" s="75"/>
      <c r="AZ1656" s="75"/>
      <c r="BA1656" s="75"/>
      <c r="BB1656" s="75"/>
      <c r="BC1656" s="75"/>
      <c r="BD1656" s="96">
        <f t="shared" si="2134"/>
        <v>0</v>
      </c>
      <c r="BE1656" s="97">
        <f t="shared" si="2062"/>
        <v>0</v>
      </c>
      <c r="BG1656" s="136" t="s">
        <v>223</v>
      </c>
      <c r="BH1656" s="4">
        <f t="shared" si="2135"/>
        <v>0</v>
      </c>
      <c r="BI1656" s="4">
        <v>0</v>
      </c>
      <c r="BJ1656" t="s">
        <v>349</v>
      </c>
    </row>
    <row r="1657" spans="1:62" ht="13.15" hidden="1" customHeight="1" outlineLevel="2" x14ac:dyDescent="0.2">
      <c r="A1657" s="380">
        <v>5</v>
      </c>
      <c r="B1657" s="382" t="s">
        <v>221</v>
      </c>
      <c r="C1657" s="49" t="s">
        <v>159</v>
      </c>
      <c r="D1657" s="95"/>
      <c r="E1657" s="68"/>
      <c r="F1657" s="69"/>
      <c r="G1657" s="69"/>
      <c r="H1657" s="69"/>
      <c r="I1657" s="69"/>
      <c r="J1657" s="69"/>
      <c r="K1657" s="69"/>
      <c r="L1657" s="69"/>
      <c r="M1657" s="69"/>
      <c r="N1657" s="69"/>
      <c r="O1657" s="69"/>
      <c r="P1657" s="69"/>
      <c r="Q1657" s="94">
        <f t="shared" si="2131"/>
        <v>0</v>
      </c>
      <c r="R1657" s="68"/>
      <c r="S1657" s="69"/>
      <c r="T1657" s="69"/>
      <c r="U1657" s="69"/>
      <c r="V1657" s="69"/>
      <c r="W1657" s="192">
        <v>300</v>
      </c>
      <c r="X1657" s="192">
        <v>300</v>
      </c>
      <c r="Y1657" s="192">
        <v>400</v>
      </c>
      <c r="Z1657" s="192">
        <v>400</v>
      </c>
      <c r="AA1657" s="192">
        <v>318</v>
      </c>
      <c r="AB1657" s="192">
        <v>476.4</v>
      </c>
      <c r="AC1657" s="69"/>
      <c r="AD1657" s="94">
        <f t="shared" si="2132"/>
        <v>2194.4</v>
      </c>
      <c r="AE1657" s="68"/>
      <c r="AF1657" s="69"/>
      <c r="AG1657" s="69"/>
      <c r="AH1657" s="69"/>
      <c r="AI1657" s="69"/>
      <c r="AJ1657" s="69"/>
      <c r="AK1657" s="69"/>
      <c r="AL1657" s="69"/>
      <c r="AM1657" s="69"/>
      <c r="AN1657" s="69"/>
      <c r="AO1657" s="69"/>
      <c r="AP1657" s="69"/>
      <c r="AQ1657" s="94">
        <f t="shared" si="2133"/>
        <v>0</v>
      </c>
      <c r="AR1657" s="68"/>
      <c r="AS1657" s="69"/>
      <c r="AT1657" s="69"/>
      <c r="AU1657" s="69"/>
      <c r="AV1657" s="69"/>
      <c r="AW1657" s="69"/>
      <c r="AX1657" s="69"/>
      <c r="AY1657" s="69"/>
      <c r="AZ1657" s="69"/>
      <c r="BA1657" s="69"/>
      <c r="BB1657" s="69"/>
      <c r="BC1657" s="69"/>
      <c r="BD1657" s="94">
        <f t="shared" si="2134"/>
        <v>0</v>
      </c>
      <c r="BE1657" s="95">
        <f t="shared" si="2062"/>
        <v>2194.4</v>
      </c>
      <c r="BG1657" t="s">
        <v>224</v>
      </c>
      <c r="BH1657" s="4">
        <f t="shared" si="2135"/>
        <v>1810686.4</v>
      </c>
      <c r="BI1657" s="4">
        <v>2263358</v>
      </c>
    </row>
    <row r="1658" spans="1:62" ht="13.15" hidden="1" customHeight="1" outlineLevel="2" x14ac:dyDescent="0.2">
      <c r="A1658" s="384"/>
      <c r="B1658" s="383"/>
      <c r="C1658" s="45" t="s">
        <v>164</v>
      </c>
      <c r="D1658" s="97"/>
      <c r="E1658" s="74"/>
      <c r="F1658" s="75"/>
      <c r="G1658" s="75"/>
      <c r="H1658" s="75"/>
      <c r="I1658" s="75"/>
      <c r="J1658" s="75"/>
      <c r="K1658" s="75"/>
      <c r="L1658" s="75"/>
      <c r="M1658" s="75"/>
      <c r="N1658" s="75"/>
      <c r="O1658" s="75"/>
      <c r="P1658" s="75"/>
      <c r="Q1658" s="96">
        <f t="shared" si="2131"/>
        <v>0</v>
      </c>
      <c r="R1658" s="74"/>
      <c r="S1658" s="75"/>
      <c r="T1658" s="75"/>
      <c r="U1658" s="75"/>
      <c r="V1658" s="75"/>
      <c r="W1658" s="75"/>
      <c r="X1658" s="75"/>
      <c r="Y1658" s="75"/>
      <c r="Z1658" s="75"/>
      <c r="AA1658" s="75"/>
      <c r="AB1658" s="75"/>
      <c r="AC1658" s="75"/>
      <c r="AD1658" s="96">
        <f t="shared" si="2132"/>
        <v>0</v>
      </c>
      <c r="AE1658" s="74"/>
      <c r="AF1658" s="75"/>
      <c r="AG1658" s="75"/>
      <c r="AH1658" s="75"/>
      <c r="AI1658" s="75"/>
      <c r="AJ1658" s="75"/>
      <c r="AK1658" s="75"/>
      <c r="AL1658" s="75"/>
      <c r="AM1658" s="75"/>
      <c r="AN1658" s="75"/>
      <c r="AO1658" s="75"/>
      <c r="AP1658" s="75"/>
      <c r="AQ1658" s="96">
        <f t="shared" si="2133"/>
        <v>0</v>
      </c>
      <c r="AR1658" s="74"/>
      <c r="AS1658" s="75"/>
      <c r="AT1658" s="75"/>
      <c r="AU1658" s="75"/>
      <c r="AV1658" s="75"/>
      <c r="AW1658" s="75"/>
      <c r="AX1658" s="75"/>
      <c r="AY1658" s="75"/>
      <c r="AZ1658" s="75"/>
      <c r="BA1658" s="75"/>
      <c r="BB1658" s="75"/>
      <c r="BC1658" s="75"/>
      <c r="BD1658" s="96">
        <f t="shared" si="2134"/>
        <v>0</v>
      </c>
      <c r="BE1658" s="97">
        <f t="shared" si="2062"/>
        <v>0</v>
      </c>
      <c r="BG1658" t="s">
        <v>210</v>
      </c>
      <c r="BH1658" s="4">
        <v>0</v>
      </c>
      <c r="BI1658" s="4">
        <v>0</v>
      </c>
      <c r="BJ1658" t="s">
        <v>350</v>
      </c>
    </row>
    <row r="1659" spans="1:62" ht="13.15" hidden="1" customHeight="1" outlineLevel="2" x14ac:dyDescent="0.2">
      <c r="A1659" s="373">
        <v>6</v>
      </c>
      <c r="B1659" s="364" t="s">
        <v>209</v>
      </c>
      <c r="C1659" s="49" t="s">
        <v>159</v>
      </c>
      <c r="D1659" s="95"/>
      <c r="E1659" s="68"/>
      <c r="F1659" s="69"/>
      <c r="G1659" s="69"/>
      <c r="H1659" s="69"/>
      <c r="I1659" s="69"/>
      <c r="J1659" s="69"/>
      <c r="K1659" s="69"/>
      <c r="L1659" s="69"/>
      <c r="M1659" s="69"/>
      <c r="N1659" s="69"/>
      <c r="O1659" s="69"/>
      <c r="P1659" s="69"/>
      <c r="Q1659" s="94">
        <f t="shared" si="2131"/>
        <v>0</v>
      </c>
      <c r="R1659" s="68"/>
      <c r="S1659" s="69"/>
      <c r="T1659" s="69"/>
      <c r="U1659" s="69"/>
      <c r="V1659" s="69"/>
      <c r="W1659" s="192">
        <v>11</v>
      </c>
      <c r="X1659" s="192">
        <v>11</v>
      </c>
      <c r="Y1659" s="192">
        <v>12</v>
      </c>
      <c r="Z1659" s="192">
        <v>12</v>
      </c>
      <c r="AA1659" s="192">
        <v>11</v>
      </c>
      <c r="AB1659" s="192">
        <v>11</v>
      </c>
      <c r="AC1659" s="69"/>
      <c r="AD1659" s="94">
        <f t="shared" si="2132"/>
        <v>68</v>
      </c>
      <c r="AE1659" s="68"/>
      <c r="AF1659" s="69"/>
      <c r="AG1659" s="69"/>
      <c r="AH1659" s="69"/>
      <c r="AI1659" s="69"/>
      <c r="AJ1659" s="69"/>
      <c r="AK1659" s="69"/>
      <c r="AL1659" s="69"/>
      <c r="AM1659" s="69"/>
      <c r="AN1659" s="69"/>
      <c r="AO1659" s="69"/>
      <c r="AP1659" s="69"/>
      <c r="AQ1659" s="94">
        <f t="shared" si="2133"/>
        <v>0</v>
      </c>
      <c r="AR1659" s="68"/>
      <c r="AS1659" s="69"/>
      <c r="AT1659" s="69"/>
      <c r="AU1659" s="69"/>
      <c r="AV1659" s="69"/>
      <c r="AW1659" s="69"/>
      <c r="AX1659" s="69"/>
      <c r="AY1659" s="69"/>
      <c r="AZ1659" s="69"/>
      <c r="BA1659" s="69"/>
      <c r="BB1659" s="69"/>
      <c r="BC1659" s="69"/>
      <c r="BD1659" s="94">
        <f t="shared" si="2134"/>
        <v>0</v>
      </c>
      <c r="BE1659" s="95">
        <f t="shared" si="2062"/>
        <v>68</v>
      </c>
      <c r="BG1659" s="136" t="s">
        <v>215</v>
      </c>
      <c r="BH1659" s="4">
        <f t="shared" si="2135"/>
        <v>50000</v>
      </c>
      <c r="BI1659" s="4">
        <v>62500</v>
      </c>
    </row>
    <row r="1660" spans="1:62" ht="13.15" hidden="1" customHeight="1" outlineLevel="2" x14ac:dyDescent="0.2">
      <c r="A1660" s="374"/>
      <c r="B1660" s="365"/>
      <c r="C1660" s="48" t="s">
        <v>164</v>
      </c>
      <c r="D1660" s="98"/>
      <c r="E1660" s="62"/>
      <c r="F1660" s="63"/>
      <c r="G1660" s="63"/>
      <c r="H1660" s="63"/>
      <c r="I1660" s="63"/>
      <c r="J1660" s="63"/>
      <c r="K1660" s="63"/>
      <c r="L1660" s="63"/>
      <c r="M1660" s="63"/>
      <c r="N1660" s="63"/>
      <c r="O1660" s="63"/>
      <c r="P1660" s="63"/>
      <c r="Q1660" s="93">
        <f t="shared" si="2131"/>
        <v>0</v>
      </c>
      <c r="R1660" s="62"/>
      <c r="S1660" s="63"/>
      <c r="T1660" s="63"/>
      <c r="U1660" s="63"/>
      <c r="V1660" s="63"/>
      <c r="W1660" s="63"/>
      <c r="X1660" s="63"/>
      <c r="Y1660" s="63"/>
      <c r="Z1660" s="63"/>
      <c r="AA1660" s="63"/>
      <c r="AB1660" s="63"/>
      <c r="AC1660" s="63"/>
      <c r="AD1660" s="93">
        <f t="shared" si="2132"/>
        <v>0</v>
      </c>
      <c r="AE1660" s="62"/>
      <c r="AF1660" s="63"/>
      <c r="AG1660" s="63"/>
      <c r="AH1660" s="63"/>
      <c r="AI1660" s="63"/>
      <c r="AJ1660" s="63"/>
      <c r="AK1660" s="63"/>
      <c r="AL1660" s="63"/>
      <c r="AM1660" s="63"/>
      <c r="AN1660" s="63"/>
      <c r="AO1660" s="63"/>
      <c r="AP1660" s="63"/>
      <c r="AQ1660" s="93">
        <f t="shared" si="2133"/>
        <v>0</v>
      </c>
      <c r="AR1660" s="62"/>
      <c r="AS1660" s="63"/>
      <c r="AT1660" s="63"/>
      <c r="AU1660" s="63"/>
      <c r="AV1660" s="63"/>
      <c r="AW1660" s="63"/>
      <c r="AX1660" s="63"/>
      <c r="AY1660" s="63"/>
      <c r="AZ1660" s="63"/>
      <c r="BA1660" s="63"/>
      <c r="BB1660" s="63"/>
      <c r="BC1660" s="63"/>
      <c r="BD1660" s="93">
        <f t="shared" si="2134"/>
        <v>0</v>
      </c>
      <c r="BE1660" s="98">
        <f t="shared" si="2062"/>
        <v>0</v>
      </c>
      <c r="BF1660" s="122"/>
      <c r="BG1660" s="136" t="s">
        <v>348</v>
      </c>
      <c r="BH1660" s="4">
        <f t="shared" si="2135"/>
        <v>66940</v>
      </c>
      <c r="BI1660" s="4">
        <v>83675</v>
      </c>
    </row>
    <row r="1661" spans="1:62" ht="13.15" hidden="1" customHeight="1" outlineLevel="2" x14ac:dyDescent="0.2">
      <c r="A1661" s="366">
        <v>7</v>
      </c>
      <c r="B1661" s="364" t="s">
        <v>6</v>
      </c>
      <c r="C1661" s="49" t="s">
        <v>159</v>
      </c>
      <c r="D1661" s="95"/>
      <c r="E1661" s="68"/>
      <c r="F1661" s="69"/>
      <c r="G1661" s="69"/>
      <c r="H1661" s="69"/>
      <c r="I1661" s="69"/>
      <c r="J1661" s="69"/>
      <c r="K1661" s="69"/>
      <c r="L1661" s="69"/>
      <c r="M1661" s="69"/>
      <c r="N1661" s="69"/>
      <c r="O1661" s="69"/>
      <c r="P1661" s="69"/>
      <c r="Q1661" s="94">
        <f t="shared" si="2131"/>
        <v>0</v>
      </c>
      <c r="R1661" s="68"/>
      <c r="S1661" s="69"/>
      <c r="T1661" s="192">
        <v>5</v>
      </c>
      <c r="U1661" s="192">
        <v>10</v>
      </c>
      <c r="V1661" s="192">
        <v>10</v>
      </c>
      <c r="W1661" s="192">
        <v>10</v>
      </c>
      <c r="X1661" s="192">
        <v>10</v>
      </c>
      <c r="Y1661" s="192">
        <v>10</v>
      </c>
      <c r="Z1661" s="192">
        <v>8</v>
      </c>
      <c r="AA1661" s="192"/>
      <c r="AB1661" s="192"/>
      <c r="AC1661" s="69"/>
      <c r="AD1661" s="94">
        <f t="shared" si="2132"/>
        <v>63</v>
      </c>
      <c r="AE1661" s="68"/>
      <c r="AF1661" s="69"/>
      <c r="AG1661" s="69"/>
      <c r="AH1661" s="69"/>
      <c r="AI1661" s="69"/>
      <c r="AJ1661" s="69"/>
      <c r="AK1661" s="69"/>
      <c r="AL1661" s="69"/>
      <c r="AM1661" s="69"/>
      <c r="AN1661" s="69"/>
      <c r="AO1661" s="69"/>
      <c r="AP1661" s="69"/>
      <c r="AQ1661" s="94">
        <f t="shared" si="2133"/>
        <v>0</v>
      </c>
      <c r="AR1661" s="68"/>
      <c r="AS1661" s="69"/>
      <c r="AT1661" s="69"/>
      <c r="AU1661" s="69"/>
      <c r="AV1661" s="69"/>
      <c r="AW1661" s="69"/>
      <c r="AX1661" s="69"/>
      <c r="AY1661" s="69"/>
      <c r="AZ1661" s="69"/>
      <c r="BA1661" s="69"/>
      <c r="BB1661" s="69"/>
      <c r="BC1661" s="69"/>
      <c r="BD1661" s="94">
        <f t="shared" si="2134"/>
        <v>0</v>
      </c>
      <c r="BE1661" s="95">
        <f t="shared" si="2062"/>
        <v>63</v>
      </c>
      <c r="BG1661" s="138" t="s">
        <v>216</v>
      </c>
      <c r="BH1661" s="139">
        <f>SUM(BH1652:BH1660)</f>
        <v>1983626.4</v>
      </c>
      <c r="BI1661" s="139">
        <f>SUM(BI1652:BI1660)</f>
        <v>2479533</v>
      </c>
    </row>
    <row r="1662" spans="1:62" ht="13.15" hidden="1" customHeight="1" outlineLevel="2" x14ac:dyDescent="0.2">
      <c r="A1662" s="367"/>
      <c r="B1662" s="368"/>
      <c r="C1662" s="48" t="s">
        <v>164</v>
      </c>
      <c r="D1662" s="98"/>
      <c r="E1662" s="66"/>
      <c r="F1662" s="63"/>
      <c r="G1662" s="63"/>
      <c r="H1662" s="63"/>
      <c r="I1662" s="63"/>
      <c r="J1662" s="63"/>
      <c r="K1662" s="63"/>
      <c r="L1662" s="63"/>
      <c r="M1662" s="63"/>
      <c r="N1662" s="63"/>
      <c r="O1662" s="63"/>
      <c r="P1662" s="63"/>
      <c r="Q1662" s="93">
        <f t="shared" si="2131"/>
        <v>0</v>
      </c>
      <c r="R1662" s="66"/>
      <c r="S1662" s="63"/>
      <c r="T1662" s="63"/>
      <c r="U1662" s="63"/>
      <c r="V1662" s="63"/>
      <c r="W1662" s="63"/>
      <c r="X1662" s="63"/>
      <c r="Y1662" s="63"/>
      <c r="Z1662" s="63"/>
      <c r="AA1662" s="63"/>
      <c r="AB1662" s="63"/>
      <c r="AC1662" s="63"/>
      <c r="AD1662" s="93">
        <f t="shared" si="2132"/>
        <v>0</v>
      </c>
      <c r="AE1662" s="66"/>
      <c r="AF1662" s="63"/>
      <c r="AG1662" s="63"/>
      <c r="AH1662" s="63"/>
      <c r="AI1662" s="63"/>
      <c r="AJ1662" s="63"/>
      <c r="AK1662" s="63"/>
      <c r="AL1662" s="63"/>
      <c r="AM1662" s="63"/>
      <c r="AN1662" s="63"/>
      <c r="AO1662" s="63"/>
      <c r="AP1662" s="63"/>
      <c r="AQ1662" s="93">
        <f t="shared" si="2133"/>
        <v>0</v>
      </c>
      <c r="AR1662" s="66"/>
      <c r="AS1662" s="63"/>
      <c r="AT1662" s="63"/>
      <c r="AU1662" s="63"/>
      <c r="AV1662" s="63"/>
      <c r="AW1662" s="63"/>
      <c r="AX1662" s="63"/>
      <c r="AY1662" s="63"/>
      <c r="AZ1662" s="63"/>
      <c r="BA1662" s="63"/>
      <c r="BB1662" s="63"/>
      <c r="BC1662" s="63"/>
      <c r="BD1662" s="93">
        <f t="shared" si="2134"/>
        <v>0</v>
      </c>
      <c r="BE1662" s="98">
        <f t="shared" si="2062"/>
        <v>0</v>
      </c>
      <c r="BH1662" s="4"/>
      <c r="BI1662" s="4"/>
    </row>
    <row r="1663" spans="1:62" ht="13.15" hidden="1" customHeight="1" outlineLevel="2" x14ac:dyDescent="0.2">
      <c r="A1663" s="380">
        <v>8</v>
      </c>
      <c r="B1663" s="364" t="s">
        <v>335</v>
      </c>
      <c r="C1663" s="49" t="s">
        <v>159</v>
      </c>
      <c r="D1663" s="95"/>
      <c r="E1663" s="68"/>
      <c r="F1663" s="69"/>
      <c r="G1663" s="69"/>
      <c r="H1663" s="69"/>
      <c r="I1663" s="69"/>
      <c r="J1663" s="69"/>
      <c r="K1663" s="69"/>
      <c r="L1663" s="69"/>
      <c r="M1663" s="69"/>
      <c r="N1663" s="69"/>
      <c r="O1663" s="69"/>
      <c r="P1663" s="69"/>
      <c r="Q1663" s="94">
        <f>SUM(E1663:P1663)</f>
        <v>0</v>
      </c>
      <c r="R1663" s="68"/>
      <c r="S1663" s="69"/>
      <c r="T1663" s="69"/>
      <c r="U1663" s="192">
        <v>10</v>
      </c>
      <c r="V1663" s="192">
        <v>10</v>
      </c>
      <c r="W1663" s="192">
        <v>10</v>
      </c>
      <c r="X1663" s="192">
        <v>10</v>
      </c>
      <c r="Y1663" s="192">
        <v>10</v>
      </c>
      <c r="Z1663" s="192">
        <v>10</v>
      </c>
      <c r="AA1663" s="192">
        <v>10</v>
      </c>
      <c r="AB1663" s="192">
        <v>14</v>
      </c>
      <c r="AC1663" s="69"/>
      <c r="AD1663" s="94">
        <f t="shared" si="2132"/>
        <v>84</v>
      </c>
      <c r="AE1663" s="68"/>
      <c r="AF1663" s="69"/>
      <c r="AG1663" s="69"/>
      <c r="AH1663" s="69"/>
      <c r="AI1663" s="69"/>
      <c r="AJ1663" s="69"/>
      <c r="AK1663" s="69"/>
      <c r="AL1663" s="69"/>
      <c r="AM1663" s="69"/>
      <c r="AN1663" s="69"/>
      <c r="AO1663" s="69"/>
      <c r="AP1663" s="69"/>
      <c r="AQ1663" s="94">
        <f t="shared" si="2133"/>
        <v>0</v>
      </c>
      <c r="AR1663" s="68"/>
      <c r="AS1663" s="69"/>
      <c r="AT1663" s="69"/>
      <c r="AU1663" s="69"/>
      <c r="AV1663" s="69"/>
      <c r="AW1663" s="69"/>
      <c r="AX1663" s="69"/>
      <c r="AY1663" s="69"/>
      <c r="AZ1663" s="69"/>
      <c r="BA1663" s="69"/>
      <c r="BB1663" s="69"/>
      <c r="BC1663" s="69"/>
      <c r="BD1663" s="94">
        <f t="shared" si="2134"/>
        <v>0</v>
      </c>
      <c r="BE1663" s="95">
        <f t="shared" si="2062"/>
        <v>84</v>
      </c>
      <c r="BG1663" s="242"/>
      <c r="BH1663" s="139"/>
      <c r="BI1663" s="139"/>
    </row>
    <row r="1664" spans="1:62" ht="13.15" hidden="1" customHeight="1" outlineLevel="2" thickBot="1" x14ac:dyDescent="0.25">
      <c r="A1664" s="377"/>
      <c r="B1664" s="379"/>
      <c r="C1664" s="128" t="s">
        <v>164</v>
      </c>
      <c r="D1664" s="133"/>
      <c r="E1664" s="132"/>
      <c r="F1664" s="130"/>
      <c r="G1664" s="130"/>
      <c r="H1664" s="130"/>
      <c r="I1664" s="130"/>
      <c r="J1664" s="130"/>
      <c r="K1664" s="130"/>
      <c r="L1664" s="130"/>
      <c r="M1664" s="130"/>
      <c r="N1664" s="130"/>
      <c r="O1664" s="130"/>
      <c r="P1664" s="130"/>
      <c r="Q1664" s="131">
        <f>SUM(E1664:P1664)</f>
        <v>0</v>
      </c>
      <c r="R1664" s="132"/>
      <c r="S1664" s="130"/>
      <c r="T1664" s="130"/>
      <c r="U1664" s="130"/>
      <c r="V1664" s="130"/>
      <c r="W1664" s="130"/>
      <c r="X1664" s="130"/>
      <c r="Y1664" s="130"/>
      <c r="Z1664" s="130"/>
      <c r="AA1664" s="130"/>
      <c r="AB1664" s="130"/>
      <c r="AC1664" s="130"/>
      <c r="AD1664" s="131">
        <f t="shared" si="2132"/>
        <v>0</v>
      </c>
      <c r="AE1664" s="132"/>
      <c r="AF1664" s="130"/>
      <c r="AG1664" s="130"/>
      <c r="AH1664" s="130"/>
      <c r="AI1664" s="130"/>
      <c r="AJ1664" s="130"/>
      <c r="AK1664" s="130"/>
      <c r="AL1664" s="130"/>
      <c r="AM1664" s="130"/>
      <c r="AN1664" s="130"/>
      <c r="AO1664" s="130"/>
      <c r="AP1664" s="130"/>
      <c r="AQ1664" s="131">
        <f t="shared" si="2133"/>
        <v>0</v>
      </c>
      <c r="AR1664" s="132"/>
      <c r="AS1664" s="130"/>
      <c r="AT1664" s="130"/>
      <c r="AU1664" s="130"/>
      <c r="AV1664" s="130"/>
      <c r="AW1664" s="130"/>
      <c r="AX1664" s="130"/>
      <c r="AY1664" s="130"/>
      <c r="AZ1664" s="130"/>
      <c r="BA1664" s="130"/>
      <c r="BB1664" s="130"/>
      <c r="BC1664" s="130"/>
      <c r="BD1664" s="131">
        <f t="shared" si="2134"/>
        <v>0</v>
      </c>
      <c r="BE1664" s="133">
        <f t="shared" si="2062"/>
        <v>0</v>
      </c>
      <c r="BG1664" s="243">
        <f>BE1665-(BI1661/1000)</f>
        <v>-0.13299999999981083</v>
      </c>
      <c r="BH1664" s="4"/>
      <c r="BI1664" s="4"/>
    </row>
    <row r="1665" spans="1:61" outlineLevel="1" collapsed="1" x14ac:dyDescent="0.2">
      <c r="A1665" s="369"/>
      <c r="B1665" s="362" t="s">
        <v>198</v>
      </c>
      <c r="C1665" s="50" t="s">
        <v>159</v>
      </c>
      <c r="D1665" s="127">
        <f>SUM(D1649,D1651,D1653,D1655,D1657,D1659,D1661,D1663)</f>
        <v>0</v>
      </c>
      <c r="E1665" s="124">
        <f t="shared" ref="E1665:P1665" si="2136">SUM(E1649,E1651,E1653,E1655,E1657,E1659,E1661,E1663)</f>
        <v>0</v>
      </c>
      <c r="F1665" s="125">
        <f t="shared" si="2136"/>
        <v>0</v>
      </c>
      <c r="G1665" s="125">
        <f t="shared" si="2136"/>
        <v>0</v>
      </c>
      <c r="H1665" s="125">
        <f t="shared" si="2136"/>
        <v>0</v>
      </c>
      <c r="I1665" s="125">
        <f t="shared" si="2136"/>
        <v>0</v>
      </c>
      <c r="J1665" s="125">
        <f t="shared" si="2136"/>
        <v>0</v>
      </c>
      <c r="K1665" s="125">
        <f t="shared" si="2136"/>
        <v>0</v>
      </c>
      <c r="L1665" s="125">
        <f t="shared" si="2136"/>
        <v>0</v>
      </c>
      <c r="M1665" s="125">
        <f t="shared" si="2136"/>
        <v>0</v>
      </c>
      <c r="N1665" s="125">
        <f t="shared" si="2136"/>
        <v>0</v>
      </c>
      <c r="O1665" s="125">
        <f t="shared" si="2136"/>
        <v>0</v>
      </c>
      <c r="P1665" s="125">
        <f t="shared" si="2136"/>
        <v>50</v>
      </c>
      <c r="Q1665" s="126">
        <f>SUM(E1665:P1665)</f>
        <v>50</v>
      </c>
      <c r="R1665" s="124">
        <f t="shared" ref="R1665:AC1665" si="2137">SUM(R1649,R1651,R1653,R1655,R1657,R1659,R1661,R1663)</f>
        <v>0</v>
      </c>
      <c r="S1665" s="125">
        <f t="shared" si="2137"/>
        <v>0</v>
      </c>
      <c r="T1665" s="125">
        <f t="shared" si="2137"/>
        <v>5</v>
      </c>
      <c r="U1665" s="125">
        <f t="shared" si="2137"/>
        <v>20</v>
      </c>
      <c r="V1665" s="125">
        <f t="shared" si="2137"/>
        <v>30</v>
      </c>
      <c r="W1665" s="125">
        <f t="shared" si="2137"/>
        <v>331</v>
      </c>
      <c r="X1665" s="125">
        <f t="shared" si="2137"/>
        <v>341</v>
      </c>
      <c r="Y1665" s="125">
        <f t="shared" si="2137"/>
        <v>432</v>
      </c>
      <c r="Z1665" s="125">
        <f t="shared" si="2137"/>
        <v>430</v>
      </c>
      <c r="AA1665" s="125">
        <f t="shared" si="2137"/>
        <v>339</v>
      </c>
      <c r="AB1665" s="125">
        <f t="shared" si="2137"/>
        <v>501.4</v>
      </c>
      <c r="AC1665" s="125">
        <f t="shared" si="2137"/>
        <v>0</v>
      </c>
      <c r="AD1665" s="126">
        <f t="shared" si="2132"/>
        <v>2429.4</v>
      </c>
      <c r="AE1665" s="124">
        <f t="shared" ref="AE1665:AP1665" si="2138">SUM(AE1649,AE1651,AE1653,AE1655,AE1657,AE1659,AE1661,AE1663)</f>
        <v>0</v>
      </c>
      <c r="AF1665" s="125">
        <f t="shared" si="2138"/>
        <v>0</v>
      </c>
      <c r="AG1665" s="125">
        <f t="shared" si="2138"/>
        <v>0</v>
      </c>
      <c r="AH1665" s="125">
        <f t="shared" si="2138"/>
        <v>0</v>
      </c>
      <c r="AI1665" s="125">
        <f t="shared" si="2138"/>
        <v>0</v>
      </c>
      <c r="AJ1665" s="125">
        <f t="shared" si="2138"/>
        <v>0</v>
      </c>
      <c r="AK1665" s="125">
        <f t="shared" si="2138"/>
        <v>0</v>
      </c>
      <c r="AL1665" s="125">
        <f t="shared" si="2138"/>
        <v>0</v>
      </c>
      <c r="AM1665" s="125">
        <f t="shared" si="2138"/>
        <v>0</v>
      </c>
      <c r="AN1665" s="125">
        <f t="shared" si="2138"/>
        <v>0</v>
      </c>
      <c r="AO1665" s="125">
        <f t="shared" si="2138"/>
        <v>0</v>
      </c>
      <c r="AP1665" s="125">
        <f t="shared" si="2138"/>
        <v>0</v>
      </c>
      <c r="AQ1665" s="126">
        <f t="shared" si="2133"/>
        <v>0</v>
      </c>
      <c r="AR1665" s="124">
        <f t="shared" ref="AR1665:BC1665" si="2139">SUM(AR1649,AR1651,AR1653,AR1655,AR1657,AR1659,AR1661,AR1663)</f>
        <v>0</v>
      </c>
      <c r="AS1665" s="125">
        <f t="shared" si="2139"/>
        <v>0</v>
      </c>
      <c r="AT1665" s="125">
        <f t="shared" si="2139"/>
        <v>0</v>
      </c>
      <c r="AU1665" s="125">
        <f t="shared" si="2139"/>
        <v>0</v>
      </c>
      <c r="AV1665" s="125">
        <f t="shared" si="2139"/>
        <v>0</v>
      </c>
      <c r="AW1665" s="125">
        <f t="shared" si="2139"/>
        <v>0</v>
      </c>
      <c r="AX1665" s="125">
        <f t="shared" si="2139"/>
        <v>0</v>
      </c>
      <c r="AY1665" s="125">
        <f t="shared" si="2139"/>
        <v>0</v>
      </c>
      <c r="AZ1665" s="125">
        <f t="shared" si="2139"/>
        <v>0</v>
      </c>
      <c r="BA1665" s="125">
        <f t="shared" si="2139"/>
        <v>0</v>
      </c>
      <c r="BB1665" s="125">
        <f t="shared" si="2139"/>
        <v>0</v>
      </c>
      <c r="BC1665" s="125">
        <f t="shared" si="2139"/>
        <v>0</v>
      </c>
      <c r="BD1665" s="126">
        <f t="shared" si="2134"/>
        <v>0</v>
      </c>
      <c r="BE1665" s="127">
        <f t="shared" si="2062"/>
        <v>2479.4</v>
      </c>
      <c r="BG1665" s="138"/>
      <c r="BH1665" s="139"/>
      <c r="BI1665" s="139"/>
    </row>
    <row r="1666" spans="1:61" outlineLevel="1" x14ac:dyDescent="0.2">
      <c r="A1666" s="370"/>
      <c r="B1666" s="363"/>
      <c r="C1666" s="51" t="s">
        <v>164</v>
      </c>
      <c r="D1666" s="100">
        <f t="shared" ref="D1666:P1666" si="2140">SUM(D1650,D1652,D1654,D1656,D1658,D1660,D1662,D1664)</f>
        <v>0</v>
      </c>
      <c r="E1666" s="80">
        <f t="shared" si="2140"/>
        <v>0</v>
      </c>
      <c r="F1666" s="81">
        <f t="shared" si="2140"/>
        <v>0</v>
      </c>
      <c r="G1666" s="81">
        <f t="shared" si="2140"/>
        <v>0</v>
      </c>
      <c r="H1666" s="81">
        <f t="shared" si="2140"/>
        <v>0</v>
      </c>
      <c r="I1666" s="81">
        <f t="shared" si="2140"/>
        <v>0</v>
      </c>
      <c r="J1666" s="81">
        <f t="shared" si="2140"/>
        <v>45</v>
      </c>
      <c r="K1666" s="81">
        <f t="shared" si="2140"/>
        <v>0</v>
      </c>
      <c r="L1666" s="81">
        <f t="shared" si="2140"/>
        <v>5</v>
      </c>
      <c r="M1666" s="81">
        <f t="shared" si="2140"/>
        <v>0</v>
      </c>
      <c r="N1666" s="81">
        <f t="shared" si="2140"/>
        <v>0</v>
      </c>
      <c r="O1666" s="81">
        <f t="shared" si="2140"/>
        <v>0</v>
      </c>
      <c r="P1666" s="81">
        <f t="shared" si="2140"/>
        <v>0</v>
      </c>
      <c r="Q1666" s="99">
        <f>SUM(E1666:P1666)</f>
        <v>50</v>
      </c>
      <c r="R1666" s="80">
        <f t="shared" ref="R1666:AC1666" si="2141">SUM(R1650,R1652,R1654,R1656,R1658,R1660,R1662,R1664)</f>
        <v>0</v>
      </c>
      <c r="S1666" s="81">
        <f t="shared" si="2141"/>
        <v>0</v>
      </c>
      <c r="T1666" s="81">
        <f t="shared" si="2141"/>
        <v>0</v>
      </c>
      <c r="U1666" s="81">
        <f t="shared" si="2141"/>
        <v>0</v>
      </c>
      <c r="V1666" s="81">
        <f t="shared" si="2141"/>
        <v>0</v>
      </c>
      <c r="W1666" s="81">
        <f t="shared" si="2141"/>
        <v>0</v>
      </c>
      <c r="X1666" s="81">
        <f t="shared" si="2141"/>
        <v>0</v>
      </c>
      <c r="Y1666" s="81">
        <f t="shared" si="2141"/>
        <v>0</v>
      </c>
      <c r="Z1666" s="81">
        <f t="shared" si="2141"/>
        <v>0</v>
      </c>
      <c r="AA1666" s="81">
        <f t="shared" si="2141"/>
        <v>0</v>
      </c>
      <c r="AB1666" s="81">
        <f t="shared" si="2141"/>
        <v>0</v>
      </c>
      <c r="AC1666" s="81">
        <f t="shared" si="2141"/>
        <v>0</v>
      </c>
      <c r="AD1666" s="99">
        <f t="shared" si="2132"/>
        <v>0</v>
      </c>
      <c r="AE1666" s="80">
        <f t="shared" ref="AE1666:AP1666" si="2142">SUM(AE1650,AE1652,AE1654,AE1656,AE1658,AE1660,AE1662,AE1664)</f>
        <v>0</v>
      </c>
      <c r="AF1666" s="81">
        <f t="shared" si="2142"/>
        <v>0</v>
      </c>
      <c r="AG1666" s="81">
        <f t="shared" si="2142"/>
        <v>0</v>
      </c>
      <c r="AH1666" s="81">
        <f t="shared" si="2142"/>
        <v>0</v>
      </c>
      <c r="AI1666" s="81">
        <f t="shared" si="2142"/>
        <v>0</v>
      </c>
      <c r="AJ1666" s="81">
        <f t="shared" si="2142"/>
        <v>0</v>
      </c>
      <c r="AK1666" s="81">
        <f t="shared" si="2142"/>
        <v>0</v>
      </c>
      <c r="AL1666" s="81">
        <f t="shared" si="2142"/>
        <v>0</v>
      </c>
      <c r="AM1666" s="81">
        <f t="shared" si="2142"/>
        <v>0</v>
      </c>
      <c r="AN1666" s="81">
        <f t="shared" si="2142"/>
        <v>0</v>
      </c>
      <c r="AO1666" s="81">
        <f t="shared" si="2142"/>
        <v>0</v>
      </c>
      <c r="AP1666" s="81">
        <f t="shared" si="2142"/>
        <v>0</v>
      </c>
      <c r="AQ1666" s="99">
        <f t="shared" si="2133"/>
        <v>0</v>
      </c>
      <c r="AR1666" s="80">
        <f t="shared" ref="AR1666:BC1666" si="2143">SUM(AR1650,AR1652,AR1654,AR1656,AR1658,AR1660,AR1662,AR1664)</f>
        <v>0</v>
      </c>
      <c r="AS1666" s="81">
        <f t="shared" si="2143"/>
        <v>0</v>
      </c>
      <c r="AT1666" s="81">
        <f t="shared" si="2143"/>
        <v>0</v>
      </c>
      <c r="AU1666" s="81">
        <f t="shared" si="2143"/>
        <v>0</v>
      </c>
      <c r="AV1666" s="81">
        <f t="shared" si="2143"/>
        <v>0</v>
      </c>
      <c r="AW1666" s="81">
        <f t="shared" si="2143"/>
        <v>0</v>
      </c>
      <c r="AX1666" s="81">
        <f t="shared" si="2143"/>
        <v>0</v>
      </c>
      <c r="AY1666" s="81">
        <f t="shared" si="2143"/>
        <v>0</v>
      </c>
      <c r="AZ1666" s="81">
        <f t="shared" si="2143"/>
        <v>0</v>
      </c>
      <c r="BA1666" s="81">
        <f t="shared" si="2143"/>
        <v>0</v>
      </c>
      <c r="BB1666" s="81">
        <f t="shared" si="2143"/>
        <v>0</v>
      </c>
      <c r="BC1666" s="81">
        <f t="shared" si="2143"/>
        <v>0</v>
      </c>
      <c r="BD1666" s="99">
        <f t="shared" si="2134"/>
        <v>0</v>
      </c>
      <c r="BE1666" s="100">
        <f t="shared" si="2062"/>
        <v>50</v>
      </c>
    </row>
    <row r="1667" spans="1:61" hidden="1" outlineLevel="2" x14ac:dyDescent="0.2">
      <c r="A1667" s="120"/>
      <c r="B1667" s="111" t="s">
        <v>203</v>
      </c>
      <c r="C1667" s="112"/>
      <c r="D1667" s="114"/>
      <c r="E1667" s="113"/>
      <c r="F1667" s="113"/>
      <c r="G1667" s="113"/>
      <c r="H1667" s="113"/>
      <c r="I1667" s="113"/>
      <c r="J1667" s="113"/>
      <c r="K1667" s="113"/>
      <c r="L1667" s="113"/>
      <c r="M1667" s="113"/>
      <c r="N1667" s="113"/>
      <c r="O1667" s="113"/>
      <c r="P1667" s="113"/>
      <c r="Q1667" s="114"/>
      <c r="R1667" s="113"/>
      <c r="S1667" s="113"/>
      <c r="T1667" s="113"/>
      <c r="U1667" s="113"/>
      <c r="V1667" s="113"/>
      <c r="W1667" s="113"/>
      <c r="X1667" s="113"/>
      <c r="Y1667" s="113"/>
      <c r="Z1667" s="113"/>
      <c r="AA1667" s="113"/>
      <c r="AB1667" s="113"/>
      <c r="AC1667" s="113"/>
      <c r="AD1667" s="114"/>
      <c r="AE1667" s="113"/>
      <c r="AF1667" s="113"/>
      <c r="AG1667" s="113"/>
      <c r="AH1667" s="113"/>
      <c r="AI1667" s="113"/>
      <c r="AJ1667" s="113"/>
      <c r="AK1667" s="113"/>
      <c r="AL1667" s="113"/>
      <c r="AM1667" s="113"/>
      <c r="AN1667" s="113"/>
      <c r="AO1667" s="113"/>
      <c r="AP1667" s="113"/>
      <c r="AQ1667" s="114"/>
      <c r="AR1667" s="113"/>
      <c r="AS1667" s="113"/>
      <c r="AT1667" s="113"/>
      <c r="AU1667" s="113"/>
      <c r="AV1667" s="113"/>
      <c r="AW1667" s="113"/>
      <c r="AX1667" s="113"/>
      <c r="AY1667" s="113"/>
      <c r="AZ1667" s="113"/>
      <c r="BA1667" s="113"/>
      <c r="BB1667" s="113"/>
      <c r="BC1667" s="113"/>
      <c r="BD1667" s="114"/>
      <c r="BE1667" s="198">
        <f t="shared" si="2062"/>
        <v>0</v>
      </c>
    </row>
    <row r="1668" spans="1:61" hidden="1" outlineLevel="2" x14ac:dyDescent="0.2">
      <c r="A1668" s="375">
        <v>1</v>
      </c>
      <c r="B1668" s="376" t="s">
        <v>208</v>
      </c>
      <c r="C1668" s="47" t="s">
        <v>159</v>
      </c>
      <c r="D1668" s="91">
        <f>D1665-D1670</f>
        <v>0</v>
      </c>
      <c r="E1668" s="52">
        <f>E1665-E1670</f>
        <v>0</v>
      </c>
      <c r="F1668" s="53">
        <f t="shared" ref="F1668:P1668" si="2144">F1665-F1670</f>
        <v>0</v>
      </c>
      <c r="G1668" s="53">
        <f t="shared" si="2144"/>
        <v>0</v>
      </c>
      <c r="H1668" s="53">
        <f t="shared" si="2144"/>
        <v>0</v>
      </c>
      <c r="I1668" s="53">
        <f t="shared" si="2144"/>
        <v>0</v>
      </c>
      <c r="J1668" s="53">
        <f t="shared" si="2144"/>
        <v>0</v>
      </c>
      <c r="K1668" s="53">
        <f t="shared" si="2144"/>
        <v>0</v>
      </c>
      <c r="L1668" s="53">
        <f t="shared" si="2144"/>
        <v>0</v>
      </c>
      <c r="M1668" s="53">
        <f t="shared" si="2144"/>
        <v>0</v>
      </c>
      <c r="N1668" s="53">
        <f t="shared" si="2144"/>
        <v>0</v>
      </c>
      <c r="O1668" s="53">
        <f t="shared" si="2144"/>
        <v>0</v>
      </c>
      <c r="P1668" s="53">
        <f t="shared" si="2144"/>
        <v>50</v>
      </c>
      <c r="Q1668" s="91">
        <f t="shared" ref="Q1668:Q1673" si="2145">SUM(E1668:P1668)</f>
        <v>50</v>
      </c>
      <c r="R1668" s="52">
        <f>R1665-R1670</f>
        <v>0</v>
      </c>
      <c r="S1668" s="53">
        <f t="shared" ref="S1668:AC1668" si="2146">S1665-S1670</f>
        <v>0</v>
      </c>
      <c r="T1668" s="53">
        <f t="shared" si="2146"/>
        <v>5</v>
      </c>
      <c r="U1668" s="53">
        <f t="shared" si="2146"/>
        <v>20</v>
      </c>
      <c r="V1668" s="53">
        <f t="shared" si="2146"/>
        <v>30</v>
      </c>
      <c r="W1668" s="53">
        <f t="shared" si="2146"/>
        <v>331</v>
      </c>
      <c r="X1668" s="53">
        <f t="shared" si="2146"/>
        <v>341</v>
      </c>
      <c r="Y1668" s="53">
        <f t="shared" si="2146"/>
        <v>432</v>
      </c>
      <c r="Z1668" s="53">
        <f t="shared" si="2146"/>
        <v>430</v>
      </c>
      <c r="AA1668" s="53">
        <f t="shared" si="2146"/>
        <v>339</v>
      </c>
      <c r="AB1668" s="53">
        <f t="shared" si="2146"/>
        <v>501.4</v>
      </c>
      <c r="AC1668" s="53">
        <f t="shared" si="2146"/>
        <v>0</v>
      </c>
      <c r="AD1668" s="91">
        <f t="shared" ref="AD1668:AD1673" si="2147">SUM(R1668:AC1668)</f>
        <v>2429.4</v>
      </c>
      <c r="AE1668" s="52">
        <f>AE1665-AE1670</f>
        <v>0</v>
      </c>
      <c r="AF1668" s="53">
        <f t="shared" ref="AF1668:AP1668" si="2148">AF1665-AF1670</f>
        <v>0</v>
      </c>
      <c r="AG1668" s="53">
        <f t="shared" si="2148"/>
        <v>0</v>
      </c>
      <c r="AH1668" s="53">
        <f t="shared" si="2148"/>
        <v>0</v>
      </c>
      <c r="AI1668" s="53">
        <f t="shared" si="2148"/>
        <v>0</v>
      </c>
      <c r="AJ1668" s="53">
        <f t="shared" si="2148"/>
        <v>0</v>
      </c>
      <c r="AK1668" s="53">
        <f t="shared" si="2148"/>
        <v>0</v>
      </c>
      <c r="AL1668" s="53">
        <f t="shared" si="2148"/>
        <v>0</v>
      </c>
      <c r="AM1668" s="53">
        <f t="shared" si="2148"/>
        <v>0</v>
      </c>
      <c r="AN1668" s="53">
        <f t="shared" si="2148"/>
        <v>0</v>
      </c>
      <c r="AO1668" s="53">
        <f t="shared" si="2148"/>
        <v>0</v>
      </c>
      <c r="AP1668" s="53">
        <f t="shared" si="2148"/>
        <v>0</v>
      </c>
      <c r="AQ1668" s="91">
        <f t="shared" ref="AQ1668:AQ1673" si="2149">SUM(AE1668:AP1668)</f>
        <v>0</v>
      </c>
      <c r="AR1668" s="52">
        <f>AR1665-AR1670</f>
        <v>0</v>
      </c>
      <c r="AS1668" s="53">
        <f t="shared" ref="AS1668:BC1668" si="2150">AS1665-AS1670</f>
        <v>0</v>
      </c>
      <c r="AT1668" s="53">
        <f t="shared" si="2150"/>
        <v>0</v>
      </c>
      <c r="AU1668" s="53">
        <f t="shared" si="2150"/>
        <v>0</v>
      </c>
      <c r="AV1668" s="53">
        <f t="shared" si="2150"/>
        <v>0</v>
      </c>
      <c r="AW1668" s="53">
        <f t="shared" si="2150"/>
        <v>0</v>
      </c>
      <c r="AX1668" s="53">
        <f t="shared" si="2150"/>
        <v>0</v>
      </c>
      <c r="AY1668" s="53">
        <f t="shared" si="2150"/>
        <v>0</v>
      </c>
      <c r="AZ1668" s="53">
        <f t="shared" si="2150"/>
        <v>0</v>
      </c>
      <c r="BA1668" s="53">
        <f t="shared" si="2150"/>
        <v>0</v>
      </c>
      <c r="BB1668" s="53">
        <f t="shared" si="2150"/>
        <v>0</v>
      </c>
      <c r="BC1668" s="53">
        <f t="shared" si="2150"/>
        <v>0</v>
      </c>
      <c r="BD1668" s="91">
        <f t="shared" ref="BD1668:BD1673" si="2151">SUM(AR1668:BC1668)</f>
        <v>0</v>
      </c>
      <c r="BE1668" s="91">
        <f t="shared" si="2062"/>
        <v>2479.4</v>
      </c>
      <c r="BG1668" s="42"/>
    </row>
    <row r="1669" spans="1:61" hidden="1" outlineLevel="2" x14ac:dyDescent="0.2">
      <c r="A1669" s="374"/>
      <c r="B1669" s="372"/>
      <c r="C1669" s="46" t="s">
        <v>164</v>
      </c>
      <c r="D1669" s="92">
        <f t="shared" ref="D1669:P1669" si="2152">D1666-D1671</f>
        <v>0</v>
      </c>
      <c r="E1669" s="56">
        <f t="shared" si="2152"/>
        <v>0</v>
      </c>
      <c r="F1669" s="57">
        <f t="shared" si="2152"/>
        <v>0</v>
      </c>
      <c r="G1669" s="57">
        <f t="shared" si="2152"/>
        <v>0</v>
      </c>
      <c r="H1669" s="57">
        <f t="shared" si="2152"/>
        <v>0</v>
      </c>
      <c r="I1669" s="57">
        <f t="shared" si="2152"/>
        <v>0</v>
      </c>
      <c r="J1669" s="57">
        <f t="shared" si="2152"/>
        <v>45</v>
      </c>
      <c r="K1669" s="57">
        <f t="shared" si="2152"/>
        <v>0</v>
      </c>
      <c r="L1669" s="57">
        <f t="shared" si="2152"/>
        <v>5</v>
      </c>
      <c r="M1669" s="57">
        <f t="shared" si="2152"/>
        <v>0</v>
      </c>
      <c r="N1669" s="57">
        <f t="shared" si="2152"/>
        <v>0</v>
      </c>
      <c r="O1669" s="57">
        <f t="shared" si="2152"/>
        <v>0</v>
      </c>
      <c r="P1669" s="57">
        <f t="shared" si="2152"/>
        <v>0</v>
      </c>
      <c r="Q1669" s="92">
        <f t="shared" si="2145"/>
        <v>50</v>
      </c>
      <c r="R1669" s="56">
        <f t="shared" ref="R1669:AC1669" si="2153">R1666-R1671</f>
        <v>0</v>
      </c>
      <c r="S1669" s="57">
        <f t="shared" si="2153"/>
        <v>0</v>
      </c>
      <c r="T1669" s="57">
        <f t="shared" si="2153"/>
        <v>0</v>
      </c>
      <c r="U1669" s="57">
        <f t="shared" si="2153"/>
        <v>0</v>
      </c>
      <c r="V1669" s="57">
        <f t="shared" si="2153"/>
        <v>0</v>
      </c>
      <c r="W1669" s="57">
        <f t="shared" si="2153"/>
        <v>0</v>
      </c>
      <c r="X1669" s="57">
        <f t="shared" si="2153"/>
        <v>0</v>
      </c>
      <c r="Y1669" s="57">
        <f t="shared" si="2153"/>
        <v>0</v>
      </c>
      <c r="Z1669" s="57">
        <f t="shared" si="2153"/>
        <v>0</v>
      </c>
      <c r="AA1669" s="57">
        <f t="shared" si="2153"/>
        <v>0</v>
      </c>
      <c r="AB1669" s="57">
        <f t="shared" si="2153"/>
        <v>0</v>
      </c>
      <c r="AC1669" s="57">
        <f t="shared" si="2153"/>
        <v>0</v>
      </c>
      <c r="AD1669" s="92">
        <f t="shared" si="2147"/>
        <v>0</v>
      </c>
      <c r="AE1669" s="56">
        <f t="shared" ref="AE1669:AP1669" si="2154">AE1666-AE1671</f>
        <v>0</v>
      </c>
      <c r="AF1669" s="57">
        <f t="shared" si="2154"/>
        <v>0</v>
      </c>
      <c r="AG1669" s="57">
        <f t="shared" si="2154"/>
        <v>0</v>
      </c>
      <c r="AH1669" s="57">
        <f t="shared" si="2154"/>
        <v>0</v>
      </c>
      <c r="AI1669" s="57">
        <f t="shared" si="2154"/>
        <v>0</v>
      </c>
      <c r="AJ1669" s="57">
        <f t="shared" si="2154"/>
        <v>0</v>
      </c>
      <c r="AK1669" s="57">
        <f t="shared" si="2154"/>
        <v>0</v>
      </c>
      <c r="AL1669" s="57">
        <f t="shared" si="2154"/>
        <v>0</v>
      </c>
      <c r="AM1669" s="57">
        <f t="shared" si="2154"/>
        <v>0</v>
      </c>
      <c r="AN1669" s="57">
        <f t="shared" si="2154"/>
        <v>0</v>
      </c>
      <c r="AO1669" s="57">
        <f t="shared" si="2154"/>
        <v>0</v>
      </c>
      <c r="AP1669" s="57">
        <f t="shared" si="2154"/>
        <v>0</v>
      </c>
      <c r="AQ1669" s="92">
        <f t="shared" si="2149"/>
        <v>0</v>
      </c>
      <c r="AR1669" s="56">
        <f t="shared" ref="AR1669:BC1669" si="2155">AR1666-AR1671</f>
        <v>0</v>
      </c>
      <c r="AS1669" s="57">
        <f t="shared" si="2155"/>
        <v>0</v>
      </c>
      <c r="AT1669" s="57">
        <f t="shared" si="2155"/>
        <v>0</v>
      </c>
      <c r="AU1669" s="57">
        <f t="shared" si="2155"/>
        <v>0</v>
      </c>
      <c r="AV1669" s="57">
        <f t="shared" si="2155"/>
        <v>0</v>
      </c>
      <c r="AW1669" s="57">
        <f t="shared" si="2155"/>
        <v>0</v>
      </c>
      <c r="AX1669" s="57">
        <f t="shared" si="2155"/>
        <v>0</v>
      </c>
      <c r="AY1669" s="57">
        <f t="shared" si="2155"/>
        <v>0</v>
      </c>
      <c r="AZ1669" s="57">
        <f t="shared" si="2155"/>
        <v>0</v>
      </c>
      <c r="BA1669" s="57">
        <f t="shared" si="2155"/>
        <v>0</v>
      </c>
      <c r="BB1669" s="57">
        <f t="shared" si="2155"/>
        <v>0</v>
      </c>
      <c r="BC1669" s="57">
        <f t="shared" si="2155"/>
        <v>0</v>
      </c>
      <c r="BD1669" s="92">
        <f t="shared" si="2151"/>
        <v>0</v>
      </c>
      <c r="BE1669" s="92">
        <f t="shared" si="2062"/>
        <v>50</v>
      </c>
      <c r="BF1669" s="122"/>
      <c r="BG1669" s="42"/>
    </row>
    <row r="1670" spans="1:61" hidden="1" outlineLevel="2" x14ac:dyDescent="0.2">
      <c r="A1670" s="373">
        <v>2</v>
      </c>
      <c r="B1670" s="371" t="s">
        <v>307</v>
      </c>
      <c r="C1670" s="44" t="s">
        <v>159</v>
      </c>
      <c r="D1670" s="101"/>
      <c r="E1670" s="82"/>
      <c r="F1670" s="83"/>
      <c r="G1670" s="83"/>
      <c r="H1670" s="83"/>
      <c r="I1670" s="83"/>
      <c r="J1670" s="83"/>
      <c r="K1670" s="83"/>
      <c r="L1670" s="83"/>
      <c r="M1670" s="83"/>
      <c r="N1670" s="83"/>
      <c r="O1670" s="83"/>
      <c r="P1670" s="84"/>
      <c r="Q1670" s="101">
        <f t="shared" si="2145"/>
        <v>0</v>
      </c>
      <c r="R1670" s="82"/>
      <c r="S1670" s="83"/>
      <c r="T1670" s="83"/>
      <c r="U1670" s="83"/>
      <c r="V1670" s="83"/>
      <c r="W1670" s="83"/>
      <c r="X1670" s="83"/>
      <c r="Y1670" s="83"/>
      <c r="Z1670" s="83"/>
      <c r="AA1670" s="83"/>
      <c r="AB1670" s="83"/>
      <c r="AC1670" s="84"/>
      <c r="AD1670" s="101">
        <f t="shared" si="2147"/>
        <v>0</v>
      </c>
      <c r="AE1670" s="82"/>
      <c r="AF1670" s="83"/>
      <c r="AG1670" s="83"/>
      <c r="AH1670" s="83"/>
      <c r="AI1670" s="83"/>
      <c r="AJ1670" s="83"/>
      <c r="AK1670" s="83"/>
      <c r="AL1670" s="83"/>
      <c r="AM1670" s="83"/>
      <c r="AN1670" s="83"/>
      <c r="AO1670" s="83"/>
      <c r="AP1670" s="84"/>
      <c r="AQ1670" s="101">
        <f t="shared" si="2149"/>
        <v>0</v>
      </c>
      <c r="AR1670" s="82"/>
      <c r="AS1670" s="83"/>
      <c r="AT1670" s="83"/>
      <c r="AU1670" s="83"/>
      <c r="AV1670" s="83"/>
      <c r="AW1670" s="83"/>
      <c r="AX1670" s="83"/>
      <c r="AY1670" s="83"/>
      <c r="AZ1670" s="83"/>
      <c r="BA1670" s="83"/>
      <c r="BB1670" s="83"/>
      <c r="BC1670" s="84"/>
      <c r="BD1670" s="101">
        <f t="shared" si="2151"/>
        <v>0</v>
      </c>
      <c r="BE1670" s="101">
        <f t="shared" si="2062"/>
        <v>0</v>
      </c>
      <c r="BG1670" s="42"/>
    </row>
    <row r="1671" spans="1:61" ht="13.5" hidden="1" outlineLevel="2" thickBot="1" x14ac:dyDescent="0.25">
      <c r="A1671" s="377"/>
      <c r="B1671" s="378"/>
      <c r="C1671" s="128" t="s">
        <v>164</v>
      </c>
      <c r="D1671" s="131"/>
      <c r="E1671" s="129"/>
      <c r="F1671" s="130"/>
      <c r="G1671" s="130"/>
      <c r="H1671" s="130"/>
      <c r="I1671" s="130"/>
      <c r="J1671" s="130"/>
      <c r="K1671" s="130"/>
      <c r="L1671" s="130"/>
      <c r="M1671" s="130"/>
      <c r="N1671" s="130"/>
      <c r="O1671" s="130"/>
      <c r="P1671" s="130"/>
      <c r="Q1671" s="131">
        <f t="shared" si="2145"/>
        <v>0</v>
      </c>
      <c r="R1671" s="129"/>
      <c r="S1671" s="130"/>
      <c r="T1671" s="130"/>
      <c r="U1671" s="130"/>
      <c r="V1671" s="130"/>
      <c r="W1671" s="130"/>
      <c r="X1671" s="130"/>
      <c r="Y1671" s="130"/>
      <c r="Z1671" s="130"/>
      <c r="AA1671" s="130"/>
      <c r="AB1671" s="130"/>
      <c r="AC1671" s="130"/>
      <c r="AD1671" s="131">
        <f t="shared" si="2147"/>
        <v>0</v>
      </c>
      <c r="AE1671" s="129"/>
      <c r="AF1671" s="130"/>
      <c r="AG1671" s="130"/>
      <c r="AH1671" s="130"/>
      <c r="AI1671" s="130"/>
      <c r="AJ1671" s="130"/>
      <c r="AK1671" s="130"/>
      <c r="AL1671" s="130"/>
      <c r="AM1671" s="130"/>
      <c r="AN1671" s="130"/>
      <c r="AO1671" s="130"/>
      <c r="AP1671" s="130"/>
      <c r="AQ1671" s="131">
        <f t="shared" si="2149"/>
        <v>0</v>
      </c>
      <c r="AR1671" s="129"/>
      <c r="AS1671" s="130"/>
      <c r="AT1671" s="130"/>
      <c r="AU1671" s="130"/>
      <c r="AV1671" s="130"/>
      <c r="AW1671" s="130"/>
      <c r="AX1671" s="130"/>
      <c r="AY1671" s="130"/>
      <c r="AZ1671" s="130"/>
      <c r="BA1671" s="130"/>
      <c r="BB1671" s="130"/>
      <c r="BC1671" s="130"/>
      <c r="BD1671" s="131">
        <f t="shared" si="2151"/>
        <v>0</v>
      </c>
      <c r="BE1671" s="131">
        <f t="shared" si="2062"/>
        <v>0</v>
      </c>
      <c r="BG1671" s="42"/>
    </row>
    <row r="1672" spans="1:61" hidden="1" outlineLevel="2" x14ac:dyDescent="0.2">
      <c r="A1672" s="369"/>
      <c r="B1672" s="362" t="s">
        <v>198</v>
      </c>
      <c r="C1672" s="50" t="s">
        <v>159</v>
      </c>
      <c r="D1672" s="127">
        <f>SUM(D1668,D1670)</f>
        <v>0</v>
      </c>
      <c r="E1672" s="124">
        <f>SUM(E1668,E1670)</f>
        <v>0</v>
      </c>
      <c r="F1672" s="125">
        <f t="shared" ref="F1672:P1672" si="2156">SUM(F1668,F1670)</f>
        <v>0</v>
      </c>
      <c r="G1672" s="125">
        <f t="shared" si="2156"/>
        <v>0</v>
      </c>
      <c r="H1672" s="125">
        <f t="shared" si="2156"/>
        <v>0</v>
      </c>
      <c r="I1672" s="125">
        <f t="shared" si="2156"/>
        <v>0</v>
      </c>
      <c r="J1672" s="125">
        <f t="shared" si="2156"/>
        <v>0</v>
      </c>
      <c r="K1672" s="125">
        <f t="shared" si="2156"/>
        <v>0</v>
      </c>
      <c r="L1672" s="125">
        <f t="shared" si="2156"/>
        <v>0</v>
      </c>
      <c r="M1672" s="125">
        <f t="shared" si="2156"/>
        <v>0</v>
      </c>
      <c r="N1672" s="125">
        <f t="shared" si="2156"/>
        <v>0</v>
      </c>
      <c r="O1672" s="125">
        <f t="shared" si="2156"/>
        <v>0</v>
      </c>
      <c r="P1672" s="125">
        <f t="shared" si="2156"/>
        <v>50</v>
      </c>
      <c r="Q1672" s="126">
        <f t="shared" si="2145"/>
        <v>50</v>
      </c>
      <c r="R1672" s="124">
        <f>SUM(R1668,R1670)</f>
        <v>0</v>
      </c>
      <c r="S1672" s="125">
        <f t="shared" ref="S1672:AC1672" si="2157">SUM(S1668,S1670)</f>
        <v>0</v>
      </c>
      <c r="T1672" s="125">
        <f t="shared" si="2157"/>
        <v>5</v>
      </c>
      <c r="U1672" s="125">
        <f t="shared" si="2157"/>
        <v>20</v>
      </c>
      <c r="V1672" s="125">
        <f t="shared" si="2157"/>
        <v>30</v>
      </c>
      <c r="W1672" s="125">
        <f t="shared" si="2157"/>
        <v>331</v>
      </c>
      <c r="X1672" s="125">
        <f t="shared" si="2157"/>
        <v>341</v>
      </c>
      <c r="Y1672" s="125">
        <f t="shared" si="2157"/>
        <v>432</v>
      </c>
      <c r="Z1672" s="125">
        <f t="shared" si="2157"/>
        <v>430</v>
      </c>
      <c r="AA1672" s="125">
        <f t="shared" si="2157"/>
        <v>339</v>
      </c>
      <c r="AB1672" s="125">
        <f t="shared" si="2157"/>
        <v>501.4</v>
      </c>
      <c r="AC1672" s="125">
        <f t="shared" si="2157"/>
        <v>0</v>
      </c>
      <c r="AD1672" s="126">
        <f t="shared" si="2147"/>
        <v>2429.4</v>
      </c>
      <c r="AE1672" s="124">
        <f>SUM(AE1668,AE1670)</f>
        <v>0</v>
      </c>
      <c r="AF1672" s="125">
        <f t="shared" ref="AF1672:AP1672" si="2158">SUM(AF1668,AF1670)</f>
        <v>0</v>
      </c>
      <c r="AG1672" s="125">
        <f t="shared" si="2158"/>
        <v>0</v>
      </c>
      <c r="AH1672" s="125">
        <f t="shared" si="2158"/>
        <v>0</v>
      </c>
      <c r="AI1672" s="125">
        <f t="shared" si="2158"/>
        <v>0</v>
      </c>
      <c r="AJ1672" s="125">
        <f t="shared" si="2158"/>
        <v>0</v>
      </c>
      <c r="AK1672" s="125">
        <f t="shared" si="2158"/>
        <v>0</v>
      </c>
      <c r="AL1672" s="125">
        <f t="shared" si="2158"/>
        <v>0</v>
      </c>
      <c r="AM1672" s="125">
        <f t="shared" si="2158"/>
        <v>0</v>
      </c>
      <c r="AN1672" s="125">
        <f t="shared" si="2158"/>
        <v>0</v>
      </c>
      <c r="AO1672" s="125">
        <f t="shared" si="2158"/>
        <v>0</v>
      </c>
      <c r="AP1672" s="125">
        <f t="shared" si="2158"/>
        <v>0</v>
      </c>
      <c r="AQ1672" s="126">
        <f t="shared" si="2149"/>
        <v>0</v>
      </c>
      <c r="AR1672" s="124">
        <f>SUM(AR1668,AR1670)</f>
        <v>0</v>
      </c>
      <c r="AS1672" s="125">
        <f t="shared" ref="AS1672:BC1672" si="2159">SUM(AS1668,AS1670)</f>
        <v>0</v>
      </c>
      <c r="AT1672" s="125">
        <f t="shared" si="2159"/>
        <v>0</v>
      </c>
      <c r="AU1672" s="125">
        <f t="shared" si="2159"/>
        <v>0</v>
      </c>
      <c r="AV1672" s="125">
        <f t="shared" si="2159"/>
        <v>0</v>
      </c>
      <c r="AW1672" s="125">
        <f t="shared" si="2159"/>
        <v>0</v>
      </c>
      <c r="AX1672" s="125">
        <f t="shared" si="2159"/>
        <v>0</v>
      </c>
      <c r="AY1672" s="125">
        <f t="shared" si="2159"/>
        <v>0</v>
      </c>
      <c r="AZ1672" s="125">
        <f t="shared" si="2159"/>
        <v>0</v>
      </c>
      <c r="BA1672" s="125">
        <f t="shared" si="2159"/>
        <v>0</v>
      </c>
      <c r="BB1672" s="125">
        <f t="shared" si="2159"/>
        <v>0</v>
      </c>
      <c r="BC1672" s="125">
        <f t="shared" si="2159"/>
        <v>0</v>
      </c>
      <c r="BD1672" s="126">
        <f t="shared" si="2151"/>
        <v>0</v>
      </c>
      <c r="BE1672" s="127">
        <f t="shared" si="2062"/>
        <v>2479.4</v>
      </c>
      <c r="BG1672" s="42"/>
    </row>
    <row r="1673" spans="1:61" hidden="1" outlineLevel="2" x14ac:dyDescent="0.2">
      <c r="A1673" s="370"/>
      <c r="B1673" s="363"/>
      <c r="C1673" s="51" t="s">
        <v>164</v>
      </c>
      <c r="D1673" s="100">
        <f t="shared" ref="D1673:P1673" si="2160">SUM(D1669,D1671)</f>
        <v>0</v>
      </c>
      <c r="E1673" s="80">
        <f t="shared" si="2160"/>
        <v>0</v>
      </c>
      <c r="F1673" s="81">
        <f t="shared" si="2160"/>
        <v>0</v>
      </c>
      <c r="G1673" s="81">
        <f t="shared" si="2160"/>
        <v>0</v>
      </c>
      <c r="H1673" s="81">
        <f t="shared" si="2160"/>
        <v>0</v>
      </c>
      <c r="I1673" s="81">
        <f t="shared" si="2160"/>
        <v>0</v>
      </c>
      <c r="J1673" s="81">
        <f t="shared" si="2160"/>
        <v>45</v>
      </c>
      <c r="K1673" s="81">
        <f t="shared" si="2160"/>
        <v>0</v>
      </c>
      <c r="L1673" s="81">
        <f t="shared" si="2160"/>
        <v>5</v>
      </c>
      <c r="M1673" s="81">
        <f t="shared" si="2160"/>
        <v>0</v>
      </c>
      <c r="N1673" s="81">
        <f t="shared" si="2160"/>
        <v>0</v>
      </c>
      <c r="O1673" s="81">
        <f t="shared" si="2160"/>
        <v>0</v>
      </c>
      <c r="P1673" s="81">
        <f t="shared" si="2160"/>
        <v>0</v>
      </c>
      <c r="Q1673" s="99">
        <f t="shared" si="2145"/>
        <v>50</v>
      </c>
      <c r="R1673" s="80">
        <f t="shared" ref="R1673:AC1673" si="2161">SUM(R1669,R1671)</f>
        <v>0</v>
      </c>
      <c r="S1673" s="81">
        <f t="shared" si="2161"/>
        <v>0</v>
      </c>
      <c r="T1673" s="81">
        <f t="shared" si="2161"/>
        <v>0</v>
      </c>
      <c r="U1673" s="81">
        <f t="shared" si="2161"/>
        <v>0</v>
      </c>
      <c r="V1673" s="81">
        <f t="shared" si="2161"/>
        <v>0</v>
      </c>
      <c r="W1673" s="81">
        <f t="shared" si="2161"/>
        <v>0</v>
      </c>
      <c r="X1673" s="81">
        <f t="shared" si="2161"/>
        <v>0</v>
      </c>
      <c r="Y1673" s="81">
        <f t="shared" si="2161"/>
        <v>0</v>
      </c>
      <c r="Z1673" s="81">
        <f t="shared" si="2161"/>
        <v>0</v>
      </c>
      <c r="AA1673" s="81">
        <f t="shared" si="2161"/>
        <v>0</v>
      </c>
      <c r="AB1673" s="81">
        <f t="shared" si="2161"/>
        <v>0</v>
      </c>
      <c r="AC1673" s="81">
        <f t="shared" si="2161"/>
        <v>0</v>
      </c>
      <c r="AD1673" s="99">
        <f t="shared" si="2147"/>
        <v>0</v>
      </c>
      <c r="AE1673" s="80">
        <f t="shared" ref="AE1673:AP1673" si="2162">SUM(AE1669,AE1671)</f>
        <v>0</v>
      </c>
      <c r="AF1673" s="81">
        <f t="shared" si="2162"/>
        <v>0</v>
      </c>
      <c r="AG1673" s="81">
        <f t="shared" si="2162"/>
        <v>0</v>
      </c>
      <c r="AH1673" s="81">
        <f t="shared" si="2162"/>
        <v>0</v>
      </c>
      <c r="AI1673" s="81">
        <f t="shared" si="2162"/>
        <v>0</v>
      </c>
      <c r="AJ1673" s="81">
        <f t="shared" si="2162"/>
        <v>0</v>
      </c>
      <c r="AK1673" s="81">
        <f t="shared" si="2162"/>
        <v>0</v>
      </c>
      <c r="AL1673" s="81">
        <f t="shared" si="2162"/>
        <v>0</v>
      </c>
      <c r="AM1673" s="81">
        <f t="shared" si="2162"/>
        <v>0</v>
      </c>
      <c r="AN1673" s="81">
        <f t="shared" si="2162"/>
        <v>0</v>
      </c>
      <c r="AO1673" s="81">
        <f t="shared" si="2162"/>
        <v>0</v>
      </c>
      <c r="AP1673" s="81">
        <f t="shared" si="2162"/>
        <v>0</v>
      </c>
      <c r="AQ1673" s="99">
        <f t="shared" si="2149"/>
        <v>0</v>
      </c>
      <c r="AR1673" s="80">
        <f t="shared" ref="AR1673:BC1673" si="2163">SUM(AR1669,AR1671)</f>
        <v>0</v>
      </c>
      <c r="AS1673" s="81">
        <f t="shared" si="2163"/>
        <v>0</v>
      </c>
      <c r="AT1673" s="81">
        <f t="shared" si="2163"/>
        <v>0</v>
      </c>
      <c r="AU1673" s="81">
        <f t="shared" si="2163"/>
        <v>0</v>
      </c>
      <c r="AV1673" s="81">
        <f t="shared" si="2163"/>
        <v>0</v>
      </c>
      <c r="AW1673" s="81">
        <f t="shared" si="2163"/>
        <v>0</v>
      </c>
      <c r="AX1673" s="81">
        <f t="shared" si="2163"/>
        <v>0</v>
      </c>
      <c r="AY1673" s="81">
        <f t="shared" si="2163"/>
        <v>0</v>
      </c>
      <c r="AZ1673" s="81">
        <f t="shared" si="2163"/>
        <v>0</v>
      </c>
      <c r="BA1673" s="81">
        <f t="shared" si="2163"/>
        <v>0</v>
      </c>
      <c r="BB1673" s="81">
        <f t="shared" si="2163"/>
        <v>0</v>
      </c>
      <c r="BC1673" s="81">
        <f t="shared" si="2163"/>
        <v>0</v>
      </c>
      <c r="BD1673" s="99">
        <f t="shared" si="2151"/>
        <v>0</v>
      </c>
      <c r="BE1673" s="100">
        <f t="shared" si="2062"/>
        <v>50</v>
      </c>
      <c r="BG1673" s="42"/>
    </row>
    <row r="1674" spans="1:61" outlineLevel="1" collapsed="1" x14ac:dyDescent="0.2">
      <c r="A1674" s="119"/>
      <c r="B1674" s="103" t="s">
        <v>245</v>
      </c>
      <c r="C1674" s="104"/>
      <c r="D1674" s="106"/>
      <c r="E1674" s="105"/>
      <c r="F1674" s="105"/>
      <c r="G1674" s="105"/>
      <c r="H1674" s="105"/>
      <c r="I1674" s="105"/>
      <c r="J1674" s="105"/>
      <c r="K1674" s="105"/>
      <c r="L1674" s="105"/>
      <c r="M1674" s="105"/>
      <c r="N1674" s="105"/>
      <c r="O1674" s="105"/>
      <c r="P1674" s="105"/>
      <c r="Q1674" s="106"/>
      <c r="R1674" s="105"/>
      <c r="S1674" s="105"/>
      <c r="T1674" s="105"/>
      <c r="U1674" s="105"/>
      <c r="V1674" s="105"/>
      <c r="W1674" s="105"/>
      <c r="X1674" s="105"/>
      <c r="Y1674" s="105"/>
      <c r="Z1674" s="105"/>
      <c r="AA1674" s="105"/>
      <c r="AB1674" s="105"/>
      <c r="AC1674" s="105"/>
      <c r="AD1674" s="107"/>
      <c r="AE1674" s="108"/>
      <c r="AF1674" s="105"/>
      <c r="AG1674" s="105"/>
      <c r="AH1674" s="105"/>
      <c r="AI1674" s="105"/>
      <c r="AJ1674" s="105"/>
      <c r="AK1674" s="105"/>
      <c r="AL1674" s="105"/>
      <c r="AM1674" s="105"/>
      <c r="AN1674" s="105"/>
      <c r="AO1674" s="105"/>
      <c r="AP1674" s="109"/>
      <c r="AQ1674" s="110"/>
      <c r="AR1674" s="105"/>
      <c r="AS1674" s="105"/>
      <c r="AT1674" s="105"/>
      <c r="AU1674" s="105"/>
      <c r="AV1674" s="105"/>
      <c r="AW1674" s="105"/>
      <c r="AX1674" s="105"/>
      <c r="AY1674" s="105"/>
      <c r="AZ1674" s="105"/>
      <c r="BA1674" s="105"/>
      <c r="BB1674" s="105"/>
      <c r="BC1674" s="105"/>
      <c r="BD1674" s="106"/>
      <c r="BE1674" s="197">
        <f t="shared" si="2062"/>
        <v>0</v>
      </c>
      <c r="BF1674" s="122"/>
      <c r="BG1674" s="42"/>
    </row>
    <row r="1675" spans="1:61" hidden="1" outlineLevel="2" x14ac:dyDescent="0.2">
      <c r="A1675" s="120"/>
      <c r="B1675" s="111" t="s">
        <v>202</v>
      </c>
      <c r="C1675" s="112"/>
      <c r="D1675" s="114"/>
      <c r="E1675" s="113"/>
      <c r="F1675" s="113"/>
      <c r="G1675" s="113"/>
      <c r="H1675" s="113"/>
      <c r="I1675" s="113"/>
      <c r="J1675" s="113"/>
      <c r="K1675" s="113"/>
      <c r="L1675" s="113"/>
      <c r="M1675" s="113"/>
      <c r="N1675" s="113"/>
      <c r="O1675" s="113"/>
      <c r="P1675" s="113"/>
      <c r="Q1675" s="114"/>
      <c r="R1675" s="113"/>
      <c r="S1675" s="113"/>
      <c r="T1675" s="113"/>
      <c r="U1675" s="113"/>
      <c r="V1675" s="113"/>
      <c r="W1675" s="113"/>
      <c r="X1675" s="113"/>
      <c r="Y1675" s="113"/>
      <c r="Z1675" s="113"/>
      <c r="AA1675" s="113"/>
      <c r="AB1675" s="113"/>
      <c r="AC1675" s="113"/>
      <c r="AD1675" s="115"/>
      <c r="AE1675" s="116"/>
      <c r="AF1675" s="113"/>
      <c r="AG1675" s="113"/>
      <c r="AH1675" s="113"/>
      <c r="AI1675" s="113"/>
      <c r="AJ1675" s="113"/>
      <c r="AK1675" s="113"/>
      <c r="AL1675" s="113"/>
      <c r="AM1675" s="113"/>
      <c r="AN1675" s="113"/>
      <c r="AO1675" s="113"/>
      <c r="AP1675" s="117"/>
      <c r="AQ1675" s="118"/>
      <c r="AR1675" s="113"/>
      <c r="AS1675" s="113"/>
      <c r="AT1675" s="113"/>
      <c r="AU1675" s="113"/>
      <c r="AV1675" s="113"/>
      <c r="AW1675" s="113"/>
      <c r="AX1675" s="113"/>
      <c r="AY1675" s="113"/>
      <c r="AZ1675" s="113"/>
      <c r="BA1675" s="113"/>
      <c r="BB1675" s="113"/>
      <c r="BC1675" s="113"/>
      <c r="BD1675" s="114"/>
      <c r="BE1675" s="198">
        <f t="shared" si="2062"/>
        <v>0</v>
      </c>
      <c r="BG1675" s="42"/>
    </row>
    <row r="1676" spans="1:61" ht="13.15" hidden="1" customHeight="1" outlineLevel="2" x14ac:dyDescent="0.2">
      <c r="A1676" s="373">
        <v>1</v>
      </c>
      <c r="B1676" s="371" t="s">
        <v>334</v>
      </c>
      <c r="C1676" s="44" t="s">
        <v>159</v>
      </c>
      <c r="D1676" s="101"/>
      <c r="E1676" s="82"/>
      <c r="F1676" s="83"/>
      <c r="G1676" s="83"/>
      <c r="H1676" s="83"/>
      <c r="I1676" s="83"/>
      <c r="J1676" s="83"/>
      <c r="K1676" s="83"/>
      <c r="L1676" s="83"/>
      <c r="M1676" s="83"/>
      <c r="N1676" s="83"/>
      <c r="O1676" s="83"/>
      <c r="P1676" s="83"/>
      <c r="Q1676" s="101">
        <f>SUM(E1676:P1676)</f>
        <v>0</v>
      </c>
      <c r="R1676" s="82"/>
      <c r="S1676" s="83"/>
      <c r="T1676" s="83"/>
      <c r="U1676" s="83"/>
      <c r="V1676" s="83"/>
      <c r="W1676" s="83"/>
      <c r="X1676" s="83"/>
      <c r="Y1676" s="83"/>
      <c r="Z1676" s="83"/>
      <c r="AA1676" s="83"/>
      <c r="AB1676" s="83"/>
      <c r="AC1676" s="83"/>
      <c r="AD1676" s="101">
        <f>SUM(R1676:AC1676)</f>
        <v>0</v>
      </c>
      <c r="AE1676" s="82"/>
      <c r="AF1676" s="83"/>
      <c r="AG1676" s="83"/>
      <c r="AH1676" s="83"/>
      <c r="AI1676" s="83"/>
      <c r="AJ1676" s="83"/>
      <c r="AK1676" s="83"/>
      <c r="AL1676" s="83"/>
      <c r="AM1676" s="83"/>
      <c r="AN1676" s="83"/>
      <c r="AO1676" s="83"/>
      <c r="AP1676" s="83"/>
      <c r="AQ1676" s="101">
        <f>SUM(AE1676:AP1676)</f>
        <v>0</v>
      </c>
      <c r="AR1676" s="82"/>
      <c r="AS1676" s="83"/>
      <c r="AT1676" s="83"/>
      <c r="AU1676" s="83"/>
      <c r="AV1676" s="83"/>
      <c r="AW1676" s="83"/>
      <c r="AX1676" s="83"/>
      <c r="AY1676" s="83"/>
      <c r="AZ1676" s="83"/>
      <c r="BA1676" s="83"/>
      <c r="BB1676" s="83"/>
      <c r="BC1676" s="83"/>
      <c r="BD1676" s="101">
        <f>SUM(AR1676:BC1676)</f>
        <v>0</v>
      </c>
      <c r="BE1676" s="101">
        <f>SUM(D1676,BD1676,AQ1676,AD1676,Q1676)</f>
        <v>0</v>
      </c>
      <c r="BG1676" s="42"/>
    </row>
    <row r="1677" spans="1:61" ht="13.15" hidden="1" customHeight="1" outlineLevel="2" x14ac:dyDescent="0.2">
      <c r="A1677" s="374"/>
      <c r="B1677" s="372"/>
      <c r="C1677" s="46" t="s">
        <v>164</v>
      </c>
      <c r="D1677" s="92"/>
      <c r="E1677" s="56"/>
      <c r="F1677" s="57"/>
      <c r="G1677" s="57"/>
      <c r="H1677" s="57"/>
      <c r="I1677" s="57"/>
      <c r="J1677" s="57"/>
      <c r="K1677" s="57"/>
      <c r="L1677" s="57"/>
      <c r="M1677" s="57"/>
      <c r="N1677" s="57"/>
      <c r="O1677" s="57"/>
      <c r="P1677" s="57"/>
      <c r="Q1677" s="92">
        <f>SUM(E1677:P1677)</f>
        <v>0</v>
      </c>
      <c r="R1677" s="56"/>
      <c r="S1677" s="57"/>
      <c r="T1677" s="57"/>
      <c r="U1677" s="57"/>
      <c r="V1677" s="57"/>
      <c r="W1677" s="57"/>
      <c r="X1677" s="57"/>
      <c r="Y1677" s="57"/>
      <c r="Z1677" s="57"/>
      <c r="AA1677" s="57"/>
      <c r="AB1677" s="57"/>
      <c r="AC1677" s="57"/>
      <c r="AD1677" s="92">
        <f>SUM(R1677:AC1677)</f>
        <v>0</v>
      </c>
      <c r="AE1677" s="56"/>
      <c r="AF1677" s="57"/>
      <c r="AG1677" s="57"/>
      <c r="AH1677" s="57"/>
      <c r="AI1677" s="57"/>
      <c r="AJ1677" s="57"/>
      <c r="AK1677" s="57"/>
      <c r="AL1677" s="57"/>
      <c r="AM1677" s="57"/>
      <c r="AN1677" s="57"/>
      <c r="AO1677" s="57"/>
      <c r="AP1677" s="57"/>
      <c r="AQ1677" s="92">
        <f>SUM(AE1677:AP1677)</f>
        <v>0</v>
      </c>
      <c r="AR1677" s="56"/>
      <c r="AS1677" s="57"/>
      <c r="AT1677" s="57"/>
      <c r="AU1677" s="57"/>
      <c r="AV1677" s="57"/>
      <c r="AW1677" s="57"/>
      <c r="AX1677" s="57"/>
      <c r="AY1677" s="57"/>
      <c r="AZ1677" s="57"/>
      <c r="BA1677" s="57"/>
      <c r="BB1677" s="57"/>
      <c r="BC1677" s="57"/>
      <c r="BD1677" s="92">
        <f>SUM(AR1677:BC1677)</f>
        <v>0</v>
      </c>
      <c r="BE1677" s="92">
        <f>SUM(D1677,BD1677,AQ1677,AD1677,Q1677)</f>
        <v>0</v>
      </c>
      <c r="BG1677" s="138"/>
      <c r="BH1677" s="140"/>
      <c r="BI1677" s="140"/>
    </row>
    <row r="1678" spans="1:61" ht="13.15" hidden="1" customHeight="1" outlineLevel="2" x14ac:dyDescent="0.2">
      <c r="A1678" s="373">
        <v>2</v>
      </c>
      <c r="B1678" s="371" t="s">
        <v>217</v>
      </c>
      <c r="C1678" s="44" t="s">
        <v>159</v>
      </c>
      <c r="D1678" s="101"/>
      <c r="E1678" s="82"/>
      <c r="F1678" s="83"/>
      <c r="G1678" s="83"/>
      <c r="H1678" s="83"/>
      <c r="I1678" s="83"/>
      <c r="J1678" s="83"/>
      <c r="K1678" s="83"/>
      <c r="L1678" s="83"/>
      <c r="M1678" s="214"/>
      <c r="N1678" s="214"/>
      <c r="O1678" s="214"/>
      <c r="P1678" s="214">
        <v>280</v>
      </c>
      <c r="Q1678" s="101">
        <f t="shared" ref="Q1678:Q1689" si="2164">SUM(E1678:P1678)</f>
        <v>280</v>
      </c>
      <c r="R1678" s="82"/>
      <c r="S1678" s="83"/>
      <c r="T1678" s="83"/>
      <c r="U1678" s="83"/>
      <c r="V1678" s="83"/>
      <c r="W1678" s="83"/>
      <c r="X1678" s="83"/>
      <c r="Y1678" s="83"/>
      <c r="Z1678" s="83"/>
      <c r="AA1678" s="83"/>
      <c r="AB1678" s="83"/>
      <c r="AC1678" s="83"/>
      <c r="AD1678" s="101">
        <f t="shared" ref="AD1678:AD1693" si="2165">SUM(R1678:AC1678)</f>
        <v>0</v>
      </c>
      <c r="AE1678" s="82"/>
      <c r="AF1678" s="83"/>
      <c r="AG1678" s="83"/>
      <c r="AH1678" s="83"/>
      <c r="AI1678" s="83"/>
      <c r="AJ1678" s="83"/>
      <c r="AK1678" s="83"/>
      <c r="AL1678" s="83"/>
      <c r="AM1678" s="83"/>
      <c r="AN1678" s="83"/>
      <c r="AO1678" s="83"/>
      <c r="AP1678" s="83"/>
      <c r="AQ1678" s="101">
        <f t="shared" ref="AQ1678:AQ1693" si="2166">SUM(AE1678:AP1678)</f>
        <v>0</v>
      </c>
      <c r="AR1678" s="82"/>
      <c r="AS1678" s="83"/>
      <c r="AT1678" s="83"/>
      <c r="AU1678" s="83"/>
      <c r="AV1678" s="83"/>
      <c r="AW1678" s="83"/>
      <c r="AX1678" s="83"/>
      <c r="AY1678" s="83"/>
      <c r="AZ1678" s="83"/>
      <c r="BA1678" s="83"/>
      <c r="BB1678" s="83"/>
      <c r="BC1678" s="83"/>
      <c r="BD1678" s="101">
        <f t="shared" ref="BD1678:BD1693" si="2167">SUM(AR1678:BC1678)</f>
        <v>0</v>
      </c>
      <c r="BE1678" s="101">
        <f t="shared" si="2062"/>
        <v>280</v>
      </c>
      <c r="BG1678" s="136"/>
      <c r="BH1678" s="4"/>
      <c r="BI1678" s="4"/>
    </row>
    <row r="1679" spans="1:61" ht="13.15" hidden="1" customHeight="1" outlineLevel="2" x14ac:dyDescent="0.2">
      <c r="A1679" s="374"/>
      <c r="B1679" s="372"/>
      <c r="C1679" s="46" t="s">
        <v>164</v>
      </c>
      <c r="D1679" s="92"/>
      <c r="E1679" s="56"/>
      <c r="F1679" s="57"/>
      <c r="G1679" s="57"/>
      <c r="H1679" s="57"/>
      <c r="I1679" s="57"/>
      <c r="J1679" s="57"/>
      <c r="K1679" s="57"/>
      <c r="L1679" s="57"/>
      <c r="M1679" s="57">
        <v>0</v>
      </c>
      <c r="N1679" s="57"/>
      <c r="O1679" s="57">
        <v>59</v>
      </c>
      <c r="P1679" s="57"/>
      <c r="Q1679" s="92">
        <f t="shared" si="2164"/>
        <v>59</v>
      </c>
      <c r="R1679" s="56"/>
      <c r="S1679" s="57"/>
      <c r="T1679" s="57"/>
      <c r="U1679" s="57"/>
      <c r="V1679" s="57"/>
      <c r="W1679" s="57"/>
      <c r="X1679" s="57"/>
      <c r="Y1679" s="57"/>
      <c r="Z1679" s="57"/>
      <c r="AA1679" s="57"/>
      <c r="AB1679" s="57"/>
      <c r="AC1679" s="57"/>
      <c r="AD1679" s="92">
        <f t="shared" si="2165"/>
        <v>0</v>
      </c>
      <c r="AE1679" s="56"/>
      <c r="AF1679" s="57"/>
      <c r="AG1679" s="57"/>
      <c r="AH1679" s="57"/>
      <c r="AI1679" s="57"/>
      <c r="AJ1679" s="57"/>
      <c r="AK1679" s="57"/>
      <c r="AL1679" s="57"/>
      <c r="AM1679" s="57"/>
      <c r="AN1679" s="57"/>
      <c r="AO1679" s="57"/>
      <c r="AP1679" s="57"/>
      <c r="AQ1679" s="92">
        <f t="shared" si="2166"/>
        <v>0</v>
      </c>
      <c r="AR1679" s="56"/>
      <c r="AS1679" s="57"/>
      <c r="AT1679" s="57"/>
      <c r="AU1679" s="57"/>
      <c r="AV1679" s="57"/>
      <c r="AW1679" s="57"/>
      <c r="AX1679" s="57"/>
      <c r="AY1679" s="57"/>
      <c r="AZ1679" s="57"/>
      <c r="BA1679" s="57"/>
      <c r="BB1679" s="57"/>
      <c r="BC1679" s="57"/>
      <c r="BD1679" s="92">
        <f t="shared" si="2167"/>
        <v>0</v>
      </c>
      <c r="BE1679" s="92">
        <f t="shared" si="2062"/>
        <v>59</v>
      </c>
      <c r="BG1679" s="138" t="s">
        <v>211</v>
      </c>
      <c r="BH1679" s="140" t="s">
        <v>212</v>
      </c>
      <c r="BI1679" s="140" t="s">
        <v>213</v>
      </c>
    </row>
    <row r="1680" spans="1:61" ht="13.15" hidden="1" customHeight="1" outlineLevel="2" x14ac:dyDescent="0.2">
      <c r="A1680" s="366">
        <v>3</v>
      </c>
      <c r="B1680" s="376" t="s">
        <v>345</v>
      </c>
      <c r="C1680" s="47" t="s">
        <v>159</v>
      </c>
      <c r="D1680" s="91"/>
      <c r="E1680" s="52"/>
      <c r="F1680" s="53"/>
      <c r="G1680" s="53"/>
      <c r="H1680" s="53"/>
      <c r="I1680" s="53"/>
      <c r="J1680" s="53"/>
      <c r="K1680" s="53"/>
      <c r="L1680" s="53"/>
      <c r="M1680" s="53"/>
      <c r="N1680" s="53"/>
      <c r="O1680" s="53"/>
      <c r="P1680" s="53"/>
      <c r="Q1680" s="91">
        <f t="shared" si="2164"/>
        <v>0</v>
      </c>
      <c r="R1680" s="52"/>
      <c r="S1680" s="53"/>
      <c r="T1680" s="53"/>
      <c r="U1680" s="53"/>
      <c r="V1680" s="53"/>
      <c r="W1680" s="53"/>
      <c r="X1680" s="53"/>
      <c r="Y1680" s="53"/>
      <c r="Z1680" s="53"/>
      <c r="AA1680" s="53"/>
      <c r="AB1680" s="53"/>
      <c r="AC1680" s="53"/>
      <c r="AD1680" s="91">
        <f t="shared" si="2165"/>
        <v>0</v>
      </c>
      <c r="AE1680" s="52"/>
      <c r="AF1680" s="53"/>
      <c r="AG1680" s="53"/>
      <c r="AH1680" s="53"/>
      <c r="AI1680" s="53"/>
      <c r="AJ1680" s="53"/>
      <c r="AK1680" s="53"/>
      <c r="AL1680" s="53"/>
      <c r="AM1680" s="53"/>
      <c r="AN1680" s="53"/>
      <c r="AO1680" s="53"/>
      <c r="AP1680" s="53"/>
      <c r="AQ1680" s="91">
        <f t="shared" si="2166"/>
        <v>0</v>
      </c>
      <c r="AR1680" s="52"/>
      <c r="AS1680" s="53"/>
      <c r="AT1680" s="53"/>
      <c r="AU1680" s="53"/>
      <c r="AV1680" s="53"/>
      <c r="AW1680" s="53"/>
      <c r="AX1680" s="53"/>
      <c r="AY1680" s="53"/>
      <c r="AZ1680" s="53"/>
      <c r="BA1680" s="53"/>
      <c r="BB1680" s="53"/>
      <c r="BC1680" s="53"/>
      <c r="BD1680" s="91">
        <f t="shared" si="2167"/>
        <v>0</v>
      </c>
      <c r="BE1680" s="91">
        <f t="shared" si="2062"/>
        <v>0</v>
      </c>
      <c r="BG1680" s="136" t="s">
        <v>199</v>
      </c>
      <c r="BH1680" s="4">
        <f t="shared" ref="BH1680:BH1687" si="2168">BI1680/1.25</f>
        <v>280000</v>
      </c>
      <c r="BI1680" s="4">
        <v>350000</v>
      </c>
    </row>
    <row r="1681" spans="1:61" ht="13.15" hidden="1" customHeight="1" outlineLevel="2" x14ac:dyDescent="0.2">
      <c r="A1681" s="367"/>
      <c r="B1681" s="381"/>
      <c r="C1681" s="48" t="s">
        <v>164</v>
      </c>
      <c r="D1681" s="93"/>
      <c r="E1681" s="62"/>
      <c r="F1681" s="63"/>
      <c r="G1681" s="63"/>
      <c r="H1681" s="63"/>
      <c r="I1681" s="63"/>
      <c r="J1681" s="63"/>
      <c r="K1681" s="63"/>
      <c r="L1681" s="63"/>
      <c r="M1681" s="63"/>
      <c r="N1681" s="63"/>
      <c r="O1681" s="63"/>
      <c r="P1681" s="63"/>
      <c r="Q1681" s="93">
        <f t="shared" si="2164"/>
        <v>0</v>
      </c>
      <c r="R1681" s="62"/>
      <c r="S1681" s="63"/>
      <c r="T1681" s="63"/>
      <c r="U1681" s="63"/>
      <c r="V1681" s="63"/>
      <c r="W1681" s="63"/>
      <c r="X1681" s="63"/>
      <c r="Y1681" s="63"/>
      <c r="Z1681" s="63"/>
      <c r="AA1681" s="63"/>
      <c r="AB1681" s="63"/>
      <c r="AC1681" s="63"/>
      <c r="AD1681" s="93">
        <f t="shared" si="2165"/>
        <v>0</v>
      </c>
      <c r="AE1681" s="62"/>
      <c r="AF1681" s="63"/>
      <c r="AG1681" s="63"/>
      <c r="AH1681" s="63"/>
      <c r="AI1681" s="63"/>
      <c r="AJ1681" s="63"/>
      <c r="AK1681" s="63"/>
      <c r="AL1681" s="63"/>
      <c r="AM1681" s="63"/>
      <c r="AN1681" s="63"/>
      <c r="AO1681" s="63"/>
      <c r="AP1681" s="63"/>
      <c r="AQ1681" s="93">
        <f t="shared" si="2166"/>
        <v>0</v>
      </c>
      <c r="AR1681" s="62"/>
      <c r="AS1681" s="63"/>
      <c r="AT1681" s="63"/>
      <c r="AU1681" s="63"/>
      <c r="AV1681" s="63"/>
      <c r="AW1681" s="63"/>
      <c r="AX1681" s="63"/>
      <c r="AY1681" s="63"/>
      <c r="AZ1681" s="63"/>
      <c r="BA1681" s="63"/>
      <c r="BB1681" s="63"/>
      <c r="BC1681" s="63"/>
      <c r="BD1681" s="93">
        <f t="shared" si="2167"/>
        <v>0</v>
      </c>
      <c r="BE1681" s="93">
        <f t="shared" si="2062"/>
        <v>0</v>
      </c>
      <c r="BG1681" s="136" t="s">
        <v>218</v>
      </c>
      <c r="BH1681" s="4">
        <f t="shared" si="2168"/>
        <v>24000</v>
      </c>
      <c r="BI1681" s="4">
        <v>30000</v>
      </c>
    </row>
    <row r="1682" spans="1:61" ht="13.15" hidden="1" customHeight="1" outlineLevel="2" x14ac:dyDescent="0.2">
      <c r="A1682" s="380">
        <v>4</v>
      </c>
      <c r="B1682" s="382" t="s">
        <v>204</v>
      </c>
      <c r="C1682" s="49" t="s">
        <v>159</v>
      </c>
      <c r="D1682" s="95"/>
      <c r="E1682" s="68"/>
      <c r="F1682" s="69"/>
      <c r="G1682" s="69"/>
      <c r="H1682" s="69"/>
      <c r="I1682" s="69"/>
      <c r="J1682" s="69"/>
      <c r="K1682" s="69"/>
      <c r="L1682" s="69"/>
      <c r="M1682" s="69"/>
      <c r="N1682" s="69"/>
      <c r="O1682" s="69"/>
      <c r="P1682" s="69"/>
      <c r="Q1682" s="94">
        <f t="shared" si="2164"/>
        <v>0</v>
      </c>
      <c r="R1682" s="68"/>
      <c r="S1682" s="69"/>
      <c r="T1682" s="69"/>
      <c r="U1682" s="69"/>
      <c r="V1682" s="69"/>
      <c r="W1682" s="69"/>
      <c r="X1682" s="69"/>
      <c r="Y1682" s="69"/>
      <c r="Z1682" s="69"/>
      <c r="AA1682" s="69"/>
      <c r="AB1682" s="69"/>
      <c r="AC1682" s="69"/>
      <c r="AD1682" s="94">
        <f t="shared" si="2165"/>
        <v>0</v>
      </c>
      <c r="AE1682" s="191"/>
      <c r="AF1682" s="190"/>
      <c r="AG1682" s="69"/>
      <c r="AH1682" s="69"/>
      <c r="AI1682" s="69"/>
      <c r="AJ1682" s="69"/>
      <c r="AK1682" s="69"/>
      <c r="AL1682" s="69"/>
      <c r="AM1682" s="69"/>
      <c r="AN1682" s="69"/>
      <c r="AO1682" s="69"/>
      <c r="AP1682" s="69"/>
      <c r="AQ1682" s="94">
        <f t="shared" si="2166"/>
        <v>0</v>
      </c>
      <c r="AR1682" s="68"/>
      <c r="AS1682" s="69"/>
      <c r="AT1682" s="69"/>
      <c r="AU1682" s="69"/>
      <c r="AV1682" s="69"/>
      <c r="AW1682" s="69"/>
      <c r="AX1682" s="69"/>
      <c r="AY1682" s="69"/>
      <c r="AZ1682" s="69"/>
      <c r="BA1682" s="69"/>
      <c r="BB1682" s="69"/>
      <c r="BC1682" s="69"/>
      <c r="BD1682" s="94">
        <f t="shared" si="2167"/>
        <v>0</v>
      </c>
      <c r="BE1682" s="95">
        <f t="shared" si="2062"/>
        <v>0</v>
      </c>
      <c r="BG1682" s="136" t="s">
        <v>222</v>
      </c>
      <c r="BH1682" s="4">
        <f t="shared" si="2168"/>
        <v>0</v>
      </c>
      <c r="BI1682" s="4">
        <v>0</v>
      </c>
    </row>
    <row r="1683" spans="1:61" ht="13.15" hidden="1" customHeight="1" outlineLevel="2" x14ac:dyDescent="0.2">
      <c r="A1683" s="384"/>
      <c r="B1683" s="383"/>
      <c r="C1683" s="45" t="s">
        <v>164</v>
      </c>
      <c r="D1683" s="97"/>
      <c r="E1683" s="74"/>
      <c r="F1683" s="75"/>
      <c r="G1683" s="75"/>
      <c r="H1683" s="75"/>
      <c r="I1683" s="75"/>
      <c r="J1683" s="75"/>
      <c r="K1683" s="75"/>
      <c r="L1683" s="75"/>
      <c r="M1683" s="75"/>
      <c r="N1683" s="75"/>
      <c r="O1683" s="75"/>
      <c r="P1683" s="75"/>
      <c r="Q1683" s="96">
        <f t="shared" si="2164"/>
        <v>0</v>
      </c>
      <c r="R1683" s="74"/>
      <c r="S1683" s="75"/>
      <c r="T1683" s="75"/>
      <c r="U1683" s="75"/>
      <c r="V1683" s="75"/>
      <c r="W1683" s="75"/>
      <c r="X1683" s="75"/>
      <c r="Y1683" s="75"/>
      <c r="Z1683" s="75"/>
      <c r="AA1683" s="75"/>
      <c r="AB1683" s="75"/>
      <c r="AC1683" s="75"/>
      <c r="AD1683" s="96">
        <f t="shared" si="2165"/>
        <v>0</v>
      </c>
      <c r="AE1683" s="74"/>
      <c r="AF1683" s="75"/>
      <c r="AG1683" s="75"/>
      <c r="AH1683" s="75"/>
      <c r="AI1683" s="75"/>
      <c r="AJ1683" s="75"/>
      <c r="AK1683" s="75"/>
      <c r="AL1683" s="75"/>
      <c r="AM1683" s="75"/>
      <c r="AN1683" s="75"/>
      <c r="AO1683" s="75"/>
      <c r="AP1683" s="75"/>
      <c r="AQ1683" s="96">
        <f t="shared" si="2166"/>
        <v>0</v>
      </c>
      <c r="AR1683" s="74"/>
      <c r="AS1683" s="75"/>
      <c r="AT1683" s="75"/>
      <c r="AU1683" s="75"/>
      <c r="AV1683" s="75"/>
      <c r="AW1683" s="75"/>
      <c r="AX1683" s="75"/>
      <c r="AY1683" s="75"/>
      <c r="AZ1683" s="75"/>
      <c r="BA1683" s="75"/>
      <c r="BB1683" s="75"/>
      <c r="BC1683" s="75"/>
      <c r="BD1683" s="96">
        <f t="shared" si="2167"/>
        <v>0</v>
      </c>
      <c r="BE1683" s="97">
        <f t="shared" si="2062"/>
        <v>0</v>
      </c>
      <c r="BG1683" s="136" t="s">
        <v>214</v>
      </c>
      <c r="BH1683" s="4">
        <f t="shared" si="2168"/>
        <v>0</v>
      </c>
      <c r="BI1683" s="4">
        <v>0</v>
      </c>
    </row>
    <row r="1684" spans="1:61" ht="13.15" hidden="1" customHeight="1" outlineLevel="2" x14ac:dyDescent="0.2">
      <c r="A1684" s="380">
        <v>5</v>
      </c>
      <c r="B1684" s="382" t="s">
        <v>221</v>
      </c>
      <c r="C1684" s="49" t="s">
        <v>159</v>
      </c>
      <c r="D1684" s="95"/>
      <c r="E1684" s="68"/>
      <c r="F1684" s="69"/>
      <c r="G1684" s="69"/>
      <c r="H1684" s="69"/>
      <c r="I1684" s="69"/>
      <c r="J1684" s="69"/>
      <c r="K1684" s="69"/>
      <c r="L1684" s="69"/>
      <c r="M1684" s="69"/>
      <c r="N1684" s="69"/>
      <c r="O1684" s="69"/>
      <c r="P1684" s="69"/>
      <c r="Q1684" s="94">
        <f t="shared" si="2164"/>
        <v>0</v>
      </c>
      <c r="R1684" s="68"/>
      <c r="S1684" s="69"/>
      <c r="T1684" s="69"/>
      <c r="U1684" s="69"/>
      <c r="V1684" s="69"/>
      <c r="W1684" s="69"/>
      <c r="X1684" s="69"/>
      <c r="Y1684" s="69"/>
      <c r="Z1684" s="69"/>
      <c r="AA1684" s="69"/>
      <c r="AB1684" s="69"/>
      <c r="AC1684" s="69"/>
      <c r="AD1684" s="94">
        <f t="shared" si="2165"/>
        <v>0</v>
      </c>
      <c r="AE1684" s="68"/>
      <c r="AF1684" s="69"/>
      <c r="AG1684" s="192">
        <v>500</v>
      </c>
      <c r="AH1684" s="192">
        <v>800</v>
      </c>
      <c r="AI1684" s="192">
        <v>900</v>
      </c>
      <c r="AJ1684" s="192">
        <v>900</v>
      </c>
      <c r="AK1684" s="192">
        <v>1800</v>
      </c>
      <c r="AL1684" s="192">
        <v>1800</v>
      </c>
      <c r="AM1684" s="192">
        <v>900</v>
      </c>
      <c r="AN1684" s="192">
        <v>800</v>
      </c>
      <c r="AO1684" s="192">
        <v>500</v>
      </c>
      <c r="AP1684" s="69">
        <f>(BI1685/1000)-SUM(AF1684:AO1684)</f>
        <v>100</v>
      </c>
      <c r="AQ1684" s="94">
        <f t="shared" si="2166"/>
        <v>9000</v>
      </c>
      <c r="AR1684" s="68"/>
      <c r="AS1684" s="69"/>
      <c r="AT1684" s="69"/>
      <c r="AU1684" s="69"/>
      <c r="AV1684" s="69"/>
      <c r="AW1684" s="69"/>
      <c r="AX1684" s="69"/>
      <c r="AY1684" s="69"/>
      <c r="AZ1684" s="69"/>
      <c r="BA1684" s="69"/>
      <c r="BB1684" s="69"/>
      <c r="BC1684" s="69"/>
      <c r="BD1684" s="94">
        <f t="shared" si="2167"/>
        <v>0</v>
      </c>
      <c r="BE1684" s="95">
        <f t="shared" si="2062"/>
        <v>9000</v>
      </c>
      <c r="BG1684" s="136" t="s">
        <v>223</v>
      </c>
      <c r="BH1684" s="4">
        <f t="shared" si="2168"/>
        <v>0</v>
      </c>
      <c r="BI1684" s="4">
        <v>0</v>
      </c>
    </row>
    <row r="1685" spans="1:61" ht="13.15" hidden="1" customHeight="1" outlineLevel="2" x14ac:dyDescent="0.2">
      <c r="A1685" s="384"/>
      <c r="B1685" s="383"/>
      <c r="C1685" s="45" t="s">
        <v>164</v>
      </c>
      <c r="D1685" s="97"/>
      <c r="E1685" s="74"/>
      <c r="F1685" s="75"/>
      <c r="G1685" s="75"/>
      <c r="H1685" s="75"/>
      <c r="I1685" s="75"/>
      <c r="J1685" s="75"/>
      <c r="K1685" s="75"/>
      <c r="L1685" s="75"/>
      <c r="M1685" s="75"/>
      <c r="N1685" s="75"/>
      <c r="O1685" s="75"/>
      <c r="P1685" s="75"/>
      <c r="Q1685" s="96">
        <f t="shared" si="2164"/>
        <v>0</v>
      </c>
      <c r="R1685" s="74"/>
      <c r="S1685" s="75"/>
      <c r="T1685" s="75"/>
      <c r="U1685" s="75"/>
      <c r="V1685" s="75"/>
      <c r="W1685" s="75"/>
      <c r="X1685" s="75"/>
      <c r="Y1685" s="75"/>
      <c r="Z1685" s="75"/>
      <c r="AA1685" s="75"/>
      <c r="AB1685" s="75"/>
      <c r="AC1685" s="75"/>
      <c r="AD1685" s="96">
        <f t="shared" si="2165"/>
        <v>0</v>
      </c>
      <c r="AE1685" s="74"/>
      <c r="AF1685" s="75"/>
      <c r="AG1685" s="75"/>
      <c r="AH1685" s="75"/>
      <c r="AI1685" s="75"/>
      <c r="AJ1685" s="75"/>
      <c r="AK1685" s="75"/>
      <c r="AL1685" s="75"/>
      <c r="AM1685" s="75"/>
      <c r="AN1685" s="75"/>
      <c r="AO1685" s="75"/>
      <c r="AP1685" s="75"/>
      <c r="AQ1685" s="96">
        <f t="shared" si="2166"/>
        <v>0</v>
      </c>
      <c r="AR1685" s="74"/>
      <c r="AS1685" s="75"/>
      <c r="AT1685" s="75"/>
      <c r="AU1685" s="75"/>
      <c r="AV1685" s="75"/>
      <c r="AW1685" s="75"/>
      <c r="AX1685" s="75"/>
      <c r="AY1685" s="75"/>
      <c r="AZ1685" s="75"/>
      <c r="BA1685" s="75"/>
      <c r="BB1685" s="75"/>
      <c r="BC1685" s="75"/>
      <c r="BD1685" s="96">
        <f t="shared" si="2167"/>
        <v>0</v>
      </c>
      <c r="BE1685" s="97">
        <f t="shared" si="2062"/>
        <v>0</v>
      </c>
      <c r="BG1685" t="s">
        <v>224</v>
      </c>
      <c r="BH1685" s="4">
        <f t="shared" si="2168"/>
        <v>7200000</v>
      </c>
      <c r="BI1685" s="4">
        <v>9000000</v>
      </c>
    </row>
    <row r="1686" spans="1:61" ht="13.15" hidden="1" customHeight="1" outlineLevel="2" x14ac:dyDescent="0.2">
      <c r="A1686" s="373">
        <v>6</v>
      </c>
      <c r="B1686" s="364" t="s">
        <v>209</v>
      </c>
      <c r="C1686" s="49" t="s">
        <v>159</v>
      </c>
      <c r="D1686" s="95"/>
      <c r="E1686" s="68"/>
      <c r="F1686" s="69"/>
      <c r="G1686" s="69"/>
      <c r="H1686" s="69"/>
      <c r="I1686" s="69"/>
      <c r="J1686" s="69"/>
      <c r="K1686" s="69"/>
      <c r="L1686" s="69"/>
      <c r="M1686" s="69"/>
      <c r="N1686" s="69"/>
      <c r="O1686" s="69"/>
      <c r="P1686" s="69"/>
      <c r="Q1686" s="94">
        <f t="shared" si="2164"/>
        <v>0</v>
      </c>
      <c r="R1686" s="68"/>
      <c r="S1686" s="69"/>
      <c r="T1686" s="69"/>
      <c r="U1686" s="69"/>
      <c r="V1686" s="69"/>
      <c r="W1686" s="69"/>
      <c r="X1686" s="69"/>
      <c r="Y1686" s="69"/>
      <c r="Z1686" s="69"/>
      <c r="AA1686" s="69"/>
      <c r="AB1686" s="69"/>
      <c r="AC1686" s="69"/>
      <c r="AD1686" s="94">
        <f t="shared" si="2165"/>
        <v>0</v>
      </c>
      <c r="AE1686" s="68"/>
      <c r="AF1686" s="69">
        <f>AF1684*4%</f>
        <v>0</v>
      </c>
      <c r="AG1686" s="192">
        <f>AG1684*4%</f>
        <v>20</v>
      </c>
      <c r="AH1686" s="192">
        <f t="shared" ref="AH1686:AP1686" si="2169">AH1684*4%</f>
        <v>32</v>
      </c>
      <c r="AI1686" s="192">
        <f t="shared" si="2169"/>
        <v>36</v>
      </c>
      <c r="AJ1686" s="192">
        <f t="shared" si="2169"/>
        <v>36</v>
      </c>
      <c r="AK1686" s="192">
        <f t="shared" si="2169"/>
        <v>72</v>
      </c>
      <c r="AL1686" s="192">
        <f t="shared" si="2169"/>
        <v>72</v>
      </c>
      <c r="AM1686" s="192">
        <f t="shared" si="2169"/>
        <v>36</v>
      </c>
      <c r="AN1686" s="192">
        <f t="shared" si="2169"/>
        <v>32</v>
      </c>
      <c r="AO1686" s="192">
        <f t="shared" si="2169"/>
        <v>20</v>
      </c>
      <c r="AP1686" s="192">
        <f t="shared" si="2169"/>
        <v>4</v>
      </c>
      <c r="AQ1686" s="94">
        <f t="shared" si="2166"/>
        <v>360</v>
      </c>
      <c r="AR1686" s="68"/>
      <c r="AS1686" s="69"/>
      <c r="AT1686" s="69"/>
      <c r="AU1686" s="69"/>
      <c r="AV1686" s="69"/>
      <c r="AW1686" s="69"/>
      <c r="AX1686" s="69"/>
      <c r="AY1686" s="69"/>
      <c r="AZ1686" s="69"/>
      <c r="BA1686" s="69"/>
      <c r="BB1686" s="69"/>
      <c r="BC1686" s="69"/>
      <c r="BD1686" s="94">
        <f t="shared" si="2167"/>
        <v>0</v>
      </c>
      <c r="BE1686" s="95">
        <f t="shared" si="2062"/>
        <v>360</v>
      </c>
      <c r="BG1686" t="s">
        <v>210</v>
      </c>
      <c r="BH1686" s="4">
        <f t="shared" si="2168"/>
        <v>288000</v>
      </c>
      <c r="BI1686" s="4">
        <f>BI1685*4%</f>
        <v>360000</v>
      </c>
    </row>
    <row r="1687" spans="1:61" ht="13.15" hidden="1" customHeight="1" outlineLevel="2" x14ac:dyDescent="0.2">
      <c r="A1687" s="374"/>
      <c r="B1687" s="365"/>
      <c r="C1687" s="48" t="s">
        <v>164</v>
      </c>
      <c r="D1687" s="98"/>
      <c r="E1687" s="62"/>
      <c r="F1687" s="63"/>
      <c r="G1687" s="63"/>
      <c r="H1687" s="63"/>
      <c r="I1687" s="63"/>
      <c r="J1687" s="63"/>
      <c r="K1687" s="63"/>
      <c r="L1687" s="63"/>
      <c r="M1687" s="63"/>
      <c r="N1687" s="63"/>
      <c r="O1687" s="63"/>
      <c r="P1687" s="63"/>
      <c r="Q1687" s="93">
        <f t="shared" si="2164"/>
        <v>0</v>
      </c>
      <c r="R1687" s="62"/>
      <c r="S1687" s="63"/>
      <c r="T1687" s="63"/>
      <c r="U1687" s="63"/>
      <c r="V1687" s="63"/>
      <c r="W1687" s="63"/>
      <c r="X1687" s="63"/>
      <c r="Y1687" s="63"/>
      <c r="Z1687" s="63"/>
      <c r="AA1687" s="63"/>
      <c r="AB1687" s="63"/>
      <c r="AC1687" s="63"/>
      <c r="AD1687" s="93">
        <f t="shared" si="2165"/>
        <v>0</v>
      </c>
      <c r="AE1687" s="62"/>
      <c r="AF1687" s="63"/>
      <c r="AG1687" s="63"/>
      <c r="AH1687" s="63"/>
      <c r="AI1687" s="63"/>
      <c r="AJ1687" s="63"/>
      <c r="AK1687" s="63"/>
      <c r="AL1687" s="63"/>
      <c r="AM1687" s="63"/>
      <c r="AN1687" s="63"/>
      <c r="AO1687" s="63"/>
      <c r="AP1687" s="63"/>
      <c r="AQ1687" s="93">
        <f t="shared" si="2166"/>
        <v>0</v>
      </c>
      <c r="AR1687" s="62"/>
      <c r="AS1687" s="63"/>
      <c r="AT1687" s="63"/>
      <c r="AU1687" s="63"/>
      <c r="AV1687" s="63"/>
      <c r="AW1687" s="63"/>
      <c r="AX1687" s="63"/>
      <c r="AY1687" s="63"/>
      <c r="AZ1687" s="63"/>
      <c r="BA1687" s="63"/>
      <c r="BB1687" s="63"/>
      <c r="BC1687" s="63"/>
      <c r="BD1687" s="93">
        <f t="shared" si="2167"/>
        <v>0</v>
      </c>
      <c r="BE1687" s="98">
        <f t="shared" si="2062"/>
        <v>0</v>
      </c>
      <c r="BF1687" s="122"/>
      <c r="BG1687" s="136" t="s">
        <v>215</v>
      </c>
      <c r="BH1687" s="4">
        <f t="shared" si="2168"/>
        <v>40000</v>
      </c>
      <c r="BI1687" s="4">
        <v>50000</v>
      </c>
    </row>
    <row r="1688" spans="1:61" ht="13.15" hidden="1" customHeight="1" outlineLevel="2" x14ac:dyDescent="0.2">
      <c r="A1688" s="366">
        <v>7</v>
      </c>
      <c r="B1688" s="364" t="s">
        <v>6</v>
      </c>
      <c r="C1688" s="49" t="s">
        <v>159</v>
      </c>
      <c r="D1688" s="95"/>
      <c r="E1688" s="68"/>
      <c r="F1688" s="69"/>
      <c r="G1688" s="69"/>
      <c r="H1688" s="69"/>
      <c r="I1688" s="69"/>
      <c r="J1688" s="69"/>
      <c r="K1688" s="69"/>
      <c r="L1688" s="69"/>
      <c r="M1688" s="69"/>
      <c r="N1688" s="69"/>
      <c r="O1688" s="69"/>
      <c r="P1688" s="69"/>
      <c r="Q1688" s="94">
        <f t="shared" si="2164"/>
        <v>0</v>
      </c>
      <c r="R1688" s="68"/>
      <c r="S1688" s="69"/>
      <c r="T1688" s="69"/>
      <c r="U1688" s="69"/>
      <c r="V1688" s="69"/>
      <c r="W1688" s="69"/>
      <c r="X1688" s="69"/>
      <c r="Y1688" s="69"/>
      <c r="Z1688" s="69"/>
      <c r="AA1688" s="69"/>
      <c r="AB1688" s="69"/>
      <c r="AC1688" s="69"/>
      <c r="AD1688" s="94">
        <f t="shared" si="2165"/>
        <v>0</v>
      </c>
      <c r="AE1688" s="193">
        <v>4.5</v>
      </c>
      <c r="AF1688" s="192">
        <v>4.5</v>
      </c>
      <c r="AG1688" s="192">
        <v>4.5</v>
      </c>
      <c r="AH1688" s="192">
        <v>4.5</v>
      </c>
      <c r="AI1688" s="192">
        <v>4.5</v>
      </c>
      <c r="AJ1688" s="192">
        <v>4.5</v>
      </c>
      <c r="AK1688" s="192">
        <v>4.5</v>
      </c>
      <c r="AL1688" s="192">
        <v>4.5</v>
      </c>
      <c r="AM1688" s="192">
        <v>4.5</v>
      </c>
      <c r="AN1688" s="192">
        <v>4.5</v>
      </c>
      <c r="AO1688" s="192">
        <f>(BV1686/1000)-SUM(AE1688:AN1688)</f>
        <v>-45</v>
      </c>
      <c r="AP1688" s="69"/>
      <c r="AQ1688" s="94">
        <f t="shared" si="2166"/>
        <v>0</v>
      </c>
      <c r="AR1688" s="68"/>
      <c r="AS1688" s="69"/>
      <c r="AT1688" s="69"/>
      <c r="AU1688" s="69"/>
      <c r="AV1688" s="69"/>
      <c r="AW1688" s="69"/>
      <c r="AX1688" s="69"/>
      <c r="AY1688" s="69"/>
      <c r="AZ1688" s="69"/>
      <c r="BA1688" s="69"/>
      <c r="BB1688" s="69"/>
      <c r="BC1688" s="69"/>
      <c r="BD1688" s="94">
        <f t="shared" si="2167"/>
        <v>0</v>
      </c>
      <c r="BE1688" s="95">
        <f t="shared" ref="BE1688:BE1784" si="2170">SUM(D1688,BD1688,AQ1688,AD1688,Q1688)</f>
        <v>0</v>
      </c>
      <c r="BG1688" s="138" t="s">
        <v>216</v>
      </c>
      <c r="BH1688" s="139">
        <f>SUM(BH1680:BH1687)</f>
        <v>7832000</v>
      </c>
      <c r="BI1688" s="139">
        <f>SUM(BI1680:BI1687)</f>
        <v>9790000</v>
      </c>
    </row>
    <row r="1689" spans="1:61" ht="13.15" hidden="1" customHeight="1" outlineLevel="2" x14ac:dyDescent="0.2">
      <c r="A1689" s="367"/>
      <c r="B1689" s="368"/>
      <c r="C1689" s="48" t="s">
        <v>164</v>
      </c>
      <c r="D1689" s="98"/>
      <c r="E1689" s="66"/>
      <c r="F1689" s="63"/>
      <c r="G1689" s="63"/>
      <c r="H1689" s="63"/>
      <c r="I1689" s="63"/>
      <c r="J1689" s="63"/>
      <c r="K1689" s="63"/>
      <c r="L1689" s="63"/>
      <c r="M1689" s="63"/>
      <c r="N1689" s="63"/>
      <c r="O1689" s="63"/>
      <c r="P1689" s="63"/>
      <c r="Q1689" s="93">
        <f t="shared" si="2164"/>
        <v>0</v>
      </c>
      <c r="R1689" s="66"/>
      <c r="S1689" s="63"/>
      <c r="T1689" s="63"/>
      <c r="U1689" s="63"/>
      <c r="V1689" s="63"/>
      <c r="W1689" s="63"/>
      <c r="X1689" s="63"/>
      <c r="Y1689" s="63"/>
      <c r="Z1689" s="63"/>
      <c r="AA1689" s="63"/>
      <c r="AB1689" s="63"/>
      <c r="AC1689" s="63"/>
      <c r="AD1689" s="93">
        <f t="shared" si="2165"/>
        <v>0</v>
      </c>
      <c r="AE1689" s="66"/>
      <c r="AF1689" s="63"/>
      <c r="AG1689" s="63"/>
      <c r="AH1689" s="63"/>
      <c r="AI1689" s="63"/>
      <c r="AJ1689" s="63"/>
      <c r="AK1689" s="63"/>
      <c r="AL1689" s="63"/>
      <c r="AM1689" s="63"/>
      <c r="AN1689" s="63"/>
      <c r="AO1689" s="63"/>
      <c r="AP1689" s="63"/>
      <c r="AQ1689" s="93">
        <f t="shared" si="2166"/>
        <v>0</v>
      </c>
      <c r="AR1689" s="66"/>
      <c r="AS1689" s="63"/>
      <c r="AT1689" s="63"/>
      <c r="AU1689" s="63"/>
      <c r="AV1689" s="63"/>
      <c r="AW1689" s="63"/>
      <c r="AX1689" s="63"/>
      <c r="AY1689" s="63"/>
      <c r="AZ1689" s="63"/>
      <c r="BA1689" s="63"/>
      <c r="BB1689" s="63"/>
      <c r="BC1689" s="63"/>
      <c r="BD1689" s="93">
        <f t="shared" si="2167"/>
        <v>0</v>
      </c>
      <c r="BE1689" s="98">
        <f t="shared" si="2170"/>
        <v>0</v>
      </c>
      <c r="BH1689" s="4"/>
      <c r="BI1689" s="4"/>
    </row>
    <row r="1690" spans="1:61" ht="13.15" hidden="1" customHeight="1" outlineLevel="2" x14ac:dyDescent="0.2">
      <c r="A1690" s="380">
        <v>8</v>
      </c>
      <c r="B1690" s="364" t="s">
        <v>335</v>
      </c>
      <c r="C1690" s="49" t="s">
        <v>159</v>
      </c>
      <c r="D1690" s="95"/>
      <c r="E1690" s="68"/>
      <c r="F1690" s="69"/>
      <c r="G1690" s="69"/>
      <c r="H1690" s="69"/>
      <c r="I1690" s="69"/>
      <c r="J1690" s="69"/>
      <c r="K1690" s="69"/>
      <c r="L1690" s="69"/>
      <c r="M1690" s="69"/>
      <c r="N1690" s="69"/>
      <c r="O1690" s="69"/>
      <c r="P1690" s="69"/>
      <c r="Q1690" s="94">
        <f>SUM(E1690:P1690)</f>
        <v>0</v>
      </c>
      <c r="R1690" s="68"/>
      <c r="S1690" s="69"/>
      <c r="T1690" s="69"/>
      <c r="U1690" s="69"/>
      <c r="V1690" s="69"/>
      <c r="W1690" s="69"/>
      <c r="X1690" s="69"/>
      <c r="Y1690" s="69"/>
      <c r="Z1690" s="69"/>
      <c r="AA1690" s="69"/>
      <c r="AB1690" s="69"/>
      <c r="AC1690" s="69"/>
      <c r="AD1690" s="94">
        <f t="shared" si="2165"/>
        <v>0</v>
      </c>
      <c r="AE1690" s="68"/>
      <c r="AF1690" s="69"/>
      <c r="AG1690" s="69"/>
      <c r="AH1690" s="69"/>
      <c r="AI1690" s="69"/>
      <c r="AJ1690" s="69"/>
      <c r="AK1690" s="69"/>
      <c r="AL1690" s="69"/>
      <c r="AM1690" s="69"/>
      <c r="AN1690" s="69"/>
      <c r="AO1690" s="69"/>
      <c r="AP1690" s="69"/>
      <c r="AQ1690" s="94">
        <f t="shared" si="2166"/>
        <v>0</v>
      </c>
      <c r="AR1690" s="68"/>
      <c r="AS1690" s="69"/>
      <c r="AT1690" s="69"/>
      <c r="AU1690" s="69"/>
      <c r="AV1690" s="69"/>
      <c r="AW1690" s="69"/>
      <c r="AX1690" s="69"/>
      <c r="AY1690" s="69"/>
      <c r="AZ1690" s="69"/>
      <c r="BA1690" s="69"/>
      <c r="BB1690" s="69"/>
      <c r="BC1690" s="69"/>
      <c r="BD1690" s="94">
        <f t="shared" si="2167"/>
        <v>0</v>
      </c>
      <c r="BE1690" s="95">
        <f t="shared" si="2170"/>
        <v>0</v>
      </c>
      <c r="BG1690" s="138"/>
      <c r="BH1690" s="139"/>
      <c r="BI1690" s="139"/>
    </row>
    <row r="1691" spans="1:61" ht="13.15" hidden="1" customHeight="1" outlineLevel="2" thickBot="1" x14ac:dyDescent="0.25">
      <c r="A1691" s="377"/>
      <c r="B1691" s="379"/>
      <c r="C1691" s="128" t="s">
        <v>164</v>
      </c>
      <c r="D1691" s="133"/>
      <c r="E1691" s="132"/>
      <c r="F1691" s="130"/>
      <c r="G1691" s="130"/>
      <c r="H1691" s="130"/>
      <c r="I1691" s="130"/>
      <c r="J1691" s="130"/>
      <c r="K1691" s="130"/>
      <c r="L1691" s="130"/>
      <c r="M1691" s="130"/>
      <c r="N1691" s="130"/>
      <c r="O1691" s="130"/>
      <c r="P1691" s="130"/>
      <c r="Q1691" s="131">
        <f>SUM(E1691:P1691)</f>
        <v>0</v>
      </c>
      <c r="R1691" s="132"/>
      <c r="S1691" s="130"/>
      <c r="T1691" s="130"/>
      <c r="U1691" s="130"/>
      <c r="V1691" s="130"/>
      <c r="W1691" s="130"/>
      <c r="X1691" s="130"/>
      <c r="Y1691" s="130"/>
      <c r="Z1691" s="130"/>
      <c r="AA1691" s="130"/>
      <c r="AB1691" s="130"/>
      <c r="AC1691" s="130"/>
      <c r="AD1691" s="131">
        <f t="shared" si="2165"/>
        <v>0</v>
      </c>
      <c r="AE1691" s="132"/>
      <c r="AF1691" s="130"/>
      <c r="AG1691" s="130"/>
      <c r="AH1691" s="130"/>
      <c r="AI1691" s="130"/>
      <c r="AJ1691" s="130"/>
      <c r="AK1691" s="130"/>
      <c r="AL1691" s="130"/>
      <c r="AM1691" s="130"/>
      <c r="AN1691" s="130"/>
      <c r="AO1691" s="130"/>
      <c r="AP1691" s="130"/>
      <c r="AQ1691" s="131">
        <f t="shared" si="2166"/>
        <v>0</v>
      </c>
      <c r="AR1691" s="132"/>
      <c r="AS1691" s="130"/>
      <c r="AT1691" s="130"/>
      <c r="AU1691" s="130"/>
      <c r="AV1691" s="130"/>
      <c r="AW1691" s="130"/>
      <c r="AX1691" s="130"/>
      <c r="AY1691" s="130"/>
      <c r="AZ1691" s="130"/>
      <c r="BA1691" s="130"/>
      <c r="BB1691" s="130"/>
      <c r="BC1691" s="130"/>
      <c r="BD1691" s="131">
        <f t="shared" si="2167"/>
        <v>0</v>
      </c>
      <c r="BE1691" s="133">
        <f t="shared" si="2170"/>
        <v>0</v>
      </c>
      <c r="BH1691" s="4"/>
      <c r="BI1691" s="4"/>
    </row>
    <row r="1692" spans="1:61" outlineLevel="1" collapsed="1" x14ac:dyDescent="0.2">
      <c r="A1692" s="369"/>
      <c r="B1692" s="362" t="s">
        <v>198</v>
      </c>
      <c r="C1692" s="50" t="s">
        <v>159</v>
      </c>
      <c r="D1692" s="127">
        <f>SUM(D1676,D1678,D1680,D1682,D1684,D1686,D1688,D1690)</f>
        <v>0</v>
      </c>
      <c r="E1692" s="124">
        <f t="shared" ref="E1692:P1692" si="2171">SUM(E1676,E1678,E1680,E1682,E1684,E1686,E1688,E1690)</f>
        <v>0</v>
      </c>
      <c r="F1692" s="125">
        <f t="shared" si="2171"/>
        <v>0</v>
      </c>
      <c r="G1692" s="125">
        <f t="shared" si="2171"/>
        <v>0</v>
      </c>
      <c r="H1692" s="125">
        <f t="shared" si="2171"/>
        <v>0</v>
      </c>
      <c r="I1692" s="125">
        <f t="shared" si="2171"/>
        <v>0</v>
      </c>
      <c r="J1692" s="125">
        <f t="shared" si="2171"/>
        <v>0</v>
      </c>
      <c r="K1692" s="125">
        <f t="shared" si="2171"/>
        <v>0</v>
      </c>
      <c r="L1692" s="125">
        <f t="shared" si="2171"/>
        <v>0</v>
      </c>
      <c r="M1692" s="125">
        <f t="shared" si="2171"/>
        <v>0</v>
      </c>
      <c r="N1692" s="125">
        <f t="shared" si="2171"/>
        <v>0</v>
      </c>
      <c r="O1692" s="125">
        <f t="shared" si="2171"/>
        <v>0</v>
      </c>
      <c r="P1692" s="125">
        <f t="shared" si="2171"/>
        <v>280</v>
      </c>
      <c r="Q1692" s="126">
        <f>SUM(E1692:P1692)</f>
        <v>280</v>
      </c>
      <c r="R1692" s="124">
        <f t="shared" ref="R1692:AC1692" si="2172">SUM(R1676,R1678,R1680,R1682,R1684,R1686,R1688,R1690)</f>
        <v>0</v>
      </c>
      <c r="S1692" s="125">
        <f t="shared" si="2172"/>
        <v>0</v>
      </c>
      <c r="T1692" s="125">
        <f t="shared" si="2172"/>
        <v>0</v>
      </c>
      <c r="U1692" s="125">
        <f t="shared" si="2172"/>
        <v>0</v>
      </c>
      <c r="V1692" s="125">
        <f t="shared" si="2172"/>
        <v>0</v>
      </c>
      <c r="W1692" s="125">
        <f t="shared" si="2172"/>
        <v>0</v>
      </c>
      <c r="X1692" s="125">
        <f t="shared" si="2172"/>
        <v>0</v>
      </c>
      <c r="Y1692" s="125">
        <f t="shared" si="2172"/>
        <v>0</v>
      </c>
      <c r="Z1692" s="125">
        <f t="shared" si="2172"/>
        <v>0</v>
      </c>
      <c r="AA1692" s="125">
        <f t="shared" si="2172"/>
        <v>0</v>
      </c>
      <c r="AB1692" s="125">
        <f t="shared" si="2172"/>
        <v>0</v>
      </c>
      <c r="AC1692" s="125">
        <f t="shared" si="2172"/>
        <v>0</v>
      </c>
      <c r="AD1692" s="126">
        <f t="shared" si="2165"/>
        <v>0</v>
      </c>
      <c r="AE1692" s="124">
        <f t="shared" ref="AE1692:AP1692" si="2173">SUM(AE1676,AE1678,AE1680,AE1682,AE1684,AE1686,AE1688,AE1690)</f>
        <v>4.5</v>
      </c>
      <c r="AF1692" s="125">
        <f t="shared" si="2173"/>
        <v>4.5</v>
      </c>
      <c r="AG1692" s="125">
        <f t="shared" si="2173"/>
        <v>524.5</v>
      </c>
      <c r="AH1692" s="125">
        <f t="shared" si="2173"/>
        <v>836.5</v>
      </c>
      <c r="AI1692" s="125">
        <f t="shared" si="2173"/>
        <v>940.5</v>
      </c>
      <c r="AJ1692" s="125">
        <f t="shared" si="2173"/>
        <v>940.5</v>
      </c>
      <c r="AK1692" s="125">
        <f t="shared" si="2173"/>
        <v>1876.5</v>
      </c>
      <c r="AL1692" s="125">
        <f t="shared" si="2173"/>
        <v>1876.5</v>
      </c>
      <c r="AM1692" s="125">
        <f t="shared" si="2173"/>
        <v>940.5</v>
      </c>
      <c r="AN1692" s="125">
        <f t="shared" si="2173"/>
        <v>836.5</v>
      </c>
      <c r="AO1692" s="125">
        <f t="shared" si="2173"/>
        <v>475</v>
      </c>
      <c r="AP1692" s="125">
        <f t="shared" si="2173"/>
        <v>104</v>
      </c>
      <c r="AQ1692" s="126">
        <f t="shared" si="2166"/>
        <v>9360</v>
      </c>
      <c r="AR1692" s="124">
        <f t="shared" ref="AR1692:BC1692" si="2174">SUM(AR1676,AR1678,AR1680,AR1682,AR1684,AR1686,AR1688,AR1690)</f>
        <v>0</v>
      </c>
      <c r="AS1692" s="125">
        <f t="shared" si="2174"/>
        <v>0</v>
      </c>
      <c r="AT1692" s="125">
        <f t="shared" si="2174"/>
        <v>0</v>
      </c>
      <c r="AU1692" s="125">
        <f t="shared" si="2174"/>
        <v>0</v>
      </c>
      <c r="AV1692" s="125">
        <f t="shared" si="2174"/>
        <v>0</v>
      </c>
      <c r="AW1692" s="125">
        <f t="shared" si="2174"/>
        <v>0</v>
      </c>
      <c r="AX1692" s="125">
        <f t="shared" si="2174"/>
        <v>0</v>
      </c>
      <c r="AY1692" s="125">
        <f t="shared" si="2174"/>
        <v>0</v>
      </c>
      <c r="AZ1692" s="125">
        <f t="shared" si="2174"/>
        <v>0</v>
      </c>
      <c r="BA1692" s="125">
        <f t="shared" si="2174"/>
        <v>0</v>
      </c>
      <c r="BB1692" s="125">
        <f t="shared" si="2174"/>
        <v>0</v>
      </c>
      <c r="BC1692" s="125">
        <f t="shared" si="2174"/>
        <v>0</v>
      </c>
      <c r="BD1692" s="126">
        <f t="shared" si="2167"/>
        <v>0</v>
      </c>
      <c r="BE1692" s="127">
        <f t="shared" si="2170"/>
        <v>9640</v>
      </c>
      <c r="BG1692" s="138"/>
      <c r="BH1692" s="139"/>
      <c r="BI1692" s="139"/>
    </row>
    <row r="1693" spans="1:61" outlineLevel="1" x14ac:dyDescent="0.2">
      <c r="A1693" s="370"/>
      <c r="B1693" s="363"/>
      <c r="C1693" s="51" t="s">
        <v>164</v>
      </c>
      <c r="D1693" s="100">
        <f t="shared" ref="D1693:P1693" si="2175">SUM(D1677,D1679,D1681,D1683,D1685,D1687,D1689,D1691)</f>
        <v>0</v>
      </c>
      <c r="E1693" s="80">
        <f t="shared" si="2175"/>
        <v>0</v>
      </c>
      <c r="F1693" s="81">
        <f t="shared" si="2175"/>
        <v>0</v>
      </c>
      <c r="G1693" s="81">
        <f t="shared" si="2175"/>
        <v>0</v>
      </c>
      <c r="H1693" s="81">
        <f t="shared" si="2175"/>
        <v>0</v>
      </c>
      <c r="I1693" s="81">
        <f t="shared" si="2175"/>
        <v>0</v>
      </c>
      <c r="J1693" s="81">
        <f t="shared" si="2175"/>
        <v>0</v>
      </c>
      <c r="K1693" s="81">
        <f t="shared" si="2175"/>
        <v>0</v>
      </c>
      <c r="L1693" s="81">
        <f t="shared" si="2175"/>
        <v>0</v>
      </c>
      <c r="M1693" s="81">
        <f t="shared" si="2175"/>
        <v>0</v>
      </c>
      <c r="N1693" s="81">
        <f t="shared" si="2175"/>
        <v>0</v>
      </c>
      <c r="O1693" s="81">
        <f t="shared" si="2175"/>
        <v>59</v>
      </c>
      <c r="P1693" s="81">
        <f t="shared" si="2175"/>
        <v>0</v>
      </c>
      <c r="Q1693" s="99">
        <f>SUM(E1693:P1693)</f>
        <v>59</v>
      </c>
      <c r="R1693" s="80">
        <f t="shared" ref="R1693:AC1693" si="2176">SUM(R1677,R1679,R1681,R1683,R1685,R1687,R1689,R1691)</f>
        <v>0</v>
      </c>
      <c r="S1693" s="81">
        <f t="shared" si="2176"/>
        <v>0</v>
      </c>
      <c r="T1693" s="81">
        <f t="shared" si="2176"/>
        <v>0</v>
      </c>
      <c r="U1693" s="81">
        <f t="shared" si="2176"/>
        <v>0</v>
      </c>
      <c r="V1693" s="81">
        <f t="shared" si="2176"/>
        <v>0</v>
      </c>
      <c r="W1693" s="81">
        <f t="shared" si="2176"/>
        <v>0</v>
      </c>
      <c r="X1693" s="81">
        <f t="shared" si="2176"/>
        <v>0</v>
      </c>
      <c r="Y1693" s="81">
        <f t="shared" si="2176"/>
        <v>0</v>
      </c>
      <c r="Z1693" s="81">
        <f t="shared" si="2176"/>
        <v>0</v>
      </c>
      <c r="AA1693" s="81">
        <f t="shared" si="2176"/>
        <v>0</v>
      </c>
      <c r="AB1693" s="81">
        <f t="shared" si="2176"/>
        <v>0</v>
      </c>
      <c r="AC1693" s="81">
        <f t="shared" si="2176"/>
        <v>0</v>
      </c>
      <c r="AD1693" s="99">
        <f t="shared" si="2165"/>
        <v>0</v>
      </c>
      <c r="AE1693" s="80">
        <f t="shared" ref="AE1693:AP1693" si="2177">SUM(AE1677,AE1679,AE1681,AE1683,AE1685,AE1687,AE1689,AE1691)</f>
        <v>0</v>
      </c>
      <c r="AF1693" s="81">
        <f t="shared" si="2177"/>
        <v>0</v>
      </c>
      <c r="AG1693" s="81">
        <f t="shared" si="2177"/>
        <v>0</v>
      </c>
      <c r="AH1693" s="81">
        <f t="shared" si="2177"/>
        <v>0</v>
      </c>
      <c r="AI1693" s="81">
        <f t="shared" si="2177"/>
        <v>0</v>
      </c>
      <c r="AJ1693" s="81">
        <f t="shared" si="2177"/>
        <v>0</v>
      </c>
      <c r="AK1693" s="81">
        <f t="shared" si="2177"/>
        <v>0</v>
      </c>
      <c r="AL1693" s="81">
        <f t="shared" si="2177"/>
        <v>0</v>
      </c>
      <c r="AM1693" s="81">
        <f t="shared" si="2177"/>
        <v>0</v>
      </c>
      <c r="AN1693" s="81">
        <f t="shared" si="2177"/>
        <v>0</v>
      </c>
      <c r="AO1693" s="81">
        <f t="shared" si="2177"/>
        <v>0</v>
      </c>
      <c r="AP1693" s="81">
        <f t="shared" si="2177"/>
        <v>0</v>
      </c>
      <c r="AQ1693" s="99">
        <f t="shared" si="2166"/>
        <v>0</v>
      </c>
      <c r="AR1693" s="80">
        <f t="shared" ref="AR1693:BC1693" si="2178">SUM(AR1677,AR1679,AR1681,AR1683,AR1685,AR1687,AR1689,AR1691)</f>
        <v>0</v>
      </c>
      <c r="AS1693" s="81">
        <f t="shared" si="2178"/>
        <v>0</v>
      </c>
      <c r="AT1693" s="81">
        <f t="shared" si="2178"/>
        <v>0</v>
      </c>
      <c r="AU1693" s="81">
        <f t="shared" si="2178"/>
        <v>0</v>
      </c>
      <c r="AV1693" s="81">
        <f t="shared" si="2178"/>
        <v>0</v>
      </c>
      <c r="AW1693" s="81">
        <f t="shared" si="2178"/>
        <v>0</v>
      </c>
      <c r="AX1693" s="81">
        <f t="shared" si="2178"/>
        <v>0</v>
      </c>
      <c r="AY1693" s="81">
        <f t="shared" si="2178"/>
        <v>0</v>
      </c>
      <c r="AZ1693" s="81">
        <f t="shared" si="2178"/>
        <v>0</v>
      </c>
      <c r="BA1693" s="81">
        <f t="shared" si="2178"/>
        <v>0</v>
      </c>
      <c r="BB1693" s="81">
        <f t="shared" si="2178"/>
        <v>0</v>
      </c>
      <c r="BC1693" s="81">
        <f t="shared" si="2178"/>
        <v>0</v>
      </c>
      <c r="BD1693" s="99">
        <f t="shared" si="2167"/>
        <v>0</v>
      </c>
      <c r="BE1693" s="100">
        <f t="shared" si="2170"/>
        <v>59</v>
      </c>
    </row>
    <row r="1694" spans="1:61" hidden="1" outlineLevel="2" x14ac:dyDescent="0.2">
      <c r="A1694" s="120"/>
      <c r="B1694" s="111" t="s">
        <v>203</v>
      </c>
      <c r="C1694" s="112"/>
      <c r="D1694" s="114"/>
      <c r="E1694" s="113"/>
      <c r="F1694" s="113"/>
      <c r="G1694" s="113"/>
      <c r="H1694" s="113"/>
      <c r="I1694" s="113"/>
      <c r="J1694" s="113"/>
      <c r="K1694" s="113"/>
      <c r="L1694" s="113"/>
      <c r="M1694" s="113"/>
      <c r="N1694" s="113"/>
      <c r="O1694" s="113"/>
      <c r="P1694" s="113"/>
      <c r="Q1694" s="114"/>
      <c r="R1694" s="113"/>
      <c r="S1694" s="113"/>
      <c r="T1694" s="113"/>
      <c r="U1694" s="113"/>
      <c r="V1694" s="113"/>
      <c r="W1694" s="113"/>
      <c r="X1694" s="113"/>
      <c r="Y1694" s="113"/>
      <c r="Z1694" s="113"/>
      <c r="AA1694" s="113"/>
      <c r="AB1694" s="113"/>
      <c r="AC1694" s="113"/>
      <c r="AD1694" s="114"/>
      <c r="AE1694" s="113"/>
      <c r="AF1694" s="113"/>
      <c r="AG1694" s="113"/>
      <c r="AH1694" s="113"/>
      <c r="AI1694" s="113"/>
      <c r="AJ1694" s="113"/>
      <c r="AK1694" s="113"/>
      <c r="AL1694" s="113"/>
      <c r="AM1694" s="113"/>
      <c r="AN1694" s="113"/>
      <c r="AO1694" s="113"/>
      <c r="AP1694" s="113"/>
      <c r="AQ1694" s="114"/>
      <c r="AR1694" s="113"/>
      <c r="AS1694" s="113"/>
      <c r="AT1694" s="113"/>
      <c r="AU1694" s="113"/>
      <c r="AV1694" s="113"/>
      <c r="AW1694" s="113"/>
      <c r="AX1694" s="113"/>
      <c r="AY1694" s="113"/>
      <c r="AZ1694" s="113"/>
      <c r="BA1694" s="113"/>
      <c r="BB1694" s="113"/>
      <c r="BC1694" s="113"/>
      <c r="BD1694" s="114"/>
      <c r="BE1694" s="198">
        <f t="shared" si="2170"/>
        <v>0</v>
      </c>
    </row>
    <row r="1695" spans="1:61" hidden="1" outlineLevel="2" x14ac:dyDescent="0.2">
      <c r="A1695" s="375">
        <v>1</v>
      </c>
      <c r="B1695" s="376" t="s">
        <v>208</v>
      </c>
      <c r="C1695" s="47" t="s">
        <v>159</v>
      </c>
      <c r="D1695" s="91">
        <f>D1692-D1697</f>
        <v>0</v>
      </c>
      <c r="E1695" s="52">
        <f>E1692-E1697</f>
        <v>0</v>
      </c>
      <c r="F1695" s="53">
        <f t="shared" ref="F1695:P1695" si="2179">F1692-F1697</f>
        <v>0</v>
      </c>
      <c r="G1695" s="53">
        <f t="shared" si="2179"/>
        <v>0</v>
      </c>
      <c r="H1695" s="53">
        <f t="shared" si="2179"/>
        <v>0</v>
      </c>
      <c r="I1695" s="53">
        <f t="shared" si="2179"/>
        <v>0</v>
      </c>
      <c r="J1695" s="53">
        <f t="shared" si="2179"/>
        <v>0</v>
      </c>
      <c r="K1695" s="53">
        <f t="shared" si="2179"/>
        <v>0</v>
      </c>
      <c r="L1695" s="53">
        <f t="shared" si="2179"/>
        <v>0</v>
      </c>
      <c r="M1695" s="53">
        <f t="shared" si="2179"/>
        <v>0</v>
      </c>
      <c r="N1695" s="53">
        <f t="shared" si="2179"/>
        <v>0</v>
      </c>
      <c r="O1695" s="53">
        <f t="shared" si="2179"/>
        <v>0</v>
      </c>
      <c r="P1695" s="53">
        <f t="shared" si="2179"/>
        <v>280</v>
      </c>
      <c r="Q1695" s="91">
        <f t="shared" ref="Q1695:Q1700" si="2180">SUM(E1695:P1695)</f>
        <v>280</v>
      </c>
      <c r="R1695" s="52">
        <f>R1692-R1697</f>
        <v>0</v>
      </c>
      <c r="S1695" s="53">
        <f t="shared" ref="S1695:AC1695" si="2181">S1692-S1697</f>
        <v>0</v>
      </c>
      <c r="T1695" s="53">
        <f t="shared" si="2181"/>
        <v>0</v>
      </c>
      <c r="U1695" s="53">
        <f t="shared" si="2181"/>
        <v>0</v>
      </c>
      <c r="V1695" s="53">
        <f t="shared" si="2181"/>
        <v>0</v>
      </c>
      <c r="W1695" s="53">
        <f t="shared" si="2181"/>
        <v>0</v>
      </c>
      <c r="X1695" s="53">
        <f t="shared" si="2181"/>
        <v>0</v>
      </c>
      <c r="Y1695" s="53">
        <f t="shared" si="2181"/>
        <v>0</v>
      </c>
      <c r="Z1695" s="53">
        <f t="shared" si="2181"/>
        <v>0</v>
      </c>
      <c r="AA1695" s="53">
        <f t="shared" si="2181"/>
        <v>0</v>
      </c>
      <c r="AB1695" s="53">
        <f t="shared" si="2181"/>
        <v>0</v>
      </c>
      <c r="AC1695" s="53">
        <f t="shared" si="2181"/>
        <v>0</v>
      </c>
      <c r="AD1695" s="91">
        <f t="shared" ref="AD1695:AD1700" si="2182">SUM(R1695:AC1695)</f>
        <v>0</v>
      </c>
      <c r="AE1695" s="52">
        <f>AE1692-AE1697</f>
        <v>4.5</v>
      </c>
      <c r="AF1695" s="53">
        <f t="shared" ref="AF1695:AP1695" si="2183">AF1692-AF1697</f>
        <v>4.5</v>
      </c>
      <c r="AG1695" s="53">
        <f t="shared" si="2183"/>
        <v>524.5</v>
      </c>
      <c r="AH1695" s="53">
        <f t="shared" si="2183"/>
        <v>836.5</v>
      </c>
      <c r="AI1695" s="53">
        <f t="shared" si="2183"/>
        <v>940.5</v>
      </c>
      <c r="AJ1695" s="53">
        <f t="shared" si="2183"/>
        <v>940.5</v>
      </c>
      <c r="AK1695" s="53">
        <f t="shared" si="2183"/>
        <v>1876.5</v>
      </c>
      <c r="AL1695" s="53">
        <f t="shared" si="2183"/>
        <v>1876.5</v>
      </c>
      <c r="AM1695" s="53">
        <f t="shared" si="2183"/>
        <v>940.5</v>
      </c>
      <c r="AN1695" s="53">
        <f t="shared" si="2183"/>
        <v>836.5</v>
      </c>
      <c r="AO1695" s="53">
        <f t="shared" si="2183"/>
        <v>475</v>
      </c>
      <c r="AP1695" s="53">
        <f t="shared" si="2183"/>
        <v>104</v>
      </c>
      <c r="AQ1695" s="91">
        <f t="shared" ref="AQ1695:AQ1700" si="2184">SUM(AE1695:AP1695)</f>
        <v>9360</v>
      </c>
      <c r="AR1695" s="52">
        <f>AR1692-AR1697</f>
        <v>0</v>
      </c>
      <c r="AS1695" s="53">
        <f t="shared" ref="AS1695:BC1695" si="2185">AS1692-AS1697</f>
        <v>0</v>
      </c>
      <c r="AT1695" s="53">
        <f t="shared" si="2185"/>
        <v>0</v>
      </c>
      <c r="AU1695" s="53">
        <f t="shared" si="2185"/>
        <v>0</v>
      </c>
      <c r="AV1695" s="53">
        <f t="shared" si="2185"/>
        <v>0</v>
      </c>
      <c r="AW1695" s="53">
        <f t="shared" si="2185"/>
        <v>0</v>
      </c>
      <c r="AX1695" s="53">
        <f t="shared" si="2185"/>
        <v>0</v>
      </c>
      <c r="AY1695" s="53">
        <f t="shared" si="2185"/>
        <v>0</v>
      </c>
      <c r="AZ1695" s="53">
        <f t="shared" si="2185"/>
        <v>0</v>
      </c>
      <c r="BA1695" s="53">
        <f t="shared" si="2185"/>
        <v>0</v>
      </c>
      <c r="BB1695" s="53">
        <f t="shared" si="2185"/>
        <v>0</v>
      </c>
      <c r="BC1695" s="53">
        <f t="shared" si="2185"/>
        <v>0</v>
      </c>
      <c r="BD1695" s="91">
        <f t="shared" ref="BD1695:BD1700" si="2186">SUM(AR1695:BC1695)</f>
        <v>0</v>
      </c>
      <c r="BE1695" s="91">
        <f t="shared" si="2170"/>
        <v>9640</v>
      </c>
      <c r="BG1695" s="42"/>
    </row>
    <row r="1696" spans="1:61" hidden="1" outlineLevel="2" x14ac:dyDescent="0.2">
      <c r="A1696" s="374"/>
      <c r="B1696" s="372"/>
      <c r="C1696" s="46" t="s">
        <v>164</v>
      </c>
      <c r="D1696" s="92">
        <f t="shared" ref="D1696:P1696" si="2187">D1693-D1698</f>
        <v>0</v>
      </c>
      <c r="E1696" s="56">
        <f t="shared" si="2187"/>
        <v>0</v>
      </c>
      <c r="F1696" s="57">
        <f t="shared" si="2187"/>
        <v>0</v>
      </c>
      <c r="G1696" s="57">
        <f t="shared" si="2187"/>
        <v>0</v>
      </c>
      <c r="H1696" s="57">
        <f t="shared" si="2187"/>
        <v>0</v>
      </c>
      <c r="I1696" s="57">
        <f t="shared" si="2187"/>
        <v>0</v>
      </c>
      <c r="J1696" s="57">
        <f t="shared" si="2187"/>
        <v>0</v>
      </c>
      <c r="K1696" s="57">
        <f t="shared" si="2187"/>
        <v>0</v>
      </c>
      <c r="L1696" s="57">
        <f t="shared" si="2187"/>
        <v>0</v>
      </c>
      <c r="M1696" s="57">
        <f t="shared" si="2187"/>
        <v>0</v>
      </c>
      <c r="N1696" s="57">
        <f t="shared" si="2187"/>
        <v>0</v>
      </c>
      <c r="O1696" s="57">
        <f t="shared" si="2187"/>
        <v>59</v>
      </c>
      <c r="P1696" s="57">
        <f t="shared" si="2187"/>
        <v>0</v>
      </c>
      <c r="Q1696" s="92">
        <f t="shared" si="2180"/>
        <v>59</v>
      </c>
      <c r="R1696" s="56">
        <f t="shared" ref="R1696:AC1696" si="2188">R1693-R1698</f>
        <v>0</v>
      </c>
      <c r="S1696" s="57">
        <f t="shared" si="2188"/>
        <v>0</v>
      </c>
      <c r="T1696" s="57">
        <f t="shared" si="2188"/>
        <v>0</v>
      </c>
      <c r="U1696" s="57">
        <f t="shared" si="2188"/>
        <v>0</v>
      </c>
      <c r="V1696" s="57">
        <f t="shared" si="2188"/>
        <v>0</v>
      </c>
      <c r="W1696" s="57">
        <f t="shared" si="2188"/>
        <v>0</v>
      </c>
      <c r="X1696" s="57">
        <f t="shared" si="2188"/>
        <v>0</v>
      </c>
      <c r="Y1696" s="57">
        <f t="shared" si="2188"/>
        <v>0</v>
      </c>
      <c r="Z1696" s="57">
        <f t="shared" si="2188"/>
        <v>0</v>
      </c>
      <c r="AA1696" s="57">
        <f t="shared" si="2188"/>
        <v>0</v>
      </c>
      <c r="AB1696" s="57">
        <f t="shared" si="2188"/>
        <v>0</v>
      </c>
      <c r="AC1696" s="57">
        <f t="shared" si="2188"/>
        <v>0</v>
      </c>
      <c r="AD1696" s="92">
        <f t="shared" si="2182"/>
        <v>0</v>
      </c>
      <c r="AE1696" s="56">
        <f t="shared" ref="AE1696:AP1696" si="2189">AE1693-AE1698</f>
        <v>0</v>
      </c>
      <c r="AF1696" s="57">
        <f t="shared" si="2189"/>
        <v>0</v>
      </c>
      <c r="AG1696" s="57">
        <f t="shared" si="2189"/>
        <v>0</v>
      </c>
      <c r="AH1696" s="57">
        <f t="shared" si="2189"/>
        <v>0</v>
      </c>
      <c r="AI1696" s="57">
        <f t="shared" si="2189"/>
        <v>0</v>
      </c>
      <c r="AJ1696" s="57">
        <f t="shared" si="2189"/>
        <v>0</v>
      </c>
      <c r="AK1696" s="57">
        <f t="shared" si="2189"/>
        <v>0</v>
      </c>
      <c r="AL1696" s="57">
        <f t="shared" si="2189"/>
        <v>0</v>
      </c>
      <c r="AM1696" s="57">
        <f t="shared" si="2189"/>
        <v>0</v>
      </c>
      <c r="AN1696" s="57">
        <f t="shared" si="2189"/>
        <v>0</v>
      </c>
      <c r="AO1696" s="57">
        <f t="shared" si="2189"/>
        <v>0</v>
      </c>
      <c r="AP1696" s="57">
        <f t="shared" si="2189"/>
        <v>0</v>
      </c>
      <c r="AQ1696" s="92">
        <f t="shared" si="2184"/>
        <v>0</v>
      </c>
      <c r="AR1696" s="56">
        <f t="shared" ref="AR1696:BC1696" si="2190">AR1693-AR1698</f>
        <v>0</v>
      </c>
      <c r="AS1696" s="57">
        <f t="shared" si="2190"/>
        <v>0</v>
      </c>
      <c r="AT1696" s="57">
        <f t="shared" si="2190"/>
        <v>0</v>
      </c>
      <c r="AU1696" s="57">
        <f t="shared" si="2190"/>
        <v>0</v>
      </c>
      <c r="AV1696" s="57">
        <f t="shared" si="2190"/>
        <v>0</v>
      </c>
      <c r="AW1696" s="57">
        <f t="shared" si="2190"/>
        <v>0</v>
      </c>
      <c r="AX1696" s="57">
        <f t="shared" si="2190"/>
        <v>0</v>
      </c>
      <c r="AY1696" s="57">
        <f t="shared" si="2190"/>
        <v>0</v>
      </c>
      <c r="AZ1696" s="57">
        <f t="shared" si="2190"/>
        <v>0</v>
      </c>
      <c r="BA1696" s="57">
        <f t="shared" si="2190"/>
        <v>0</v>
      </c>
      <c r="BB1696" s="57">
        <f t="shared" si="2190"/>
        <v>0</v>
      </c>
      <c r="BC1696" s="57">
        <f t="shared" si="2190"/>
        <v>0</v>
      </c>
      <c r="BD1696" s="92">
        <f t="shared" si="2186"/>
        <v>0</v>
      </c>
      <c r="BE1696" s="92">
        <f t="shared" si="2170"/>
        <v>59</v>
      </c>
      <c r="BF1696" s="122"/>
      <c r="BG1696" s="42"/>
    </row>
    <row r="1697" spans="1:61" hidden="1" outlineLevel="2" x14ac:dyDescent="0.2">
      <c r="A1697" s="373">
        <v>2</v>
      </c>
      <c r="B1697" s="371" t="s">
        <v>307</v>
      </c>
      <c r="C1697" s="44" t="s">
        <v>159</v>
      </c>
      <c r="D1697" s="101"/>
      <c r="E1697" s="82"/>
      <c r="F1697" s="83"/>
      <c r="G1697" s="83"/>
      <c r="H1697" s="83"/>
      <c r="I1697" s="83"/>
      <c r="J1697" s="83"/>
      <c r="K1697" s="83"/>
      <c r="L1697" s="83"/>
      <c r="M1697" s="83"/>
      <c r="N1697" s="83"/>
      <c r="O1697" s="83"/>
      <c r="P1697" s="84"/>
      <c r="Q1697" s="101">
        <f t="shared" si="2180"/>
        <v>0</v>
      </c>
      <c r="R1697" s="82"/>
      <c r="S1697" s="83"/>
      <c r="T1697" s="83"/>
      <c r="U1697" s="83"/>
      <c r="V1697" s="83"/>
      <c r="W1697" s="83"/>
      <c r="X1697" s="83"/>
      <c r="Y1697" s="83"/>
      <c r="Z1697" s="83"/>
      <c r="AA1697" s="83"/>
      <c r="AB1697" s="83"/>
      <c r="AC1697" s="84"/>
      <c r="AD1697" s="101">
        <f t="shared" si="2182"/>
        <v>0</v>
      </c>
      <c r="AE1697" s="82"/>
      <c r="AF1697" s="83"/>
      <c r="AG1697" s="83"/>
      <c r="AH1697" s="83"/>
      <c r="AI1697" s="83"/>
      <c r="AJ1697" s="83"/>
      <c r="AK1697" s="83"/>
      <c r="AL1697" s="83"/>
      <c r="AM1697" s="83"/>
      <c r="AN1697" s="83"/>
      <c r="AO1697" s="83"/>
      <c r="AP1697" s="84"/>
      <c r="AQ1697" s="101">
        <f t="shared" si="2184"/>
        <v>0</v>
      </c>
      <c r="AR1697" s="82"/>
      <c r="AS1697" s="83"/>
      <c r="AT1697" s="83"/>
      <c r="AU1697" s="83"/>
      <c r="AV1697" s="83"/>
      <c r="AW1697" s="83"/>
      <c r="AX1697" s="83"/>
      <c r="AY1697" s="83"/>
      <c r="AZ1697" s="83"/>
      <c r="BA1697" s="83"/>
      <c r="BB1697" s="83"/>
      <c r="BC1697" s="84"/>
      <c r="BD1697" s="101">
        <f t="shared" si="2186"/>
        <v>0</v>
      </c>
      <c r="BE1697" s="101">
        <f t="shared" si="2170"/>
        <v>0</v>
      </c>
      <c r="BG1697" s="42"/>
    </row>
    <row r="1698" spans="1:61" ht="13.5" hidden="1" outlineLevel="2" thickBot="1" x14ac:dyDescent="0.25">
      <c r="A1698" s="377"/>
      <c r="B1698" s="378"/>
      <c r="C1698" s="128" t="s">
        <v>164</v>
      </c>
      <c r="D1698" s="131"/>
      <c r="E1698" s="129"/>
      <c r="F1698" s="130"/>
      <c r="G1698" s="130"/>
      <c r="H1698" s="130"/>
      <c r="I1698" s="130"/>
      <c r="J1698" s="130"/>
      <c r="K1698" s="130"/>
      <c r="L1698" s="130"/>
      <c r="M1698" s="130"/>
      <c r="N1698" s="130"/>
      <c r="O1698" s="130"/>
      <c r="P1698" s="130"/>
      <c r="Q1698" s="131">
        <f t="shared" si="2180"/>
        <v>0</v>
      </c>
      <c r="R1698" s="129"/>
      <c r="S1698" s="130"/>
      <c r="T1698" s="130"/>
      <c r="U1698" s="130"/>
      <c r="V1698" s="130"/>
      <c r="W1698" s="130"/>
      <c r="X1698" s="130"/>
      <c r="Y1698" s="130"/>
      <c r="Z1698" s="130"/>
      <c r="AA1698" s="130"/>
      <c r="AB1698" s="130"/>
      <c r="AC1698" s="130"/>
      <c r="AD1698" s="131">
        <f t="shared" si="2182"/>
        <v>0</v>
      </c>
      <c r="AE1698" s="129"/>
      <c r="AF1698" s="130"/>
      <c r="AG1698" s="130"/>
      <c r="AH1698" s="130"/>
      <c r="AI1698" s="130"/>
      <c r="AJ1698" s="130"/>
      <c r="AK1698" s="130"/>
      <c r="AL1698" s="130"/>
      <c r="AM1698" s="130"/>
      <c r="AN1698" s="130"/>
      <c r="AO1698" s="130"/>
      <c r="AP1698" s="130"/>
      <c r="AQ1698" s="131">
        <f t="shared" si="2184"/>
        <v>0</v>
      </c>
      <c r="AR1698" s="129"/>
      <c r="AS1698" s="130"/>
      <c r="AT1698" s="130"/>
      <c r="AU1698" s="130"/>
      <c r="AV1698" s="130"/>
      <c r="AW1698" s="130"/>
      <c r="AX1698" s="130"/>
      <c r="AY1698" s="130"/>
      <c r="AZ1698" s="130"/>
      <c r="BA1698" s="130"/>
      <c r="BB1698" s="130"/>
      <c r="BC1698" s="130"/>
      <c r="BD1698" s="131">
        <f t="shared" si="2186"/>
        <v>0</v>
      </c>
      <c r="BE1698" s="131">
        <f t="shared" si="2170"/>
        <v>0</v>
      </c>
      <c r="BG1698" s="42"/>
    </row>
    <row r="1699" spans="1:61" hidden="1" outlineLevel="2" x14ac:dyDescent="0.2">
      <c r="A1699" s="369"/>
      <c r="B1699" s="362" t="s">
        <v>198</v>
      </c>
      <c r="C1699" s="50" t="s">
        <v>159</v>
      </c>
      <c r="D1699" s="127">
        <f>SUM(D1695,D1697)</f>
        <v>0</v>
      </c>
      <c r="E1699" s="124">
        <f>SUM(E1695,E1697)</f>
        <v>0</v>
      </c>
      <c r="F1699" s="125">
        <f t="shared" ref="F1699:P1699" si="2191">SUM(F1695,F1697)</f>
        <v>0</v>
      </c>
      <c r="G1699" s="125">
        <f t="shared" si="2191"/>
        <v>0</v>
      </c>
      <c r="H1699" s="125">
        <f t="shared" si="2191"/>
        <v>0</v>
      </c>
      <c r="I1699" s="125">
        <f t="shared" si="2191"/>
        <v>0</v>
      </c>
      <c r="J1699" s="125">
        <f t="shared" si="2191"/>
        <v>0</v>
      </c>
      <c r="K1699" s="125">
        <f t="shared" si="2191"/>
        <v>0</v>
      </c>
      <c r="L1699" s="125">
        <f t="shared" si="2191"/>
        <v>0</v>
      </c>
      <c r="M1699" s="125">
        <f t="shared" si="2191"/>
        <v>0</v>
      </c>
      <c r="N1699" s="125">
        <f t="shared" si="2191"/>
        <v>0</v>
      </c>
      <c r="O1699" s="125">
        <f t="shared" si="2191"/>
        <v>0</v>
      </c>
      <c r="P1699" s="125">
        <f t="shared" si="2191"/>
        <v>280</v>
      </c>
      <c r="Q1699" s="126">
        <f t="shared" si="2180"/>
        <v>280</v>
      </c>
      <c r="R1699" s="124">
        <f>SUM(R1695,R1697)</f>
        <v>0</v>
      </c>
      <c r="S1699" s="125">
        <f t="shared" ref="S1699:AC1699" si="2192">SUM(S1695,S1697)</f>
        <v>0</v>
      </c>
      <c r="T1699" s="125">
        <f t="shared" si="2192"/>
        <v>0</v>
      </c>
      <c r="U1699" s="125">
        <f t="shared" si="2192"/>
        <v>0</v>
      </c>
      <c r="V1699" s="125">
        <f t="shared" si="2192"/>
        <v>0</v>
      </c>
      <c r="W1699" s="125">
        <f t="shared" si="2192"/>
        <v>0</v>
      </c>
      <c r="X1699" s="125">
        <f t="shared" si="2192"/>
        <v>0</v>
      </c>
      <c r="Y1699" s="125">
        <f t="shared" si="2192"/>
        <v>0</v>
      </c>
      <c r="Z1699" s="125">
        <f t="shared" si="2192"/>
        <v>0</v>
      </c>
      <c r="AA1699" s="125">
        <f t="shared" si="2192"/>
        <v>0</v>
      </c>
      <c r="AB1699" s="125">
        <f t="shared" si="2192"/>
        <v>0</v>
      </c>
      <c r="AC1699" s="125">
        <f t="shared" si="2192"/>
        <v>0</v>
      </c>
      <c r="AD1699" s="126">
        <f t="shared" si="2182"/>
        <v>0</v>
      </c>
      <c r="AE1699" s="124">
        <f>SUM(AE1695,AE1697)</f>
        <v>4.5</v>
      </c>
      <c r="AF1699" s="125">
        <f t="shared" ref="AF1699:AP1699" si="2193">SUM(AF1695,AF1697)</f>
        <v>4.5</v>
      </c>
      <c r="AG1699" s="125">
        <f t="shared" si="2193"/>
        <v>524.5</v>
      </c>
      <c r="AH1699" s="125">
        <f t="shared" si="2193"/>
        <v>836.5</v>
      </c>
      <c r="AI1699" s="125">
        <f t="shared" si="2193"/>
        <v>940.5</v>
      </c>
      <c r="AJ1699" s="125">
        <f t="shared" si="2193"/>
        <v>940.5</v>
      </c>
      <c r="AK1699" s="125">
        <f t="shared" si="2193"/>
        <v>1876.5</v>
      </c>
      <c r="AL1699" s="125">
        <f t="shared" si="2193"/>
        <v>1876.5</v>
      </c>
      <c r="AM1699" s="125">
        <f t="shared" si="2193"/>
        <v>940.5</v>
      </c>
      <c r="AN1699" s="125">
        <f t="shared" si="2193"/>
        <v>836.5</v>
      </c>
      <c r="AO1699" s="125">
        <f t="shared" si="2193"/>
        <v>475</v>
      </c>
      <c r="AP1699" s="125">
        <f t="shared" si="2193"/>
        <v>104</v>
      </c>
      <c r="AQ1699" s="126">
        <f t="shared" si="2184"/>
        <v>9360</v>
      </c>
      <c r="AR1699" s="124">
        <f>SUM(AR1695,AR1697)</f>
        <v>0</v>
      </c>
      <c r="AS1699" s="125">
        <f t="shared" ref="AS1699:BC1699" si="2194">SUM(AS1695,AS1697)</f>
        <v>0</v>
      </c>
      <c r="AT1699" s="125">
        <f t="shared" si="2194"/>
        <v>0</v>
      </c>
      <c r="AU1699" s="125">
        <f t="shared" si="2194"/>
        <v>0</v>
      </c>
      <c r="AV1699" s="125">
        <f t="shared" si="2194"/>
        <v>0</v>
      </c>
      <c r="AW1699" s="125">
        <f t="shared" si="2194"/>
        <v>0</v>
      </c>
      <c r="AX1699" s="125">
        <f t="shared" si="2194"/>
        <v>0</v>
      </c>
      <c r="AY1699" s="125">
        <f t="shared" si="2194"/>
        <v>0</v>
      </c>
      <c r="AZ1699" s="125">
        <f t="shared" si="2194"/>
        <v>0</v>
      </c>
      <c r="BA1699" s="125">
        <f t="shared" si="2194"/>
        <v>0</v>
      </c>
      <c r="BB1699" s="125">
        <f t="shared" si="2194"/>
        <v>0</v>
      </c>
      <c r="BC1699" s="125">
        <f t="shared" si="2194"/>
        <v>0</v>
      </c>
      <c r="BD1699" s="126">
        <f t="shared" si="2186"/>
        <v>0</v>
      </c>
      <c r="BE1699" s="127">
        <f t="shared" si="2170"/>
        <v>9640</v>
      </c>
      <c r="BG1699" s="42"/>
    </row>
    <row r="1700" spans="1:61" hidden="1" outlineLevel="2" x14ac:dyDescent="0.2">
      <c r="A1700" s="370"/>
      <c r="B1700" s="363"/>
      <c r="C1700" s="51" t="s">
        <v>164</v>
      </c>
      <c r="D1700" s="100">
        <f t="shared" ref="D1700:P1700" si="2195">SUM(D1696,D1698)</f>
        <v>0</v>
      </c>
      <c r="E1700" s="80">
        <f t="shared" si="2195"/>
        <v>0</v>
      </c>
      <c r="F1700" s="81">
        <f t="shared" si="2195"/>
        <v>0</v>
      </c>
      <c r="G1700" s="81">
        <f t="shared" si="2195"/>
        <v>0</v>
      </c>
      <c r="H1700" s="81">
        <f t="shared" si="2195"/>
        <v>0</v>
      </c>
      <c r="I1700" s="81">
        <f t="shared" si="2195"/>
        <v>0</v>
      </c>
      <c r="J1700" s="81">
        <f t="shared" si="2195"/>
        <v>0</v>
      </c>
      <c r="K1700" s="81">
        <f t="shared" si="2195"/>
        <v>0</v>
      </c>
      <c r="L1700" s="81">
        <f t="shared" si="2195"/>
        <v>0</v>
      </c>
      <c r="M1700" s="81">
        <f t="shared" si="2195"/>
        <v>0</v>
      </c>
      <c r="N1700" s="81">
        <f t="shared" si="2195"/>
        <v>0</v>
      </c>
      <c r="O1700" s="81">
        <f t="shared" si="2195"/>
        <v>59</v>
      </c>
      <c r="P1700" s="81">
        <f t="shared" si="2195"/>
        <v>0</v>
      </c>
      <c r="Q1700" s="99">
        <f t="shared" si="2180"/>
        <v>59</v>
      </c>
      <c r="R1700" s="80">
        <f t="shared" ref="R1700:AC1700" si="2196">SUM(R1696,R1698)</f>
        <v>0</v>
      </c>
      <c r="S1700" s="81">
        <f t="shared" si="2196"/>
        <v>0</v>
      </c>
      <c r="T1700" s="81">
        <f t="shared" si="2196"/>
        <v>0</v>
      </c>
      <c r="U1700" s="81">
        <f t="shared" si="2196"/>
        <v>0</v>
      </c>
      <c r="V1700" s="81">
        <f t="shared" si="2196"/>
        <v>0</v>
      </c>
      <c r="W1700" s="81">
        <f t="shared" si="2196"/>
        <v>0</v>
      </c>
      <c r="X1700" s="81">
        <f t="shared" si="2196"/>
        <v>0</v>
      </c>
      <c r="Y1700" s="81">
        <f t="shared" si="2196"/>
        <v>0</v>
      </c>
      <c r="Z1700" s="81">
        <f t="shared" si="2196"/>
        <v>0</v>
      </c>
      <c r="AA1700" s="81">
        <f t="shared" si="2196"/>
        <v>0</v>
      </c>
      <c r="AB1700" s="81">
        <f t="shared" si="2196"/>
        <v>0</v>
      </c>
      <c r="AC1700" s="81">
        <f t="shared" si="2196"/>
        <v>0</v>
      </c>
      <c r="AD1700" s="99">
        <f t="shared" si="2182"/>
        <v>0</v>
      </c>
      <c r="AE1700" s="80">
        <f t="shared" ref="AE1700:AP1700" si="2197">SUM(AE1696,AE1698)</f>
        <v>0</v>
      </c>
      <c r="AF1700" s="81">
        <f t="shared" si="2197"/>
        <v>0</v>
      </c>
      <c r="AG1700" s="81">
        <f t="shared" si="2197"/>
        <v>0</v>
      </c>
      <c r="AH1700" s="81">
        <f t="shared" si="2197"/>
        <v>0</v>
      </c>
      <c r="AI1700" s="81">
        <f t="shared" si="2197"/>
        <v>0</v>
      </c>
      <c r="AJ1700" s="81">
        <f t="shared" si="2197"/>
        <v>0</v>
      </c>
      <c r="AK1700" s="81">
        <f t="shared" si="2197"/>
        <v>0</v>
      </c>
      <c r="AL1700" s="81">
        <f t="shared" si="2197"/>
        <v>0</v>
      </c>
      <c r="AM1700" s="81">
        <f t="shared" si="2197"/>
        <v>0</v>
      </c>
      <c r="AN1700" s="81">
        <f t="shared" si="2197"/>
        <v>0</v>
      </c>
      <c r="AO1700" s="81">
        <f t="shared" si="2197"/>
        <v>0</v>
      </c>
      <c r="AP1700" s="81">
        <f t="shared" si="2197"/>
        <v>0</v>
      </c>
      <c r="AQ1700" s="99">
        <f t="shared" si="2184"/>
        <v>0</v>
      </c>
      <c r="AR1700" s="80">
        <f t="shared" ref="AR1700:BC1700" si="2198">SUM(AR1696,AR1698)</f>
        <v>0</v>
      </c>
      <c r="AS1700" s="81">
        <f t="shared" si="2198"/>
        <v>0</v>
      </c>
      <c r="AT1700" s="81">
        <f t="shared" si="2198"/>
        <v>0</v>
      </c>
      <c r="AU1700" s="81">
        <f t="shared" si="2198"/>
        <v>0</v>
      </c>
      <c r="AV1700" s="81">
        <f t="shared" si="2198"/>
        <v>0</v>
      </c>
      <c r="AW1700" s="81">
        <f t="shared" si="2198"/>
        <v>0</v>
      </c>
      <c r="AX1700" s="81">
        <f t="shared" si="2198"/>
        <v>0</v>
      </c>
      <c r="AY1700" s="81">
        <f t="shared" si="2198"/>
        <v>0</v>
      </c>
      <c r="AZ1700" s="81">
        <f t="shared" si="2198"/>
        <v>0</v>
      </c>
      <c r="BA1700" s="81">
        <f t="shared" si="2198"/>
        <v>0</v>
      </c>
      <c r="BB1700" s="81">
        <f t="shared" si="2198"/>
        <v>0</v>
      </c>
      <c r="BC1700" s="81">
        <f t="shared" si="2198"/>
        <v>0</v>
      </c>
      <c r="BD1700" s="99">
        <f t="shared" si="2186"/>
        <v>0</v>
      </c>
      <c r="BE1700" s="100">
        <f t="shared" si="2170"/>
        <v>59</v>
      </c>
      <c r="BG1700" s="42"/>
    </row>
    <row r="1701" spans="1:61" outlineLevel="1" collapsed="1" x14ac:dyDescent="0.2">
      <c r="A1701" s="119"/>
      <c r="B1701" s="103" t="s">
        <v>322</v>
      </c>
      <c r="C1701" s="104"/>
      <c r="D1701" s="106"/>
      <c r="E1701" s="105"/>
      <c r="F1701" s="105"/>
      <c r="G1701" s="105"/>
      <c r="H1701" s="105"/>
      <c r="I1701" s="105"/>
      <c r="J1701" s="105"/>
      <c r="K1701" s="105"/>
      <c r="L1701" s="105"/>
      <c r="M1701" s="105"/>
      <c r="N1701" s="105"/>
      <c r="O1701" s="105"/>
      <c r="P1701" s="105"/>
      <c r="Q1701" s="106"/>
      <c r="R1701" s="105"/>
      <c r="S1701" s="105"/>
      <c r="T1701" s="105"/>
      <c r="U1701" s="105"/>
      <c r="V1701" s="105"/>
      <c r="W1701" s="105"/>
      <c r="X1701" s="105"/>
      <c r="Y1701" s="105"/>
      <c r="Z1701" s="105"/>
      <c r="AA1701" s="105"/>
      <c r="AB1701" s="105"/>
      <c r="AC1701" s="105"/>
      <c r="AD1701" s="107"/>
      <c r="AE1701" s="108"/>
      <c r="AF1701" s="105"/>
      <c r="AG1701" s="105"/>
      <c r="AH1701" s="105"/>
      <c r="AI1701" s="105"/>
      <c r="AJ1701" s="105"/>
      <c r="AK1701" s="105"/>
      <c r="AL1701" s="105"/>
      <c r="AM1701" s="105"/>
      <c r="AN1701" s="105"/>
      <c r="AO1701" s="105"/>
      <c r="AP1701" s="109"/>
      <c r="AQ1701" s="110"/>
      <c r="AR1701" s="105"/>
      <c r="AS1701" s="105"/>
      <c r="AT1701" s="105"/>
      <c r="AU1701" s="105"/>
      <c r="AV1701" s="105"/>
      <c r="AW1701" s="105"/>
      <c r="AX1701" s="105"/>
      <c r="AY1701" s="105"/>
      <c r="AZ1701" s="105"/>
      <c r="BA1701" s="105"/>
      <c r="BB1701" s="105"/>
      <c r="BC1701" s="105"/>
      <c r="BD1701" s="106"/>
      <c r="BE1701" s="197">
        <f t="shared" si="2170"/>
        <v>0</v>
      </c>
      <c r="BF1701" s="122"/>
      <c r="BG1701" s="42"/>
    </row>
    <row r="1702" spans="1:61" hidden="1" outlineLevel="2" x14ac:dyDescent="0.2">
      <c r="A1702" s="120"/>
      <c r="B1702" s="111" t="s">
        <v>202</v>
      </c>
      <c r="C1702" s="112"/>
      <c r="D1702" s="114"/>
      <c r="E1702" s="113"/>
      <c r="F1702" s="113"/>
      <c r="G1702" s="113"/>
      <c r="H1702" s="113"/>
      <c r="I1702" s="113"/>
      <c r="J1702" s="113"/>
      <c r="K1702" s="113"/>
      <c r="L1702" s="113"/>
      <c r="M1702" s="113"/>
      <c r="N1702" s="113"/>
      <c r="O1702" s="113"/>
      <c r="P1702" s="113"/>
      <c r="Q1702" s="114"/>
      <c r="R1702" s="113"/>
      <c r="S1702" s="113"/>
      <c r="T1702" s="113"/>
      <c r="U1702" s="113"/>
      <c r="V1702" s="113"/>
      <c r="W1702" s="113"/>
      <c r="X1702" s="113"/>
      <c r="Y1702" s="113"/>
      <c r="Z1702" s="113"/>
      <c r="AA1702" s="113"/>
      <c r="AB1702" s="113"/>
      <c r="AC1702" s="113"/>
      <c r="AD1702" s="115"/>
      <c r="AE1702" s="116"/>
      <c r="AF1702" s="113"/>
      <c r="AG1702" s="113"/>
      <c r="AH1702" s="113"/>
      <c r="AI1702" s="113"/>
      <c r="AJ1702" s="113"/>
      <c r="AK1702" s="113"/>
      <c r="AL1702" s="113"/>
      <c r="AM1702" s="113"/>
      <c r="AN1702" s="113"/>
      <c r="AO1702" s="113"/>
      <c r="AP1702" s="117"/>
      <c r="AQ1702" s="118"/>
      <c r="AR1702" s="113"/>
      <c r="AS1702" s="113"/>
      <c r="AT1702" s="113"/>
      <c r="AU1702" s="113"/>
      <c r="AV1702" s="113"/>
      <c r="AW1702" s="113"/>
      <c r="AX1702" s="113"/>
      <c r="AY1702" s="113"/>
      <c r="AZ1702" s="113"/>
      <c r="BA1702" s="113"/>
      <c r="BB1702" s="113"/>
      <c r="BC1702" s="113"/>
      <c r="BD1702" s="114"/>
      <c r="BE1702" s="198">
        <f t="shared" si="2170"/>
        <v>0</v>
      </c>
      <c r="BG1702" s="42"/>
    </row>
    <row r="1703" spans="1:61" ht="13.15" hidden="1" customHeight="1" outlineLevel="2" x14ac:dyDescent="0.2">
      <c r="A1703" s="373">
        <v>1</v>
      </c>
      <c r="B1703" s="371" t="s">
        <v>334</v>
      </c>
      <c r="C1703" s="44" t="s">
        <v>159</v>
      </c>
      <c r="D1703" s="101"/>
      <c r="E1703" s="82"/>
      <c r="F1703" s="83"/>
      <c r="G1703" s="83"/>
      <c r="H1703" s="83"/>
      <c r="I1703" s="83"/>
      <c r="J1703" s="83"/>
      <c r="K1703" s="83"/>
      <c r="L1703" s="83"/>
      <c r="M1703" s="83"/>
      <c r="N1703" s="83"/>
      <c r="O1703" s="83"/>
      <c r="P1703" s="83"/>
      <c r="Q1703" s="101">
        <f>SUM(E1703:P1703)</f>
        <v>0</v>
      </c>
      <c r="R1703" s="82"/>
      <c r="S1703" s="83"/>
      <c r="T1703" s="83"/>
      <c r="U1703" s="83"/>
      <c r="V1703" s="83"/>
      <c r="W1703" s="83"/>
      <c r="X1703" s="83"/>
      <c r="Y1703" s="83"/>
      <c r="Z1703" s="83"/>
      <c r="AA1703" s="83"/>
      <c r="AB1703" s="83"/>
      <c r="AC1703" s="83"/>
      <c r="AD1703" s="101">
        <f>SUM(R1703:AC1703)</f>
        <v>0</v>
      </c>
      <c r="AE1703" s="82"/>
      <c r="AF1703" s="83"/>
      <c r="AG1703" s="83"/>
      <c r="AH1703" s="83"/>
      <c r="AI1703" s="83"/>
      <c r="AJ1703" s="83"/>
      <c r="AK1703" s="83"/>
      <c r="AL1703" s="83"/>
      <c r="AM1703" s="83"/>
      <c r="AN1703" s="83"/>
      <c r="AO1703" s="83"/>
      <c r="AP1703" s="83"/>
      <c r="AQ1703" s="101">
        <f>SUM(AE1703:AP1703)</f>
        <v>0</v>
      </c>
      <c r="AR1703" s="82"/>
      <c r="AS1703" s="83"/>
      <c r="AT1703" s="83"/>
      <c r="AU1703" s="83"/>
      <c r="AV1703" s="83"/>
      <c r="AW1703" s="83"/>
      <c r="AX1703" s="83"/>
      <c r="AY1703" s="83"/>
      <c r="AZ1703" s="83"/>
      <c r="BA1703" s="83"/>
      <c r="BB1703" s="83"/>
      <c r="BC1703" s="83"/>
      <c r="BD1703" s="101">
        <f>SUM(AR1703:BC1703)</f>
        <v>0</v>
      </c>
      <c r="BE1703" s="101">
        <f t="shared" si="2170"/>
        <v>0</v>
      </c>
      <c r="BG1703" s="42"/>
    </row>
    <row r="1704" spans="1:61" ht="13.15" hidden="1" customHeight="1" outlineLevel="2" x14ac:dyDescent="0.2">
      <c r="A1704" s="374"/>
      <c r="B1704" s="372"/>
      <c r="C1704" s="46" t="s">
        <v>164</v>
      </c>
      <c r="D1704" s="92"/>
      <c r="E1704" s="56"/>
      <c r="F1704" s="57"/>
      <c r="G1704" s="57"/>
      <c r="H1704" s="57"/>
      <c r="I1704" s="57"/>
      <c r="J1704" s="57"/>
      <c r="K1704" s="57"/>
      <c r="L1704" s="57"/>
      <c r="M1704" s="57"/>
      <c r="N1704" s="57"/>
      <c r="O1704" s="57"/>
      <c r="P1704" s="57"/>
      <c r="Q1704" s="92">
        <f>SUM(E1704:P1704)</f>
        <v>0</v>
      </c>
      <c r="R1704" s="56"/>
      <c r="S1704" s="57"/>
      <c r="T1704" s="57"/>
      <c r="U1704" s="57"/>
      <c r="V1704" s="57"/>
      <c r="W1704" s="57"/>
      <c r="X1704" s="57"/>
      <c r="Y1704" s="57"/>
      <c r="Z1704" s="57"/>
      <c r="AA1704" s="57"/>
      <c r="AB1704" s="57"/>
      <c r="AC1704" s="57"/>
      <c r="AD1704" s="92">
        <f>SUM(R1704:AC1704)</f>
        <v>0</v>
      </c>
      <c r="AE1704" s="56"/>
      <c r="AF1704" s="57"/>
      <c r="AG1704" s="57"/>
      <c r="AH1704" s="57"/>
      <c r="AI1704" s="57"/>
      <c r="AJ1704" s="57"/>
      <c r="AK1704" s="57"/>
      <c r="AL1704" s="57"/>
      <c r="AM1704" s="57"/>
      <c r="AN1704" s="57"/>
      <c r="AO1704" s="57"/>
      <c r="AP1704" s="57"/>
      <c r="AQ1704" s="92">
        <f>SUM(AE1704:AP1704)</f>
        <v>0</v>
      </c>
      <c r="AR1704" s="56"/>
      <c r="AS1704" s="57"/>
      <c r="AT1704" s="57"/>
      <c r="AU1704" s="57"/>
      <c r="AV1704" s="57"/>
      <c r="AW1704" s="57"/>
      <c r="AX1704" s="57"/>
      <c r="AY1704" s="57"/>
      <c r="AZ1704" s="57"/>
      <c r="BA1704" s="57"/>
      <c r="BB1704" s="57"/>
      <c r="BC1704" s="57"/>
      <c r="BD1704" s="92">
        <f>SUM(AR1704:BC1704)</f>
        <v>0</v>
      </c>
      <c r="BE1704" s="92">
        <f t="shared" si="2170"/>
        <v>0</v>
      </c>
      <c r="BG1704" s="138"/>
      <c r="BH1704" s="140"/>
      <c r="BI1704" s="140"/>
    </row>
    <row r="1705" spans="1:61" ht="13.15" hidden="1" customHeight="1" outlineLevel="2" x14ac:dyDescent="0.2">
      <c r="A1705" s="373">
        <v>2</v>
      </c>
      <c r="B1705" s="371" t="s">
        <v>217</v>
      </c>
      <c r="C1705" s="44" t="s">
        <v>159</v>
      </c>
      <c r="D1705" s="101"/>
      <c r="E1705" s="82"/>
      <c r="F1705" s="83"/>
      <c r="G1705" s="83"/>
      <c r="H1705" s="83"/>
      <c r="I1705" s="83"/>
      <c r="J1705" s="83"/>
      <c r="K1705" s="83"/>
      <c r="L1705" s="83"/>
      <c r="M1705" s="214"/>
      <c r="N1705" s="214"/>
      <c r="O1705" s="214"/>
      <c r="P1705" s="214">
        <v>35</v>
      </c>
      <c r="Q1705" s="101">
        <f t="shared" ref="Q1705:Q1716" si="2199">SUM(E1705:P1705)</f>
        <v>35</v>
      </c>
      <c r="R1705" s="82"/>
      <c r="S1705" s="83"/>
      <c r="T1705" s="83"/>
      <c r="U1705" s="83"/>
      <c r="V1705" s="83"/>
      <c r="W1705" s="83"/>
      <c r="X1705" s="83"/>
      <c r="Y1705" s="83"/>
      <c r="Z1705" s="83"/>
      <c r="AA1705" s="83"/>
      <c r="AB1705" s="83"/>
      <c r="AC1705" s="83"/>
      <c r="AD1705" s="101">
        <f t="shared" ref="AD1705:AD1720" si="2200">SUM(R1705:AC1705)</f>
        <v>0</v>
      </c>
      <c r="AE1705" s="82"/>
      <c r="AF1705" s="83"/>
      <c r="AG1705" s="83"/>
      <c r="AH1705" s="83"/>
      <c r="AI1705" s="83"/>
      <c r="AJ1705" s="83"/>
      <c r="AK1705" s="83"/>
      <c r="AL1705" s="83"/>
      <c r="AM1705" s="83"/>
      <c r="AN1705" s="83"/>
      <c r="AO1705" s="83"/>
      <c r="AP1705" s="83"/>
      <c r="AQ1705" s="101">
        <f t="shared" ref="AQ1705:AQ1720" si="2201">SUM(AE1705:AP1705)</f>
        <v>0</v>
      </c>
      <c r="AR1705" s="82"/>
      <c r="AS1705" s="83"/>
      <c r="AT1705" s="83"/>
      <c r="AU1705" s="83"/>
      <c r="AV1705" s="83"/>
      <c r="AW1705" s="83"/>
      <c r="AX1705" s="83"/>
      <c r="AY1705" s="83"/>
      <c r="AZ1705" s="83"/>
      <c r="BA1705" s="83"/>
      <c r="BB1705" s="83"/>
      <c r="BC1705" s="83"/>
      <c r="BD1705" s="101">
        <f t="shared" ref="BD1705:BD1720" si="2202">SUM(AR1705:BC1705)</f>
        <v>0</v>
      </c>
      <c r="BE1705" s="101">
        <f t="shared" si="2170"/>
        <v>35</v>
      </c>
      <c r="BG1705" s="136"/>
      <c r="BH1705" s="4"/>
      <c r="BI1705" s="4"/>
    </row>
    <row r="1706" spans="1:61" ht="13.15" hidden="1" customHeight="1" outlineLevel="2" x14ac:dyDescent="0.2">
      <c r="A1706" s="374"/>
      <c r="B1706" s="372"/>
      <c r="C1706" s="46" t="s">
        <v>164</v>
      </c>
      <c r="D1706" s="92"/>
      <c r="E1706" s="56"/>
      <c r="F1706" s="57"/>
      <c r="G1706" s="57"/>
      <c r="H1706" s="57"/>
      <c r="I1706" s="57"/>
      <c r="J1706" s="57"/>
      <c r="K1706" s="57"/>
      <c r="L1706" s="57"/>
      <c r="M1706" s="57">
        <v>0</v>
      </c>
      <c r="N1706" s="57"/>
      <c r="O1706" s="57"/>
      <c r="P1706" s="57"/>
      <c r="Q1706" s="92">
        <f t="shared" si="2199"/>
        <v>0</v>
      </c>
      <c r="R1706" s="56"/>
      <c r="S1706" s="57"/>
      <c r="T1706" s="57"/>
      <c r="U1706" s="57"/>
      <c r="V1706" s="57"/>
      <c r="W1706" s="57"/>
      <c r="X1706" s="57"/>
      <c r="Y1706" s="57"/>
      <c r="Z1706" s="57"/>
      <c r="AA1706" s="57"/>
      <c r="AB1706" s="57"/>
      <c r="AC1706" s="57"/>
      <c r="AD1706" s="92">
        <f t="shared" si="2200"/>
        <v>0</v>
      </c>
      <c r="AE1706" s="56"/>
      <c r="AF1706" s="57"/>
      <c r="AG1706" s="57"/>
      <c r="AH1706" s="57"/>
      <c r="AI1706" s="57"/>
      <c r="AJ1706" s="57"/>
      <c r="AK1706" s="57"/>
      <c r="AL1706" s="57"/>
      <c r="AM1706" s="57"/>
      <c r="AN1706" s="57"/>
      <c r="AO1706" s="57"/>
      <c r="AP1706" s="57"/>
      <c r="AQ1706" s="92">
        <f t="shared" si="2201"/>
        <v>0</v>
      </c>
      <c r="AR1706" s="56"/>
      <c r="AS1706" s="57"/>
      <c r="AT1706" s="57"/>
      <c r="AU1706" s="57"/>
      <c r="AV1706" s="57"/>
      <c r="AW1706" s="57"/>
      <c r="AX1706" s="57"/>
      <c r="AY1706" s="57"/>
      <c r="AZ1706" s="57"/>
      <c r="BA1706" s="57"/>
      <c r="BB1706" s="57"/>
      <c r="BC1706" s="57"/>
      <c r="BD1706" s="92">
        <f t="shared" si="2202"/>
        <v>0</v>
      </c>
      <c r="BE1706" s="92">
        <f t="shared" si="2170"/>
        <v>0</v>
      </c>
      <c r="BG1706" s="138" t="s">
        <v>211</v>
      </c>
      <c r="BH1706" s="140" t="s">
        <v>212</v>
      </c>
      <c r="BI1706" s="140" t="s">
        <v>213</v>
      </c>
    </row>
    <row r="1707" spans="1:61" ht="13.15" hidden="1" customHeight="1" outlineLevel="2" x14ac:dyDescent="0.2">
      <c r="A1707" s="366">
        <v>3</v>
      </c>
      <c r="B1707" s="376" t="s">
        <v>345</v>
      </c>
      <c r="C1707" s="47" t="s">
        <v>159</v>
      </c>
      <c r="D1707" s="91"/>
      <c r="E1707" s="52"/>
      <c r="F1707" s="53"/>
      <c r="G1707" s="53"/>
      <c r="H1707" s="53"/>
      <c r="I1707" s="53"/>
      <c r="J1707" s="53"/>
      <c r="K1707" s="53"/>
      <c r="L1707" s="53"/>
      <c r="M1707" s="53"/>
      <c r="N1707" s="53"/>
      <c r="O1707" s="53"/>
      <c r="P1707" s="53"/>
      <c r="Q1707" s="91">
        <f t="shared" si="2199"/>
        <v>0</v>
      </c>
      <c r="R1707" s="52"/>
      <c r="S1707" s="53"/>
      <c r="T1707" s="53"/>
      <c r="U1707" s="53"/>
      <c r="V1707" s="53"/>
      <c r="W1707" s="53"/>
      <c r="X1707" s="53"/>
      <c r="Y1707" s="53"/>
      <c r="Z1707" s="53"/>
      <c r="AA1707" s="53"/>
      <c r="AB1707" s="53"/>
      <c r="AC1707" s="53"/>
      <c r="AD1707" s="91">
        <f t="shared" si="2200"/>
        <v>0</v>
      </c>
      <c r="AE1707" s="52"/>
      <c r="AF1707" s="53"/>
      <c r="AG1707" s="53"/>
      <c r="AH1707" s="53"/>
      <c r="AI1707" s="53"/>
      <c r="AJ1707" s="53"/>
      <c r="AK1707" s="53"/>
      <c r="AL1707" s="53"/>
      <c r="AM1707" s="53"/>
      <c r="AN1707" s="53"/>
      <c r="AO1707" s="53"/>
      <c r="AP1707" s="53"/>
      <c r="AQ1707" s="91">
        <f t="shared" si="2201"/>
        <v>0</v>
      </c>
      <c r="AR1707" s="52"/>
      <c r="AS1707" s="53"/>
      <c r="AT1707" s="53"/>
      <c r="AU1707" s="53"/>
      <c r="AV1707" s="53"/>
      <c r="AW1707" s="53"/>
      <c r="AX1707" s="53"/>
      <c r="AY1707" s="53"/>
      <c r="AZ1707" s="53"/>
      <c r="BA1707" s="53"/>
      <c r="BB1707" s="53"/>
      <c r="BC1707" s="53"/>
      <c r="BD1707" s="91">
        <f t="shared" si="2202"/>
        <v>0</v>
      </c>
      <c r="BE1707" s="91">
        <f t="shared" si="2170"/>
        <v>0</v>
      </c>
      <c r="BG1707" s="136" t="s">
        <v>199</v>
      </c>
      <c r="BH1707" s="4">
        <f t="shared" ref="BH1707:BH1714" si="2203">BI1707/1.25</f>
        <v>160000</v>
      </c>
      <c r="BI1707" s="4">
        <v>200000</v>
      </c>
    </row>
    <row r="1708" spans="1:61" ht="13.15" hidden="1" customHeight="1" outlineLevel="2" x14ac:dyDescent="0.2">
      <c r="A1708" s="367"/>
      <c r="B1708" s="381"/>
      <c r="C1708" s="48" t="s">
        <v>164</v>
      </c>
      <c r="D1708" s="93"/>
      <c r="E1708" s="62"/>
      <c r="F1708" s="63"/>
      <c r="G1708" s="63"/>
      <c r="H1708" s="63"/>
      <c r="I1708" s="63"/>
      <c r="J1708" s="63"/>
      <c r="K1708" s="63"/>
      <c r="L1708" s="63"/>
      <c r="M1708" s="63"/>
      <c r="N1708" s="63"/>
      <c r="O1708" s="63"/>
      <c r="P1708" s="63"/>
      <c r="Q1708" s="93">
        <f t="shared" si="2199"/>
        <v>0</v>
      </c>
      <c r="R1708" s="62"/>
      <c r="S1708" s="63"/>
      <c r="T1708" s="63"/>
      <c r="U1708" s="63"/>
      <c r="V1708" s="63"/>
      <c r="W1708" s="63"/>
      <c r="X1708" s="63"/>
      <c r="Y1708" s="63"/>
      <c r="Z1708" s="63"/>
      <c r="AA1708" s="63"/>
      <c r="AB1708" s="63"/>
      <c r="AC1708" s="63"/>
      <c r="AD1708" s="93">
        <f t="shared" si="2200"/>
        <v>0</v>
      </c>
      <c r="AE1708" s="62"/>
      <c r="AF1708" s="63"/>
      <c r="AG1708" s="63"/>
      <c r="AH1708" s="63"/>
      <c r="AI1708" s="63"/>
      <c r="AJ1708" s="63"/>
      <c r="AK1708" s="63"/>
      <c r="AL1708" s="63"/>
      <c r="AM1708" s="63"/>
      <c r="AN1708" s="63"/>
      <c r="AO1708" s="63"/>
      <c r="AP1708" s="63"/>
      <c r="AQ1708" s="93">
        <f t="shared" si="2201"/>
        <v>0</v>
      </c>
      <c r="AR1708" s="62"/>
      <c r="AS1708" s="63"/>
      <c r="AT1708" s="63"/>
      <c r="AU1708" s="63"/>
      <c r="AV1708" s="63"/>
      <c r="AW1708" s="63"/>
      <c r="AX1708" s="63"/>
      <c r="AY1708" s="63"/>
      <c r="AZ1708" s="63"/>
      <c r="BA1708" s="63"/>
      <c r="BB1708" s="63"/>
      <c r="BC1708" s="63"/>
      <c r="BD1708" s="93">
        <f t="shared" si="2202"/>
        <v>0</v>
      </c>
      <c r="BE1708" s="93">
        <f t="shared" si="2170"/>
        <v>0</v>
      </c>
      <c r="BG1708" s="136" t="s">
        <v>218</v>
      </c>
      <c r="BH1708" s="4">
        <f t="shared" si="2203"/>
        <v>24000</v>
      </c>
      <c r="BI1708" s="4">
        <v>30000</v>
      </c>
    </row>
    <row r="1709" spans="1:61" ht="13.15" hidden="1" customHeight="1" outlineLevel="2" x14ac:dyDescent="0.2">
      <c r="A1709" s="380">
        <v>4</v>
      </c>
      <c r="B1709" s="382" t="s">
        <v>204</v>
      </c>
      <c r="C1709" s="49" t="s">
        <v>159</v>
      </c>
      <c r="D1709" s="95"/>
      <c r="E1709" s="68"/>
      <c r="F1709" s="69"/>
      <c r="G1709" s="69"/>
      <c r="H1709" s="69"/>
      <c r="I1709" s="69"/>
      <c r="J1709" s="69"/>
      <c r="K1709" s="69"/>
      <c r="L1709" s="69"/>
      <c r="M1709" s="69"/>
      <c r="N1709" s="69"/>
      <c r="O1709" s="69"/>
      <c r="P1709" s="69"/>
      <c r="Q1709" s="94">
        <f t="shared" si="2199"/>
        <v>0</v>
      </c>
      <c r="R1709" s="191"/>
      <c r="S1709" s="190"/>
      <c r="T1709" s="69"/>
      <c r="U1709" s="69"/>
      <c r="V1709" s="69"/>
      <c r="W1709" s="69"/>
      <c r="X1709" s="69"/>
      <c r="Y1709" s="69"/>
      <c r="Z1709" s="69"/>
      <c r="AA1709" s="69"/>
      <c r="AB1709" s="69"/>
      <c r="AC1709" s="69"/>
      <c r="AD1709" s="94">
        <f t="shared" si="2200"/>
        <v>0</v>
      </c>
      <c r="AE1709" s="68"/>
      <c r="AF1709" s="69"/>
      <c r="AG1709" s="69"/>
      <c r="AH1709" s="69"/>
      <c r="AI1709" s="69"/>
      <c r="AJ1709" s="69"/>
      <c r="AK1709" s="69"/>
      <c r="AL1709" s="69"/>
      <c r="AM1709" s="69"/>
      <c r="AN1709" s="69"/>
      <c r="AO1709" s="69"/>
      <c r="AP1709" s="69"/>
      <c r="AQ1709" s="94">
        <f t="shared" si="2201"/>
        <v>0</v>
      </c>
      <c r="AR1709" s="68"/>
      <c r="AS1709" s="69"/>
      <c r="AT1709" s="69"/>
      <c r="AU1709" s="69"/>
      <c r="AV1709" s="69"/>
      <c r="AW1709" s="69"/>
      <c r="AX1709" s="69"/>
      <c r="AY1709" s="69"/>
      <c r="AZ1709" s="69"/>
      <c r="BA1709" s="69"/>
      <c r="BB1709" s="69"/>
      <c r="BC1709" s="69"/>
      <c r="BD1709" s="94">
        <f t="shared" si="2202"/>
        <v>0</v>
      </c>
      <c r="BE1709" s="95">
        <f t="shared" si="2170"/>
        <v>0</v>
      </c>
      <c r="BG1709" s="136" t="s">
        <v>222</v>
      </c>
      <c r="BH1709" s="4">
        <f t="shared" si="2203"/>
        <v>0</v>
      </c>
      <c r="BI1709" s="4">
        <v>0</v>
      </c>
    </row>
    <row r="1710" spans="1:61" ht="13.15" hidden="1" customHeight="1" outlineLevel="2" x14ac:dyDescent="0.2">
      <c r="A1710" s="384"/>
      <c r="B1710" s="383"/>
      <c r="C1710" s="45" t="s">
        <v>164</v>
      </c>
      <c r="D1710" s="97"/>
      <c r="E1710" s="74"/>
      <c r="F1710" s="75"/>
      <c r="G1710" s="75"/>
      <c r="H1710" s="75"/>
      <c r="I1710" s="75"/>
      <c r="J1710" s="75"/>
      <c r="K1710" s="75"/>
      <c r="L1710" s="75"/>
      <c r="M1710" s="75"/>
      <c r="N1710" s="75"/>
      <c r="O1710" s="75"/>
      <c r="P1710" s="75"/>
      <c r="Q1710" s="96">
        <f t="shared" si="2199"/>
        <v>0</v>
      </c>
      <c r="R1710" s="74"/>
      <c r="S1710" s="75"/>
      <c r="T1710" s="75"/>
      <c r="U1710" s="75"/>
      <c r="V1710" s="75"/>
      <c r="W1710" s="75"/>
      <c r="X1710" s="75"/>
      <c r="Y1710" s="75"/>
      <c r="Z1710" s="75"/>
      <c r="AA1710" s="75"/>
      <c r="AB1710" s="75"/>
      <c r="AC1710" s="75"/>
      <c r="AD1710" s="96">
        <f t="shared" si="2200"/>
        <v>0</v>
      </c>
      <c r="AE1710" s="74"/>
      <c r="AF1710" s="75"/>
      <c r="AG1710" s="75"/>
      <c r="AH1710" s="75"/>
      <c r="AI1710" s="75"/>
      <c r="AJ1710" s="75"/>
      <c r="AK1710" s="75"/>
      <c r="AL1710" s="75"/>
      <c r="AM1710" s="75"/>
      <c r="AN1710" s="75"/>
      <c r="AO1710" s="75"/>
      <c r="AP1710" s="75"/>
      <c r="AQ1710" s="96">
        <f t="shared" si="2201"/>
        <v>0</v>
      </c>
      <c r="AR1710" s="74"/>
      <c r="AS1710" s="75"/>
      <c r="AT1710" s="75"/>
      <c r="AU1710" s="75"/>
      <c r="AV1710" s="75"/>
      <c r="AW1710" s="75"/>
      <c r="AX1710" s="75"/>
      <c r="AY1710" s="75"/>
      <c r="AZ1710" s="75"/>
      <c r="BA1710" s="75"/>
      <c r="BB1710" s="75"/>
      <c r="BC1710" s="75"/>
      <c r="BD1710" s="96">
        <f t="shared" si="2202"/>
        <v>0</v>
      </c>
      <c r="BE1710" s="97">
        <f t="shared" si="2170"/>
        <v>0</v>
      </c>
      <c r="BG1710" s="136" t="s">
        <v>214</v>
      </c>
      <c r="BH1710" s="4">
        <f t="shared" si="2203"/>
        <v>0</v>
      </c>
      <c r="BI1710" s="4">
        <v>0</v>
      </c>
    </row>
    <row r="1711" spans="1:61" ht="13.15" hidden="1" customHeight="1" outlineLevel="2" x14ac:dyDescent="0.2">
      <c r="A1711" s="380">
        <v>5</v>
      </c>
      <c r="B1711" s="382" t="s">
        <v>221</v>
      </c>
      <c r="C1711" s="49" t="s">
        <v>159</v>
      </c>
      <c r="D1711" s="95"/>
      <c r="E1711" s="68"/>
      <c r="F1711" s="69"/>
      <c r="G1711" s="69"/>
      <c r="H1711" s="69"/>
      <c r="I1711" s="69"/>
      <c r="J1711" s="69"/>
      <c r="K1711" s="69"/>
      <c r="L1711" s="69"/>
      <c r="M1711" s="69"/>
      <c r="N1711" s="69"/>
      <c r="O1711" s="69"/>
      <c r="P1711" s="69"/>
      <c r="Q1711" s="94">
        <f t="shared" si="2199"/>
        <v>0</v>
      </c>
      <c r="R1711" s="68"/>
      <c r="S1711" s="69"/>
      <c r="T1711" s="192">
        <v>250</v>
      </c>
      <c r="U1711" s="192">
        <v>450</v>
      </c>
      <c r="V1711" s="192">
        <v>850</v>
      </c>
      <c r="W1711" s="192">
        <v>950</v>
      </c>
      <c r="X1711" s="192">
        <v>950</v>
      </c>
      <c r="Y1711" s="192">
        <v>950</v>
      </c>
      <c r="Z1711" s="192">
        <v>850</v>
      </c>
      <c r="AA1711" s="192">
        <v>450</v>
      </c>
      <c r="AB1711" s="192">
        <v>250</v>
      </c>
      <c r="AC1711" s="69">
        <f>(BI1712/1000)-SUM(S1711:AB1711)</f>
        <v>50</v>
      </c>
      <c r="AD1711" s="94">
        <f t="shared" si="2200"/>
        <v>6000</v>
      </c>
      <c r="AE1711" s="68"/>
      <c r="AF1711" s="69"/>
      <c r="AG1711" s="69"/>
      <c r="AH1711" s="69"/>
      <c r="AI1711" s="69"/>
      <c r="AJ1711" s="69"/>
      <c r="AK1711" s="69"/>
      <c r="AL1711" s="69"/>
      <c r="AM1711" s="69"/>
      <c r="AN1711" s="69"/>
      <c r="AO1711" s="69"/>
      <c r="AP1711" s="69"/>
      <c r="AQ1711" s="94">
        <f t="shared" si="2201"/>
        <v>0</v>
      </c>
      <c r="AR1711" s="68"/>
      <c r="AS1711" s="69"/>
      <c r="AT1711" s="69"/>
      <c r="AU1711" s="69"/>
      <c r="AV1711" s="69"/>
      <c r="AW1711" s="69"/>
      <c r="AX1711" s="69"/>
      <c r="AY1711" s="69"/>
      <c r="AZ1711" s="69"/>
      <c r="BA1711" s="69"/>
      <c r="BB1711" s="69"/>
      <c r="BC1711" s="69"/>
      <c r="BD1711" s="94">
        <f t="shared" si="2202"/>
        <v>0</v>
      </c>
      <c r="BE1711" s="95">
        <f t="shared" si="2170"/>
        <v>6000</v>
      </c>
      <c r="BG1711" s="136" t="s">
        <v>223</v>
      </c>
      <c r="BH1711" s="4">
        <f t="shared" si="2203"/>
        <v>0</v>
      </c>
      <c r="BI1711" s="4">
        <v>0</v>
      </c>
    </row>
    <row r="1712" spans="1:61" ht="13.15" hidden="1" customHeight="1" outlineLevel="2" x14ac:dyDescent="0.2">
      <c r="A1712" s="384"/>
      <c r="B1712" s="383"/>
      <c r="C1712" s="45" t="s">
        <v>164</v>
      </c>
      <c r="D1712" s="97"/>
      <c r="E1712" s="74"/>
      <c r="F1712" s="75"/>
      <c r="G1712" s="75"/>
      <c r="H1712" s="75"/>
      <c r="I1712" s="75"/>
      <c r="J1712" s="75"/>
      <c r="K1712" s="75"/>
      <c r="L1712" s="75"/>
      <c r="M1712" s="75"/>
      <c r="N1712" s="75"/>
      <c r="O1712" s="75"/>
      <c r="P1712" s="75"/>
      <c r="Q1712" s="96">
        <f t="shared" si="2199"/>
        <v>0</v>
      </c>
      <c r="R1712" s="74"/>
      <c r="S1712" s="75"/>
      <c r="T1712" s="75"/>
      <c r="U1712" s="75"/>
      <c r="V1712" s="75"/>
      <c r="W1712" s="75"/>
      <c r="X1712" s="75"/>
      <c r="Y1712" s="75"/>
      <c r="Z1712" s="75"/>
      <c r="AA1712" s="75"/>
      <c r="AB1712" s="75"/>
      <c r="AC1712" s="75"/>
      <c r="AD1712" s="96">
        <f t="shared" si="2200"/>
        <v>0</v>
      </c>
      <c r="AE1712" s="74"/>
      <c r="AF1712" s="75"/>
      <c r="AG1712" s="75"/>
      <c r="AH1712" s="75"/>
      <c r="AI1712" s="75"/>
      <c r="AJ1712" s="75"/>
      <c r="AK1712" s="75"/>
      <c r="AL1712" s="75"/>
      <c r="AM1712" s="75"/>
      <c r="AN1712" s="75"/>
      <c r="AO1712" s="75"/>
      <c r="AP1712" s="75"/>
      <c r="AQ1712" s="96">
        <f t="shared" si="2201"/>
        <v>0</v>
      </c>
      <c r="AR1712" s="74"/>
      <c r="AS1712" s="75"/>
      <c r="AT1712" s="75"/>
      <c r="AU1712" s="75"/>
      <c r="AV1712" s="75"/>
      <c r="AW1712" s="75"/>
      <c r="AX1712" s="75"/>
      <c r="AY1712" s="75"/>
      <c r="AZ1712" s="75"/>
      <c r="BA1712" s="75"/>
      <c r="BB1712" s="75"/>
      <c r="BC1712" s="75"/>
      <c r="BD1712" s="96">
        <f t="shared" si="2202"/>
        <v>0</v>
      </c>
      <c r="BE1712" s="97">
        <f t="shared" si="2170"/>
        <v>0</v>
      </c>
      <c r="BG1712" t="s">
        <v>224</v>
      </c>
      <c r="BH1712" s="4">
        <f t="shared" si="2203"/>
        <v>4800000</v>
      </c>
      <c r="BI1712" s="4">
        <v>6000000</v>
      </c>
    </row>
    <row r="1713" spans="1:61" ht="13.15" hidden="1" customHeight="1" outlineLevel="2" x14ac:dyDescent="0.2">
      <c r="A1713" s="373">
        <v>6</v>
      </c>
      <c r="B1713" s="364" t="s">
        <v>209</v>
      </c>
      <c r="C1713" s="49" t="s">
        <v>159</v>
      </c>
      <c r="D1713" s="95"/>
      <c r="E1713" s="68"/>
      <c r="F1713" s="69"/>
      <c r="G1713" s="69"/>
      <c r="H1713" s="69"/>
      <c r="I1713" s="69"/>
      <c r="J1713" s="69"/>
      <c r="K1713" s="69"/>
      <c r="L1713" s="69"/>
      <c r="M1713" s="69"/>
      <c r="N1713" s="69"/>
      <c r="O1713" s="69"/>
      <c r="P1713" s="69"/>
      <c r="Q1713" s="94">
        <f t="shared" si="2199"/>
        <v>0</v>
      </c>
      <c r="R1713" s="68"/>
      <c r="S1713" s="69">
        <f>S1711*4%</f>
        <v>0</v>
      </c>
      <c r="T1713" s="192">
        <f>T1711*4%</f>
        <v>10</v>
      </c>
      <c r="U1713" s="192">
        <f t="shared" ref="U1713:AC1713" si="2204">U1711*4%</f>
        <v>18</v>
      </c>
      <c r="V1713" s="192">
        <f t="shared" si="2204"/>
        <v>34</v>
      </c>
      <c r="W1713" s="192">
        <f t="shared" si="2204"/>
        <v>38</v>
      </c>
      <c r="X1713" s="192">
        <f t="shared" si="2204"/>
        <v>38</v>
      </c>
      <c r="Y1713" s="192">
        <f t="shared" si="2204"/>
        <v>38</v>
      </c>
      <c r="Z1713" s="192">
        <f t="shared" si="2204"/>
        <v>34</v>
      </c>
      <c r="AA1713" s="192">
        <f t="shared" si="2204"/>
        <v>18</v>
      </c>
      <c r="AB1713" s="192">
        <f t="shared" si="2204"/>
        <v>10</v>
      </c>
      <c r="AC1713" s="192">
        <f t="shared" si="2204"/>
        <v>2</v>
      </c>
      <c r="AD1713" s="94">
        <f t="shared" si="2200"/>
        <v>240</v>
      </c>
      <c r="AE1713" s="68"/>
      <c r="AF1713" s="69"/>
      <c r="AG1713" s="69"/>
      <c r="AH1713" s="69"/>
      <c r="AI1713" s="69"/>
      <c r="AJ1713" s="69"/>
      <c r="AK1713" s="69"/>
      <c r="AL1713" s="69"/>
      <c r="AM1713" s="69"/>
      <c r="AN1713" s="69"/>
      <c r="AO1713" s="69"/>
      <c r="AP1713" s="69"/>
      <c r="AQ1713" s="94">
        <f t="shared" si="2201"/>
        <v>0</v>
      </c>
      <c r="AR1713" s="68"/>
      <c r="AS1713" s="69"/>
      <c r="AT1713" s="69"/>
      <c r="AU1713" s="69"/>
      <c r="AV1713" s="69"/>
      <c r="AW1713" s="69"/>
      <c r="AX1713" s="69"/>
      <c r="AY1713" s="69"/>
      <c r="AZ1713" s="69"/>
      <c r="BA1713" s="69"/>
      <c r="BB1713" s="69"/>
      <c r="BC1713" s="69"/>
      <c r="BD1713" s="94">
        <f t="shared" si="2202"/>
        <v>0</v>
      </c>
      <c r="BE1713" s="95">
        <f t="shared" si="2170"/>
        <v>240</v>
      </c>
      <c r="BG1713" t="s">
        <v>210</v>
      </c>
      <c r="BH1713" s="4">
        <f t="shared" si="2203"/>
        <v>192000</v>
      </c>
      <c r="BI1713" s="4">
        <f>BI1712*4%</f>
        <v>240000</v>
      </c>
    </row>
    <row r="1714" spans="1:61" ht="13.15" hidden="1" customHeight="1" outlineLevel="2" x14ac:dyDescent="0.2">
      <c r="A1714" s="374"/>
      <c r="B1714" s="365"/>
      <c r="C1714" s="48" t="s">
        <v>164</v>
      </c>
      <c r="D1714" s="98"/>
      <c r="E1714" s="62"/>
      <c r="F1714" s="63"/>
      <c r="G1714" s="63"/>
      <c r="H1714" s="63"/>
      <c r="I1714" s="63"/>
      <c r="J1714" s="63"/>
      <c r="K1714" s="63"/>
      <c r="L1714" s="63"/>
      <c r="M1714" s="63"/>
      <c r="N1714" s="63"/>
      <c r="O1714" s="63"/>
      <c r="P1714" s="63"/>
      <c r="Q1714" s="93">
        <f t="shared" si="2199"/>
        <v>0</v>
      </c>
      <c r="R1714" s="62"/>
      <c r="S1714" s="63"/>
      <c r="T1714" s="63"/>
      <c r="U1714" s="63"/>
      <c r="V1714" s="63"/>
      <c r="W1714" s="63"/>
      <c r="X1714" s="63"/>
      <c r="Y1714" s="63"/>
      <c r="Z1714" s="63"/>
      <c r="AA1714" s="63"/>
      <c r="AB1714" s="63"/>
      <c r="AC1714" s="63"/>
      <c r="AD1714" s="93">
        <f t="shared" si="2200"/>
        <v>0</v>
      </c>
      <c r="AE1714" s="62"/>
      <c r="AF1714" s="63"/>
      <c r="AG1714" s="63"/>
      <c r="AH1714" s="63"/>
      <c r="AI1714" s="63"/>
      <c r="AJ1714" s="63"/>
      <c r="AK1714" s="63"/>
      <c r="AL1714" s="63"/>
      <c r="AM1714" s="63"/>
      <c r="AN1714" s="63"/>
      <c r="AO1714" s="63"/>
      <c r="AP1714" s="63"/>
      <c r="AQ1714" s="93">
        <f t="shared" si="2201"/>
        <v>0</v>
      </c>
      <c r="AR1714" s="62"/>
      <c r="AS1714" s="63"/>
      <c r="AT1714" s="63"/>
      <c r="AU1714" s="63"/>
      <c r="AV1714" s="63"/>
      <c r="AW1714" s="63"/>
      <c r="AX1714" s="63"/>
      <c r="AY1714" s="63"/>
      <c r="AZ1714" s="63"/>
      <c r="BA1714" s="63"/>
      <c r="BB1714" s="63"/>
      <c r="BC1714" s="63"/>
      <c r="BD1714" s="93">
        <f t="shared" si="2202"/>
        <v>0</v>
      </c>
      <c r="BE1714" s="98">
        <f t="shared" si="2170"/>
        <v>0</v>
      </c>
      <c r="BF1714" s="122"/>
      <c r="BG1714" s="136" t="s">
        <v>215</v>
      </c>
      <c r="BH1714" s="4">
        <f t="shared" si="2203"/>
        <v>16000</v>
      </c>
      <c r="BI1714" s="4">
        <v>20000</v>
      </c>
    </row>
    <row r="1715" spans="1:61" ht="13.15" hidden="1" customHeight="1" outlineLevel="2" x14ac:dyDescent="0.2">
      <c r="A1715" s="366">
        <v>7</v>
      </c>
      <c r="B1715" s="364" t="s">
        <v>6</v>
      </c>
      <c r="C1715" s="49" t="s">
        <v>159</v>
      </c>
      <c r="D1715" s="95"/>
      <c r="E1715" s="68"/>
      <c r="F1715" s="69"/>
      <c r="G1715" s="69"/>
      <c r="H1715" s="69"/>
      <c r="I1715" s="69"/>
      <c r="J1715" s="69"/>
      <c r="K1715" s="69"/>
      <c r="L1715" s="69"/>
      <c r="M1715" s="69"/>
      <c r="N1715" s="69"/>
      <c r="O1715" s="69"/>
      <c r="P1715" s="69"/>
      <c r="Q1715" s="94">
        <f t="shared" si="2199"/>
        <v>0</v>
      </c>
      <c r="R1715" s="68"/>
      <c r="S1715" s="192">
        <v>2</v>
      </c>
      <c r="T1715" s="192">
        <v>2</v>
      </c>
      <c r="U1715" s="192">
        <v>2</v>
      </c>
      <c r="V1715" s="192">
        <v>2</v>
      </c>
      <c r="W1715" s="192">
        <v>2</v>
      </c>
      <c r="X1715" s="192">
        <v>2</v>
      </c>
      <c r="Y1715" s="192">
        <v>2</v>
      </c>
      <c r="Z1715" s="192">
        <v>2</v>
      </c>
      <c r="AA1715" s="192">
        <v>2</v>
      </c>
      <c r="AB1715" s="192">
        <v>2</v>
      </c>
      <c r="AC1715" s="192">
        <f>(BI1714/1000)-SUM(R1715:AB1715)</f>
        <v>0</v>
      </c>
      <c r="AD1715" s="94">
        <f t="shared" si="2200"/>
        <v>20</v>
      </c>
      <c r="AE1715" s="68"/>
      <c r="AF1715" s="69"/>
      <c r="AG1715" s="69"/>
      <c r="AH1715" s="69"/>
      <c r="AI1715" s="69"/>
      <c r="AJ1715" s="69"/>
      <c r="AK1715" s="69"/>
      <c r="AL1715" s="69"/>
      <c r="AM1715" s="69"/>
      <c r="AN1715" s="69"/>
      <c r="AO1715" s="69"/>
      <c r="AP1715" s="69"/>
      <c r="AQ1715" s="94">
        <f t="shared" si="2201"/>
        <v>0</v>
      </c>
      <c r="AR1715" s="68"/>
      <c r="AS1715" s="69"/>
      <c r="AT1715" s="69"/>
      <c r="AU1715" s="69"/>
      <c r="AV1715" s="69"/>
      <c r="AW1715" s="69"/>
      <c r="AX1715" s="69"/>
      <c r="AY1715" s="69"/>
      <c r="AZ1715" s="69"/>
      <c r="BA1715" s="69"/>
      <c r="BB1715" s="69"/>
      <c r="BC1715" s="69"/>
      <c r="BD1715" s="94">
        <f t="shared" si="2202"/>
        <v>0</v>
      </c>
      <c r="BE1715" s="95">
        <f t="shared" ref="BE1715:BE1727" si="2205">SUM(D1715,BD1715,AQ1715,AD1715,Q1715)</f>
        <v>20</v>
      </c>
      <c r="BG1715" s="138" t="s">
        <v>216</v>
      </c>
      <c r="BH1715" s="139">
        <f>SUM(BH1707:BH1714)</f>
        <v>5192000</v>
      </c>
      <c r="BI1715" s="139">
        <f>SUM(BI1707:BI1714)</f>
        <v>6490000</v>
      </c>
    </row>
    <row r="1716" spans="1:61" ht="13.15" hidden="1" customHeight="1" outlineLevel="2" x14ac:dyDescent="0.2">
      <c r="A1716" s="367"/>
      <c r="B1716" s="368"/>
      <c r="C1716" s="48" t="s">
        <v>164</v>
      </c>
      <c r="D1716" s="98"/>
      <c r="E1716" s="66"/>
      <c r="F1716" s="63"/>
      <c r="G1716" s="63"/>
      <c r="H1716" s="63"/>
      <c r="I1716" s="63"/>
      <c r="J1716" s="63"/>
      <c r="K1716" s="63"/>
      <c r="L1716" s="63"/>
      <c r="M1716" s="63"/>
      <c r="N1716" s="63"/>
      <c r="O1716" s="63"/>
      <c r="P1716" s="63"/>
      <c r="Q1716" s="93">
        <f t="shared" si="2199"/>
        <v>0</v>
      </c>
      <c r="R1716" s="66"/>
      <c r="S1716" s="63"/>
      <c r="T1716" s="63"/>
      <c r="U1716" s="63"/>
      <c r="V1716" s="63"/>
      <c r="W1716" s="63"/>
      <c r="X1716" s="63"/>
      <c r="Y1716" s="63"/>
      <c r="Z1716" s="63"/>
      <c r="AA1716" s="63"/>
      <c r="AB1716" s="63"/>
      <c r="AC1716" s="63"/>
      <c r="AD1716" s="93">
        <f t="shared" si="2200"/>
        <v>0</v>
      </c>
      <c r="AE1716" s="66"/>
      <c r="AF1716" s="63"/>
      <c r="AG1716" s="63"/>
      <c r="AH1716" s="63"/>
      <c r="AI1716" s="63"/>
      <c r="AJ1716" s="63"/>
      <c r="AK1716" s="63"/>
      <c r="AL1716" s="63"/>
      <c r="AM1716" s="63"/>
      <c r="AN1716" s="63"/>
      <c r="AO1716" s="63"/>
      <c r="AP1716" s="63"/>
      <c r="AQ1716" s="93">
        <f t="shared" si="2201"/>
        <v>0</v>
      </c>
      <c r="AR1716" s="66"/>
      <c r="AS1716" s="63"/>
      <c r="AT1716" s="63"/>
      <c r="AU1716" s="63"/>
      <c r="AV1716" s="63"/>
      <c r="AW1716" s="63"/>
      <c r="AX1716" s="63"/>
      <c r="AY1716" s="63"/>
      <c r="AZ1716" s="63"/>
      <c r="BA1716" s="63"/>
      <c r="BB1716" s="63"/>
      <c r="BC1716" s="63"/>
      <c r="BD1716" s="93">
        <f t="shared" si="2202"/>
        <v>0</v>
      </c>
      <c r="BE1716" s="98">
        <f t="shared" si="2205"/>
        <v>0</v>
      </c>
      <c r="BH1716" s="4"/>
      <c r="BI1716" s="4"/>
    </row>
    <row r="1717" spans="1:61" ht="13.15" hidden="1" customHeight="1" outlineLevel="2" x14ac:dyDescent="0.2">
      <c r="A1717" s="380">
        <v>8</v>
      </c>
      <c r="B1717" s="364" t="s">
        <v>335</v>
      </c>
      <c r="C1717" s="49" t="s">
        <v>159</v>
      </c>
      <c r="D1717" s="95"/>
      <c r="E1717" s="68"/>
      <c r="F1717" s="69"/>
      <c r="G1717" s="69"/>
      <c r="H1717" s="69"/>
      <c r="I1717" s="69"/>
      <c r="J1717" s="69"/>
      <c r="K1717" s="69"/>
      <c r="L1717" s="69"/>
      <c r="M1717" s="69"/>
      <c r="N1717" s="69"/>
      <c r="O1717" s="69"/>
      <c r="P1717" s="69"/>
      <c r="Q1717" s="94">
        <f>SUM(E1717:P1717)</f>
        <v>0</v>
      </c>
      <c r="R1717" s="68"/>
      <c r="S1717" s="69"/>
      <c r="T1717" s="69"/>
      <c r="U1717" s="69"/>
      <c r="V1717" s="69"/>
      <c r="W1717" s="69"/>
      <c r="X1717" s="69"/>
      <c r="Y1717" s="69"/>
      <c r="Z1717" s="69"/>
      <c r="AA1717" s="69"/>
      <c r="AB1717" s="69"/>
      <c r="AC1717" s="69"/>
      <c r="AD1717" s="94">
        <f t="shared" si="2200"/>
        <v>0</v>
      </c>
      <c r="AE1717" s="68"/>
      <c r="AF1717" s="69"/>
      <c r="AG1717" s="69"/>
      <c r="AH1717" s="69"/>
      <c r="AI1717" s="69"/>
      <c r="AJ1717" s="69"/>
      <c r="AK1717" s="69"/>
      <c r="AL1717" s="69"/>
      <c r="AM1717" s="69"/>
      <c r="AN1717" s="69"/>
      <c r="AO1717" s="69"/>
      <c r="AP1717" s="69"/>
      <c r="AQ1717" s="94">
        <f t="shared" si="2201"/>
        <v>0</v>
      </c>
      <c r="AR1717" s="68"/>
      <c r="AS1717" s="69"/>
      <c r="AT1717" s="69"/>
      <c r="AU1717" s="69"/>
      <c r="AV1717" s="69"/>
      <c r="AW1717" s="69"/>
      <c r="AX1717" s="69"/>
      <c r="AY1717" s="69"/>
      <c r="AZ1717" s="69"/>
      <c r="BA1717" s="69"/>
      <c r="BB1717" s="69"/>
      <c r="BC1717" s="69"/>
      <c r="BD1717" s="94">
        <f t="shared" si="2202"/>
        <v>0</v>
      </c>
      <c r="BE1717" s="95">
        <f t="shared" si="2205"/>
        <v>0</v>
      </c>
      <c r="BG1717" s="138"/>
      <c r="BH1717" s="139"/>
      <c r="BI1717" s="139"/>
    </row>
    <row r="1718" spans="1:61" ht="13.15" hidden="1" customHeight="1" outlineLevel="2" thickBot="1" x14ac:dyDescent="0.25">
      <c r="A1718" s="377"/>
      <c r="B1718" s="379"/>
      <c r="C1718" s="128" t="s">
        <v>164</v>
      </c>
      <c r="D1718" s="133"/>
      <c r="E1718" s="132"/>
      <c r="F1718" s="130"/>
      <c r="G1718" s="130"/>
      <c r="H1718" s="130"/>
      <c r="I1718" s="130"/>
      <c r="J1718" s="130"/>
      <c r="K1718" s="130"/>
      <c r="L1718" s="130"/>
      <c r="M1718" s="130"/>
      <c r="N1718" s="130"/>
      <c r="O1718" s="130"/>
      <c r="P1718" s="130"/>
      <c r="Q1718" s="131">
        <f>SUM(E1718:P1718)</f>
        <v>0</v>
      </c>
      <c r="R1718" s="132"/>
      <c r="S1718" s="130"/>
      <c r="T1718" s="130"/>
      <c r="U1718" s="130"/>
      <c r="V1718" s="130"/>
      <c r="W1718" s="130"/>
      <c r="X1718" s="130"/>
      <c r="Y1718" s="130"/>
      <c r="Z1718" s="130"/>
      <c r="AA1718" s="130"/>
      <c r="AB1718" s="130"/>
      <c r="AC1718" s="130"/>
      <c r="AD1718" s="131">
        <f t="shared" si="2200"/>
        <v>0</v>
      </c>
      <c r="AE1718" s="132"/>
      <c r="AF1718" s="130"/>
      <c r="AG1718" s="130"/>
      <c r="AH1718" s="130"/>
      <c r="AI1718" s="130"/>
      <c r="AJ1718" s="130"/>
      <c r="AK1718" s="130"/>
      <c r="AL1718" s="130"/>
      <c r="AM1718" s="130"/>
      <c r="AN1718" s="130"/>
      <c r="AO1718" s="130"/>
      <c r="AP1718" s="130"/>
      <c r="AQ1718" s="131">
        <f t="shared" si="2201"/>
        <v>0</v>
      </c>
      <c r="AR1718" s="132"/>
      <c r="AS1718" s="130"/>
      <c r="AT1718" s="130"/>
      <c r="AU1718" s="130"/>
      <c r="AV1718" s="130"/>
      <c r="AW1718" s="130"/>
      <c r="AX1718" s="130"/>
      <c r="AY1718" s="130"/>
      <c r="AZ1718" s="130"/>
      <c r="BA1718" s="130"/>
      <c r="BB1718" s="130"/>
      <c r="BC1718" s="130"/>
      <c r="BD1718" s="131">
        <f t="shared" si="2202"/>
        <v>0</v>
      </c>
      <c r="BE1718" s="133">
        <f t="shared" si="2205"/>
        <v>0</v>
      </c>
      <c r="BH1718" s="4"/>
      <c r="BI1718" s="4"/>
    </row>
    <row r="1719" spans="1:61" outlineLevel="1" collapsed="1" x14ac:dyDescent="0.2">
      <c r="A1719" s="369"/>
      <c r="B1719" s="362" t="s">
        <v>198</v>
      </c>
      <c r="C1719" s="50" t="s">
        <v>159</v>
      </c>
      <c r="D1719" s="127">
        <f>SUM(D1703,D1705,D1707,D1709,D1711,D1713,D1715,D1717)</f>
        <v>0</v>
      </c>
      <c r="E1719" s="124">
        <f t="shared" ref="E1719:P1719" si="2206">SUM(E1703,E1705,E1707,E1709,E1711,E1713,E1715,E1717)</f>
        <v>0</v>
      </c>
      <c r="F1719" s="125">
        <f t="shared" si="2206"/>
        <v>0</v>
      </c>
      <c r="G1719" s="125">
        <f t="shared" si="2206"/>
        <v>0</v>
      </c>
      <c r="H1719" s="125">
        <f t="shared" si="2206"/>
        <v>0</v>
      </c>
      <c r="I1719" s="125">
        <f t="shared" si="2206"/>
        <v>0</v>
      </c>
      <c r="J1719" s="125">
        <f t="shared" si="2206"/>
        <v>0</v>
      </c>
      <c r="K1719" s="125">
        <f t="shared" si="2206"/>
        <v>0</v>
      </c>
      <c r="L1719" s="125">
        <f t="shared" si="2206"/>
        <v>0</v>
      </c>
      <c r="M1719" s="125">
        <f t="shared" si="2206"/>
        <v>0</v>
      </c>
      <c r="N1719" s="125">
        <f t="shared" si="2206"/>
        <v>0</v>
      </c>
      <c r="O1719" s="125">
        <f t="shared" si="2206"/>
        <v>0</v>
      </c>
      <c r="P1719" s="125">
        <f t="shared" si="2206"/>
        <v>35</v>
      </c>
      <c r="Q1719" s="126">
        <f>SUM(E1719:P1719)</f>
        <v>35</v>
      </c>
      <c r="R1719" s="124">
        <f t="shared" ref="R1719:AC1719" si="2207">SUM(R1703,R1705,R1707,R1709,R1711,R1713,R1715,R1717)</f>
        <v>0</v>
      </c>
      <c r="S1719" s="125">
        <f t="shared" si="2207"/>
        <v>2</v>
      </c>
      <c r="T1719" s="125">
        <f t="shared" si="2207"/>
        <v>262</v>
      </c>
      <c r="U1719" s="125">
        <f t="shared" si="2207"/>
        <v>470</v>
      </c>
      <c r="V1719" s="125">
        <f t="shared" si="2207"/>
        <v>886</v>
      </c>
      <c r="W1719" s="125">
        <f t="shared" si="2207"/>
        <v>990</v>
      </c>
      <c r="X1719" s="125">
        <f t="shared" si="2207"/>
        <v>990</v>
      </c>
      <c r="Y1719" s="125">
        <f t="shared" si="2207"/>
        <v>990</v>
      </c>
      <c r="Z1719" s="125">
        <f t="shared" si="2207"/>
        <v>886</v>
      </c>
      <c r="AA1719" s="125">
        <f t="shared" si="2207"/>
        <v>470</v>
      </c>
      <c r="AB1719" s="125">
        <f t="shared" si="2207"/>
        <v>262</v>
      </c>
      <c r="AC1719" s="125">
        <f t="shared" si="2207"/>
        <v>52</v>
      </c>
      <c r="AD1719" s="126">
        <f t="shared" si="2200"/>
        <v>6260</v>
      </c>
      <c r="AE1719" s="124">
        <f t="shared" ref="AE1719:AP1719" si="2208">SUM(AE1703,AE1705,AE1707,AE1709,AE1711,AE1713,AE1715,AE1717)</f>
        <v>0</v>
      </c>
      <c r="AF1719" s="125">
        <f t="shared" si="2208"/>
        <v>0</v>
      </c>
      <c r="AG1719" s="125">
        <f t="shared" si="2208"/>
        <v>0</v>
      </c>
      <c r="AH1719" s="125">
        <f t="shared" si="2208"/>
        <v>0</v>
      </c>
      <c r="AI1719" s="125">
        <f t="shared" si="2208"/>
        <v>0</v>
      </c>
      <c r="AJ1719" s="125">
        <f t="shared" si="2208"/>
        <v>0</v>
      </c>
      <c r="AK1719" s="125">
        <f t="shared" si="2208"/>
        <v>0</v>
      </c>
      <c r="AL1719" s="125">
        <f t="shared" si="2208"/>
        <v>0</v>
      </c>
      <c r="AM1719" s="125">
        <f t="shared" si="2208"/>
        <v>0</v>
      </c>
      <c r="AN1719" s="125">
        <f t="shared" si="2208"/>
        <v>0</v>
      </c>
      <c r="AO1719" s="125">
        <f t="shared" si="2208"/>
        <v>0</v>
      </c>
      <c r="AP1719" s="125">
        <f t="shared" si="2208"/>
        <v>0</v>
      </c>
      <c r="AQ1719" s="126">
        <f t="shared" si="2201"/>
        <v>0</v>
      </c>
      <c r="AR1719" s="124">
        <f t="shared" ref="AR1719:BC1719" si="2209">SUM(AR1703,AR1705,AR1707,AR1709,AR1711,AR1713,AR1715,AR1717)</f>
        <v>0</v>
      </c>
      <c r="AS1719" s="125">
        <f t="shared" si="2209"/>
        <v>0</v>
      </c>
      <c r="AT1719" s="125">
        <f t="shared" si="2209"/>
        <v>0</v>
      </c>
      <c r="AU1719" s="125">
        <f t="shared" si="2209"/>
        <v>0</v>
      </c>
      <c r="AV1719" s="125">
        <f t="shared" si="2209"/>
        <v>0</v>
      </c>
      <c r="AW1719" s="125">
        <f t="shared" si="2209"/>
        <v>0</v>
      </c>
      <c r="AX1719" s="125">
        <f t="shared" si="2209"/>
        <v>0</v>
      </c>
      <c r="AY1719" s="125">
        <f t="shared" si="2209"/>
        <v>0</v>
      </c>
      <c r="AZ1719" s="125">
        <f t="shared" si="2209"/>
        <v>0</v>
      </c>
      <c r="BA1719" s="125">
        <f t="shared" si="2209"/>
        <v>0</v>
      </c>
      <c r="BB1719" s="125">
        <f t="shared" si="2209"/>
        <v>0</v>
      </c>
      <c r="BC1719" s="125">
        <f t="shared" si="2209"/>
        <v>0</v>
      </c>
      <c r="BD1719" s="126">
        <f t="shared" si="2202"/>
        <v>0</v>
      </c>
      <c r="BE1719" s="127">
        <f t="shared" si="2205"/>
        <v>6295</v>
      </c>
      <c r="BG1719" s="138"/>
      <c r="BH1719" s="139"/>
      <c r="BI1719" s="139"/>
    </row>
    <row r="1720" spans="1:61" outlineLevel="1" x14ac:dyDescent="0.2">
      <c r="A1720" s="370"/>
      <c r="B1720" s="363"/>
      <c r="C1720" s="51" t="s">
        <v>164</v>
      </c>
      <c r="D1720" s="100">
        <f t="shared" ref="D1720:P1720" si="2210">SUM(D1704,D1706,D1708,D1710,D1712,D1714,D1716,D1718)</f>
        <v>0</v>
      </c>
      <c r="E1720" s="80">
        <f t="shared" si="2210"/>
        <v>0</v>
      </c>
      <c r="F1720" s="81">
        <f t="shared" si="2210"/>
        <v>0</v>
      </c>
      <c r="G1720" s="81">
        <f t="shared" si="2210"/>
        <v>0</v>
      </c>
      <c r="H1720" s="81">
        <f t="shared" si="2210"/>
        <v>0</v>
      </c>
      <c r="I1720" s="81">
        <f t="shared" si="2210"/>
        <v>0</v>
      </c>
      <c r="J1720" s="81">
        <f t="shared" si="2210"/>
        <v>0</v>
      </c>
      <c r="K1720" s="81">
        <f t="shared" si="2210"/>
        <v>0</v>
      </c>
      <c r="L1720" s="81">
        <f t="shared" si="2210"/>
        <v>0</v>
      </c>
      <c r="M1720" s="81">
        <f t="shared" si="2210"/>
        <v>0</v>
      </c>
      <c r="N1720" s="81">
        <f t="shared" si="2210"/>
        <v>0</v>
      </c>
      <c r="O1720" s="81">
        <f t="shared" si="2210"/>
        <v>0</v>
      </c>
      <c r="P1720" s="81">
        <f t="shared" si="2210"/>
        <v>0</v>
      </c>
      <c r="Q1720" s="99">
        <f>SUM(E1720:P1720)</f>
        <v>0</v>
      </c>
      <c r="R1720" s="80">
        <f t="shared" ref="R1720:AC1720" si="2211">SUM(R1704,R1706,R1708,R1710,R1712,R1714,R1716,R1718)</f>
        <v>0</v>
      </c>
      <c r="S1720" s="81">
        <f t="shared" si="2211"/>
        <v>0</v>
      </c>
      <c r="T1720" s="81">
        <f t="shared" si="2211"/>
        <v>0</v>
      </c>
      <c r="U1720" s="81">
        <f t="shared" si="2211"/>
        <v>0</v>
      </c>
      <c r="V1720" s="81">
        <f t="shared" si="2211"/>
        <v>0</v>
      </c>
      <c r="W1720" s="81">
        <f t="shared" si="2211"/>
        <v>0</v>
      </c>
      <c r="X1720" s="81">
        <f t="shared" si="2211"/>
        <v>0</v>
      </c>
      <c r="Y1720" s="81">
        <f t="shared" si="2211"/>
        <v>0</v>
      </c>
      <c r="Z1720" s="81">
        <f t="shared" si="2211"/>
        <v>0</v>
      </c>
      <c r="AA1720" s="81">
        <f t="shared" si="2211"/>
        <v>0</v>
      </c>
      <c r="AB1720" s="81">
        <f t="shared" si="2211"/>
        <v>0</v>
      </c>
      <c r="AC1720" s="81">
        <f t="shared" si="2211"/>
        <v>0</v>
      </c>
      <c r="AD1720" s="99">
        <f t="shared" si="2200"/>
        <v>0</v>
      </c>
      <c r="AE1720" s="80">
        <f t="shared" ref="AE1720:AP1720" si="2212">SUM(AE1704,AE1706,AE1708,AE1710,AE1712,AE1714,AE1716,AE1718)</f>
        <v>0</v>
      </c>
      <c r="AF1720" s="81">
        <f t="shared" si="2212"/>
        <v>0</v>
      </c>
      <c r="AG1720" s="81">
        <f t="shared" si="2212"/>
        <v>0</v>
      </c>
      <c r="AH1720" s="81">
        <f t="shared" si="2212"/>
        <v>0</v>
      </c>
      <c r="AI1720" s="81">
        <f t="shared" si="2212"/>
        <v>0</v>
      </c>
      <c r="AJ1720" s="81">
        <f t="shared" si="2212"/>
        <v>0</v>
      </c>
      <c r="AK1720" s="81">
        <f t="shared" si="2212"/>
        <v>0</v>
      </c>
      <c r="AL1720" s="81">
        <f t="shared" si="2212"/>
        <v>0</v>
      </c>
      <c r="AM1720" s="81">
        <f t="shared" si="2212"/>
        <v>0</v>
      </c>
      <c r="AN1720" s="81">
        <f t="shared" si="2212"/>
        <v>0</v>
      </c>
      <c r="AO1720" s="81">
        <f t="shared" si="2212"/>
        <v>0</v>
      </c>
      <c r="AP1720" s="81">
        <f t="shared" si="2212"/>
        <v>0</v>
      </c>
      <c r="AQ1720" s="99">
        <f t="shared" si="2201"/>
        <v>0</v>
      </c>
      <c r="AR1720" s="80">
        <f t="shared" ref="AR1720:BC1720" si="2213">SUM(AR1704,AR1706,AR1708,AR1710,AR1712,AR1714,AR1716,AR1718)</f>
        <v>0</v>
      </c>
      <c r="AS1720" s="81">
        <f t="shared" si="2213"/>
        <v>0</v>
      </c>
      <c r="AT1720" s="81">
        <f t="shared" si="2213"/>
        <v>0</v>
      </c>
      <c r="AU1720" s="81">
        <f t="shared" si="2213"/>
        <v>0</v>
      </c>
      <c r="AV1720" s="81">
        <f t="shared" si="2213"/>
        <v>0</v>
      </c>
      <c r="AW1720" s="81">
        <f t="shared" si="2213"/>
        <v>0</v>
      </c>
      <c r="AX1720" s="81">
        <f t="shared" si="2213"/>
        <v>0</v>
      </c>
      <c r="AY1720" s="81">
        <f t="shared" si="2213"/>
        <v>0</v>
      </c>
      <c r="AZ1720" s="81">
        <f t="shared" si="2213"/>
        <v>0</v>
      </c>
      <c r="BA1720" s="81">
        <f t="shared" si="2213"/>
        <v>0</v>
      </c>
      <c r="BB1720" s="81">
        <f t="shared" si="2213"/>
        <v>0</v>
      </c>
      <c r="BC1720" s="81">
        <f t="shared" si="2213"/>
        <v>0</v>
      </c>
      <c r="BD1720" s="99">
        <f t="shared" si="2202"/>
        <v>0</v>
      </c>
      <c r="BE1720" s="100">
        <f t="shared" si="2205"/>
        <v>0</v>
      </c>
    </row>
    <row r="1721" spans="1:61" hidden="1" outlineLevel="2" x14ac:dyDescent="0.2">
      <c r="A1721" s="120"/>
      <c r="B1721" s="111" t="s">
        <v>203</v>
      </c>
      <c r="C1721" s="112"/>
      <c r="D1721" s="114"/>
      <c r="E1721" s="113"/>
      <c r="F1721" s="113"/>
      <c r="G1721" s="113"/>
      <c r="H1721" s="113"/>
      <c r="I1721" s="113"/>
      <c r="J1721" s="113"/>
      <c r="K1721" s="113"/>
      <c r="L1721" s="113"/>
      <c r="M1721" s="113"/>
      <c r="N1721" s="113"/>
      <c r="O1721" s="113"/>
      <c r="P1721" s="113"/>
      <c r="Q1721" s="114"/>
      <c r="R1721" s="113"/>
      <c r="S1721" s="113"/>
      <c r="T1721" s="113"/>
      <c r="U1721" s="113"/>
      <c r="V1721" s="113"/>
      <c r="W1721" s="113"/>
      <c r="X1721" s="113"/>
      <c r="Y1721" s="113"/>
      <c r="Z1721" s="113"/>
      <c r="AA1721" s="113"/>
      <c r="AB1721" s="113"/>
      <c r="AC1721" s="113"/>
      <c r="AD1721" s="114"/>
      <c r="AE1721" s="113"/>
      <c r="AF1721" s="113"/>
      <c r="AG1721" s="113"/>
      <c r="AH1721" s="113"/>
      <c r="AI1721" s="113"/>
      <c r="AJ1721" s="113"/>
      <c r="AK1721" s="113"/>
      <c r="AL1721" s="113"/>
      <c r="AM1721" s="113"/>
      <c r="AN1721" s="113"/>
      <c r="AO1721" s="113"/>
      <c r="AP1721" s="113"/>
      <c r="AQ1721" s="114"/>
      <c r="AR1721" s="113"/>
      <c r="AS1721" s="113"/>
      <c r="AT1721" s="113"/>
      <c r="AU1721" s="113"/>
      <c r="AV1721" s="113"/>
      <c r="AW1721" s="113"/>
      <c r="AX1721" s="113"/>
      <c r="AY1721" s="113"/>
      <c r="AZ1721" s="113"/>
      <c r="BA1721" s="113"/>
      <c r="BB1721" s="113"/>
      <c r="BC1721" s="113"/>
      <c r="BD1721" s="114"/>
      <c r="BE1721" s="198">
        <f t="shared" si="2205"/>
        <v>0</v>
      </c>
    </row>
    <row r="1722" spans="1:61" hidden="1" outlineLevel="2" x14ac:dyDescent="0.2">
      <c r="A1722" s="375">
        <v>1</v>
      </c>
      <c r="B1722" s="376" t="s">
        <v>208</v>
      </c>
      <c r="C1722" s="47" t="s">
        <v>159</v>
      </c>
      <c r="D1722" s="91">
        <f>D1719-D1724</f>
        <v>0</v>
      </c>
      <c r="E1722" s="52">
        <f>E1719-E1724</f>
        <v>0</v>
      </c>
      <c r="F1722" s="53">
        <f t="shared" ref="F1722:P1722" si="2214">F1719-F1724</f>
        <v>0</v>
      </c>
      <c r="G1722" s="53">
        <f t="shared" si="2214"/>
        <v>0</v>
      </c>
      <c r="H1722" s="53">
        <f t="shared" si="2214"/>
        <v>0</v>
      </c>
      <c r="I1722" s="53">
        <f t="shared" si="2214"/>
        <v>0</v>
      </c>
      <c r="J1722" s="53">
        <f t="shared" si="2214"/>
        <v>0</v>
      </c>
      <c r="K1722" s="53">
        <f t="shared" si="2214"/>
        <v>0</v>
      </c>
      <c r="L1722" s="53">
        <f t="shared" si="2214"/>
        <v>0</v>
      </c>
      <c r="M1722" s="53">
        <f t="shared" si="2214"/>
        <v>0</v>
      </c>
      <c r="N1722" s="53">
        <f t="shared" si="2214"/>
        <v>0</v>
      </c>
      <c r="O1722" s="53">
        <f t="shared" si="2214"/>
        <v>0</v>
      </c>
      <c r="P1722" s="53">
        <f t="shared" si="2214"/>
        <v>35</v>
      </c>
      <c r="Q1722" s="91">
        <f t="shared" ref="Q1722:Q1727" si="2215">SUM(E1722:P1722)</f>
        <v>35</v>
      </c>
      <c r="R1722" s="52">
        <f>R1719-R1724</f>
        <v>0</v>
      </c>
      <c r="S1722" s="53">
        <f t="shared" ref="S1722:AC1722" si="2216">S1719-S1724</f>
        <v>2</v>
      </c>
      <c r="T1722" s="53">
        <f t="shared" si="2216"/>
        <v>262</v>
      </c>
      <c r="U1722" s="53">
        <f t="shared" si="2216"/>
        <v>470</v>
      </c>
      <c r="V1722" s="53">
        <f t="shared" si="2216"/>
        <v>886</v>
      </c>
      <c r="W1722" s="53">
        <f t="shared" si="2216"/>
        <v>990</v>
      </c>
      <c r="X1722" s="53">
        <f t="shared" si="2216"/>
        <v>990</v>
      </c>
      <c r="Y1722" s="53">
        <f t="shared" si="2216"/>
        <v>990</v>
      </c>
      <c r="Z1722" s="53">
        <f t="shared" si="2216"/>
        <v>886</v>
      </c>
      <c r="AA1722" s="53">
        <f t="shared" si="2216"/>
        <v>470</v>
      </c>
      <c r="AB1722" s="53">
        <f t="shared" si="2216"/>
        <v>262</v>
      </c>
      <c r="AC1722" s="53">
        <f t="shared" si="2216"/>
        <v>52</v>
      </c>
      <c r="AD1722" s="91">
        <f t="shared" ref="AD1722:AD1727" si="2217">SUM(R1722:AC1722)</f>
        <v>6260</v>
      </c>
      <c r="AE1722" s="52">
        <f>AE1719-AE1724</f>
        <v>0</v>
      </c>
      <c r="AF1722" s="53">
        <f t="shared" ref="AF1722:AP1722" si="2218">AF1719-AF1724</f>
        <v>0</v>
      </c>
      <c r="AG1722" s="53">
        <f t="shared" si="2218"/>
        <v>0</v>
      </c>
      <c r="AH1722" s="53">
        <f t="shared" si="2218"/>
        <v>0</v>
      </c>
      <c r="AI1722" s="53">
        <f t="shared" si="2218"/>
        <v>0</v>
      </c>
      <c r="AJ1722" s="53">
        <f t="shared" si="2218"/>
        <v>0</v>
      </c>
      <c r="AK1722" s="53">
        <f t="shared" si="2218"/>
        <v>0</v>
      </c>
      <c r="AL1722" s="53">
        <f t="shared" si="2218"/>
        <v>0</v>
      </c>
      <c r="AM1722" s="53">
        <f t="shared" si="2218"/>
        <v>0</v>
      </c>
      <c r="AN1722" s="53">
        <f t="shared" si="2218"/>
        <v>0</v>
      </c>
      <c r="AO1722" s="53">
        <f t="shared" si="2218"/>
        <v>0</v>
      </c>
      <c r="AP1722" s="53">
        <f t="shared" si="2218"/>
        <v>0</v>
      </c>
      <c r="AQ1722" s="91">
        <f t="shared" ref="AQ1722:AQ1727" si="2219">SUM(AE1722:AP1722)</f>
        <v>0</v>
      </c>
      <c r="AR1722" s="52">
        <f>AR1719-AR1724</f>
        <v>0</v>
      </c>
      <c r="AS1722" s="53">
        <f t="shared" ref="AS1722:BC1722" si="2220">AS1719-AS1724</f>
        <v>0</v>
      </c>
      <c r="AT1722" s="53">
        <f t="shared" si="2220"/>
        <v>0</v>
      </c>
      <c r="AU1722" s="53">
        <f t="shared" si="2220"/>
        <v>0</v>
      </c>
      <c r="AV1722" s="53">
        <f t="shared" si="2220"/>
        <v>0</v>
      </c>
      <c r="AW1722" s="53">
        <f t="shared" si="2220"/>
        <v>0</v>
      </c>
      <c r="AX1722" s="53">
        <f t="shared" si="2220"/>
        <v>0</v>
      </c>
      <c r="AY1722" s="53">
        <f t="shared" si="2220"/>
        <v>0</v>
      </c>
      <c r="AZ1722" s="53">
        <f t="shared" si="2220"/>
        <v>0</v>
      </c>
      <c r="BA1722" s="53">
        <f t="shared" si="2220"/>
        <v>0</v>
      </c>
      <c r="BB1722" s="53">
        <f t="shared" si="2220"/>
        <v>0</v>
      </c>
      <c r="BC1722" s="53">
        <f t="shared" si="2220"/>
        <v>0</v>
      </c>
      <c r="BD1722" s="91">
        <f t="shared" ref="BD1722:BD1727" si="2221">SUM(AR1722:BC1722)</f>
        <v>0</v>
      </c>
      <c r="BE1722" s="91">
        <f t="shared" si="2205"/>
        <v>6295</v>
      </c>
      <c r="BG1722" s="42"/>
    </row>
    <row r="1723" spans="1:61" hidden="1" outlineLevel="2" x14ac:dyDescent="0.2">
      <c r="A1723" s="374"/>
      <c r="B1723" s="372"/>
      <c r="C1723" s="46" t="s">
        <v>164</v>
      </c>
      <c r="D1723" s="92">
        <f t="shared" ref="D1723:P1723" si="2222">D1720-D1725</f>
        <v>0</v>
      </c>
      <c r="E1723" s="56">
        <f t="shared" si="2222"/>
        <v>0</v>
      </c>
      <c r="F1723" s="57">
        <f t="shared" si="2222"/>
        <v>0</v>
      </c>
      <c r="G1723" s="57">
        <f t="shared" si="2222"/>
        <v>0</v>
      </c>
      <c r="H1723" s="57">
        <f t="shared" si="2222"/>
        <v>0</v>
      </c>
      <c r="I1723" s="57">
        <f t="shared" si="2222"/>
        <v>0</v>
      </c>
      <c r="J1723" s="57">
        <f t="shared" si="2222"/>
        <v>0</v>
      </c>
      <c r="K1723" s="57">
        <f t="shared" si="2222"/>
        <v>0</v>
      </c>
      <c r="L1723" s="57">
        <f t="shared" si="2222"/>
        <v>0</v>
      </c>
      <c r="M1723" s="57">
        <f t="shared" si="2222"/>
        <v>0</v>
      </c>
      <c r="N1723" s="57">
        <f t="shared" si="2222"/>
        <v>0</v>
      </c>
      <c r="O1723" s="57">
        <f t="shared" si="2222"/>
        <v>0</v>
      </c>
      <c r="P1723" s="57">
        <f t="shared" si="2222"/>
        <v>0</v>
      </c>
      <c r="Q1723" s="92">
        <f t="shared" si="2215"/>
        <v>0</v>
      </c>
      <c r="R1723" s="56">
        <f t="shared" ref="R1723:AC1723" si="2223">R1720-R1725</f>
        <v>0</v>
      </c>
      <c r="S1723" s="57">
        <f t="shared" si="2223"/>
        <v>0</v>
      </c>
      <c r="T1723" s="57">
        <f t="shared" si="2223"/>
        <v>0</v>
      </c>
      <c r="U1723" s="57">
        <f t="shared" si="2223"/>
        <v>0</v>
      </c>
      <c r="V1723" s="57">
        <f t="shared" si="2223"/>
        <v>0</v>
      </c>
      <c r="W1723" s="57">
        <f t="shared" si="2223"/>
        <v>0</v>
      </c>
      <c r="X1723" s="57">
        <f t="shared" si="2223"/>
        <v>0</v>
      </c>
      <c r="Y1723" s="57">
        <f t="shared" si="2223"/>
        <v>0</v>
      </c>
      <c r="Z1723" s="57">
        <f t="shared" si="2223"/>
        <v>0</v>
      </c>
      <c r="AA1723" s="57">
        <f t="shared" si="2223"/>
        <v>0</v>
      </c>
      <c r="AB1723" s="57">
        <f t="shared" si="2223"/>
        <v>0</v>
      </c>
      <c r="AC1723" s="57">
        <f t="shared" si="2223"/>
        <v>0</v>
      </c>
      <c r="AD1723" s="92">
        <f t="shared" si="2217"/>
        <v>0</v>
      </c>
      <c r="AE1723" s="56">
        <f t="shared" ref="AE1723:AP1723" si="2224">AE1720-AE1725</f>
        <v>0</v>
      </c>
      <c r="AF1723" s="57">
        <f t="shared" si="2224"/>
        <v>0</v>
      </c>
      <c r="AG1723" s="57">
        <f t="shared" si="2224"/>
        <v>0</v>
      </c>
      <c r="AH1723" s="57">
        <f t="shared" si="2224"/>
        <v>0</v>
      </c>
      <c r="AI1723" s="57">
        <f t="shared" si="2224"/>
        <v>0</v>
      </c>
      <c r="AJ1723" s="57">
        <f t="shared" si="2224"/>
        <v>0</v>
      </c>
      <c r="AK1723" s="57">
        <f t="shared" si="2224"/>
        <v>0</v>
      </c>
      <c r="AL1723" s="57">
        <f t="shared" si="2224"/>
        <v>0</v>
      </c>
      <c r="AM1723" s="57">
        <f t="shared" si="2224"/>
        <v>0</v>
      </c>
      <c r="AN1723" s="57">
        <f t="shared" si="2224"/>
        <v>0</v>
      </c>
      <c r="AO1723" s="57">
        <f t="shared" si="2224"/>
        <v>0</v>
      </c>
      <c r="AP1723" s="57">
        <f t="shared" si="2224"/>
        <v>0</v>
      </c>
      <c r="AQ1723" s="92">
        <f t="shared" si="2219"/>
        <v>0</v>
      </c>
      <c r="AR1723" s="56">
        <f t="shared" ref="AR1723:BC1723" si="2225">AR1720-AR1725</f>
        <v>0</v>
      </c>
      <c r="AS1723" s="57">
        <f t="shared" si="2225"/>
        <v>0</v>
      </c>
      <c r="AT1723" s="57">
        <f t="shared" si="2225"/>
        <v>0</v>
      </c>
      <c r="AU1723" s="57">
        <f t="shared" si="2225"/>
        <v>0</v>
      </c>
      <c r="AV1723" s="57">
        <f t="shared" si="2225"/>
        <v>0</v>
      </c>
      <c r="AW1723" s="57">
        <f t="shared" si="2225"/>
        <v>0</v>
      </c>
      <c r="AX1723" s="57">
        <f t="shared" si="2225"/>
        <v>0</v>
      </c>
      <c r="AY1723" s="57">
        <f t="shared" si="2225"/>
        <v>0</v>
      </c>
      <c r="AZ1723" s="57">
        <f t="shared" si="2225"/>
        <v>0</v>
      </c>
      <c r="BA1723" s="57">
        <f t="shared" si="2225"/>
        <v>0</v>
      </c>
      <c r="BB1723" s="57">
        <f t="shared" si="2225"/>
        <v>0</v>
      </c>
      <c r="BC1723" s="57">
        <f t="shared" si="2225"/>
        <v>0</v>
      </c>
      <c r="BD1723" s="92">
        <f t="shared" si="2221"/>
        <v>0</v>
      </c>
      <c r="BE1723" s="92">
        <f t="shared" si="2205"/>
        <v>0</v>
      </c>
      <c r="BF1723" s="122"/>
      <c r="BG1723" s="42"/>
    </row>
    <row r="1724" spans="1:61" hidden="1" outlineLevel="2" x14ac:dyDescent="0.2">
      <c r="A1724" s="373">
        <v>2</v>
      </c>
      <c r="B1724" s="371" t="s">
        <v>307</v>
      </c>
      <c r="C1724" s="44" t="s">
        <v>159</v>
      </c>
      <c r="D1724" s="101"/>
      <c r="E1724" s="82"/>
      <c r="F1724" s="83"/>
      <c r="G1724" s="83"/>
      <c r="H1724" s="83"/>
      <c r="I1724" s="83"/>
      <c r="J1724" s="83"/>
      <c r="K1724" s="83"/>
      <c r="L1724" s="83"/>
      <c r="M1724" s="83"/>
      <c r="N1724" s="83"/>
      <c r="O1724" s="83"/>
      <c r="P1724" s="84"/>
      <c r="Q1724" s="101">
        <f t="shared" si="2215"/>
        <v>0</v>
      </c>
      <c r="R1724" s="82"/>
      <c r="S1724" s="83"/>
      <c r="T1724" s="83"/>
      <c r="U1724" s="83"/>
      <c r="V1724" s="83"/>
      <c r="W1724" s="83"/>
      <c r="X1724" s="83"/>
      <c r="Y1724" s="83"/>
      <c r="Z1724" s="83"/>
      <c r="AA1724" s="83"/>
      <c r="AB1724" s="83"/>
      <c r="AC1724" s="84"/>
      <c r="AD1724" s="101">
        <f t="shared" si="2217"/>
        <v>0</v>
      </c>
      <c r="AE1724" s="82"/>
      <c r="AF1724" s="83"/>
      <c r="AG1724" s="83"/>
      <c r="AH1724" s="83"/>
      <c r="AI1724" s="83"/>
      <c r="AJ1724" s="83"/>
      <c r="AK1724" s="83"/>
      <c r="AL1724" s="83"/>
      <c r="AM1724" s="83"/>
      <c r="AN1724" s="83"/>
      <c r="AO1724" s="83"/>
      <c r="AP1724" s="84"/>
      <c r="AQ1724" s="101">
        <f t="shared" si="2219"/>
        <v>0</v>
      </c>
      <c r="AR1724" s="82"/>
      <c r="AS1724" s="83"/>
      <c r="AT1724" s="83"/>
      <c r="AU1724" s="83"/>
      <c r="AV1724" s="83"/>
      <c r="AW1724" s="83"/>
      <c r="AX1724" s="83"/>
      <c r="AY1724" s="83"/>
      <c r="AZ1724" s="83"/>
      <c r="BA1724" s="83"/>
      <c r="BB1724" s="83"/>
      <c r="BC1724" s="84"/>
      <c r="BD1724" s="101">
        <f t="shared" si="2221"/>
        <v>0</v>
      </c>
      <c r="BE1724" s="101">
        <f t="shared" si="2205"/>
        <v>0</v>
      </c>
      <c r="BG1724" s="42"/>
    </row>
    <row r="1725" spans="1:61" ht="13.5" hidden="1" outlineLevel="2" thickBot="1" x14ac:dyDescent="0.25">
      <c r="A1725" s="377"/>
      <c r="B1725" s="378"/>
      <c r="C1725" s="128" t="s">
        <v>164</v>
      </c>
      <c r="D1725" s="131"/>
      <c r="E1725" s="129"/>
      <c r="F1725" s="130"/>
      <c r="G1725" s="130"/>
      <c r="H1725" s="130"/>
      <c r="I1725" s="130"/>
      <c r="J1725" s="130"/>
      <c r="K1725" s="130"/>
      <c r="L1725" s="130"/>
      <c r="M1725" s="130"/>
      <c r="N1725" s="130"/>
      <c r="O1725" s="130"/>
      <c r="P1725" s="130"/>
      <c r="Q1725" s="131">
        <f t="shared" si="2215"/>
        <v>0</v>
      </c>
      <c r="R1725" s="129"/>
      <c r="S1725" s="130"/>
      <c r="T1725" s="130"/>
      <c r="U1725" s="130"/>
      <c r="V1725" s="130"/>
      <c r="W1725" s="130"/>
      <c r="X1725" s="130"/>
      <c r="Y1725" s="130"/>
      <c r="Z1725" s="130"/>
      <c r="AA1725" s="130"/>
      <c r="AB1725" s="130"/>
      <c r="AC1725" s="130"/>
      <c r="AD1725" s="131">
        <f t="shared" si="2217"/>
        <v>0</v>
      </c>
      <c r="AE1725" s="129"/>
      <c r="AF1725" s="130"/>
      <c r="AG1725" s="130"/>
      <c r="AH1725" s="130"/>
      <c r="AI1725" s="130"/>
      <c r="AJ1725" s="130"/>
      <c r="AK1725" s="130"/>
      <c r="AL1725" s="130"/>
      <c r="AM1725" s="130"/>
      <c r="AN1725" s="130"/>
      <c r="AO1725" s="130"/>
      <c r="AP1725" s="130"/>
      <c r="AQ1725" s="131">
        <f t="shared" si="2219"/>
        <v>0</v>
      </c>
      <c r="AR1725" s="129"/>
      <c r="AS1725" s="130"/>
      <c r="AT1725" s="130"/>
      <c r="AU1725" s="130"/>
      <c r="AV1725" s="130"/>
      <c r="AW1725" s="130"/>
      <c r="AX1725" s="130"/>
      <c r="AY1725" s="130"/>
      <c r="AZ1725" s="130"/>
      <c r="BA1725" s="130"/>
      <c r="BB1725" s="130"/>
      <c r="BC1725" s="130"/>
      <c r="BD1725" s="131">
        <f t="shared" si="2221"/>
        <v>0</v>
      </c>
      <c r="BE1725" s="131">
        <f t="shared" si="2205"/>
        <v>0</v>
      </c>
      <c r="BG1725" s="42"/>
    </row>
    <row r="1726" spans="1:61" hidden="1" outlineLevel="2" x14ac:dyDescent="0.2">
      <c r="A1726" s="369"/>
      <c r="B1726" s="362" t="s">
        <v>198</v>
      </c>
      <c r="C1726" s="50" t="s">
        <v>159</v>
      </c>
      <c r="D1726" s="127">
        <f>SUM(D1722,D1724)</f>
        <v>0</v>
      </c>
      <c r="E1726" s="124">
        <f>SUM(E1722,E1724)</f>
        <v>0</v>
      </c>
      <c r="F1726" s="125">
        <f t="shared" ref="F1726:P1726" si="2226">SUM(F1722,F1724)</f>
        <v>0</v>
      </c>
      <c r="G1726" s="125">
        <f t="shared" si="2226"/>
        <v>0</v>
      </c>
      <c r="H1726" s="125">
        <f t="shared" si="2226"/>
        <v>0</v>
      </c>
      <c r="I1726" s="125">
        <f t="shared" si="2226"/>
        <v>0</v>
      </c>
      <c r="J1726" s="125">
        <f t="shared" si="2226"/>
        <v>0</v>
      </c>
      <c r="K1726" s="125">
        <f t="shared" si="2226"/>
        <v>0</v>
      </c>
      <c r="L1726" s="125">
        <f t="shared" si="2226"/>
        <v>0</v>
      </c>
      <c r="M1726" s="125">
        <f t="shared" si="2226"/>
        <v>0</v>
      </c>
      <c r="N1726" s="125">
        <f t="shared" si="2226"/>
        <v>0</v>
      </c>
      <c r="O1726" s="125">
        <f t="shared" si="2226"/>
        <v>0</v>
      </c>
      <c r="P1726" s="125">
        <f t="shared" si="2226"/>
        <v>35</v>
      </c>
      <c r="Q1726" s="126">
        <f t="shared" si="2215"/>
        <v>35</v>
      </c>
      <c r="R1726" s="124">
        <f>SUM(R1722,R1724)</f>
        <v>0</v>
      </c>
      <c r="S1726" s="125">
        <f t="shared" ref="S1726:AC1726" si="2227">SUM(S1722,S1724)</f>
        <v>2</v>
      </c>
      <c r="T1726" s="125">
        <f t="shared" si="2227"/>
        <v>262</v>
      </c>
      <c r="U1726" s="125">
        <f t="shared" si="2227"/>
        <v>470</v>
      </c>
      <c r="V1726" s="125">
        <f t="shared" si="2227"/>
        <v>886</v>
      </c>
      <c r="W1726" s="125">
        <f t="shared" si="2227"/>
        <v>990</v>
      </c>
      <c r="X1726" s="125">
        <f t="shared" si="2227"/>
        <v>990</v>
      </c>
      <c r="Y1726" s="125">
        <f t="shared" si="2227"/>
        <v>990</v>
      </c>
      <c r="Z1726" s="125">
        <f t="shared" si="2227"/>
        <v>886</v>
      </c>
      <c r="AA1726" s="125">
        <f t="shared" si="2227"/>
        <v>470</v>
      </c>
      <c r="AB1726" s="125">
        <f t="shared" si="2227"/>
        <v>262</v>
      </c>
      <c r="AC1726" s="125">
        <f t="shared" si="2227"/>
        <v>52</v>
      </c>
      <c r="AD1726" s="126">
        <f t="shared" si="2217"/>
        <v>6260</v>
      </c>
      <c r="AE1726" s="124">
        <f>SUM(AE1722,AE1724)</f>
        <v>0</v>
      </c>
      <c r="AF1726" s="125">
        <f t="shared" ref="AF1726:AP1726" si="2228">SUM(AF1722,AF1724)</f>
        <v>0</v>
      </c>
      <c r="AG1726" s="125">
        <f t="shared" si="2228"/>
        <v>0</v>
      </c>
      <c r="AH1726" s="125">
        <f t="shared" si="2228"/>
        <v>0</v>
      </c>
      <c r="AI1726" s="125">
        <f t="shared" si="2228"/>
        <v>0</v>
      </c>
      <c r="AJ1726" s="125">
        <f t="shared" si="2228"/>
        <v>0</v>
      </c>
      <c r="AK1726" s="125">
        <f t="shared" si="2228"/>
        <v>0</v>
      </c>
      <c r="AL1726" s="125">
        <f t="shared" si="2228"/>
        <v>0</v>
      </c>
      <c r="AM1726" s="125">
        <f t="shared" si="2228"/>
        <v>0</v>
      </c>
      <c r="AN1726" s="125">
        <f t="shared" si="2228"/>
        <v>0</v>
      </c>
      <c r="AO1726" s="125">
        <f t="shared" si="2228"/>
        <v>0</v>
      </c>
      <c r="AP1726" s="125">
        <f t="shared" si="2228"/>
        <v>0</v>
      </c>
      <c r="AQ1726" s="126">
        <f t="shared" si="2219"/>
        <v>0</v>
      </c>
      <c r="AR1726" s="124">
        <f>SUM(AR1722,AR1724)</f>
        <v>0</v>
      </c>
      <c r="AS1726" s="125">
        <f t="shared" ref="AS1726:BC1726" si="2229">SUM(AS1722,AS1724)</f>
        <v>0</v>
      </c>
      <c r="AT1726" s="125">
        <f t="shared" si="2229"/>
        <v>0</v>
      </c>
      <c r="AU1726" s="125">
        <f t="shared" si="2229"/>
        <v>0</v>
      </c>
      <c r="AV1726" s="125">
        <f t="shared" si="2229"/>
        <v>0</v>
      </c>
      <c r="AW1726" s="125">
        <f t="shared" si="2229"/>
        <v>0</v>
      </c>
      <c r="AX1726" s="125">
        <f t="shared" si="2229"/>
        <v>0</v>
      </c>
      <c r="AY1726" s="125">
        <f t="shared" si="2229"/>
        <v>0</v>
      </c>
      <c r="AZ1726" s="125">
        <f t="shared" si="2229"/>
        <v>0</v>
      </c>
      <c r="BA1726" s="125">
        <f t="shared" si="2229"/>
        <v>0</v>
      </c>
      <c r="BB1726" s="125">
        <f t="shared" si="2229"/>
        <v>0</v>
      </c>
      <c r="BC1726" s="125">
        <f t="shared" si="2229"/>
        <v>0</v>
      </c>
      <c r="BD1726" s="126">
        <f t="shared" si="2221"/>
        <v>0</v>
      </c>
      <c r="BE1726" s="127">
        <f t="shared" si="2205"/>
        <v>6295</v>
      </c>
      <c r="BG1726" s="42"/>
    </row>
    <row r="1727" spans="1:61" hidden="1" outlineLevel="2" x14ac:dyDescent="0.2">
      <c r="A1727" s="370"/>
      <c r="B1727" s="363"/>
      <c r="C1727" s="51" t="s">
        <v>164</v>
      </c>
      <c r="D1727" s="100">
        <f t="shared" ref="D1727:P1727" si="2230">SUM(D1723,D1725)</f>
        <v>0</v>
      </c>
      <c r="E1727" s="80">
        <f t="shared" si="2230"/>
        <v>0</v>
      </c>
      <c r="F1727" s="81">
        <f t="shared" si="2230"/>
        <v>0</v>
      </c>
      <c r="G1727" s="81">
        <f t="shared" si="2230"/>
        <v>0</v>
      </c>
      <c r="H1727" s="81">
        <f t="shared" si="2230"/>
        <v>0</v>
      </c>
      <c r="I1727" s="81">
        <f t="shared" si="2230"/>
        <v>0</v>
      </c>
      <c r="J1727" s="81">
        <f t="shared" si="2230"/>
        <v>0</v>
      </c>
      <c r="K1727" s="81">
        <f t="shared" si="2230"/>
        <v>0</v>
      </c>
      <c r="L1727" s="81">
        <f t="shared" si="2230"/>
        <v>0</v>
      </c>
      <c r="M1727" s="81">
        <f t="shared" si="2230"/>
        <v>0</v>
      </c>
      <c r="N1727" s="81">
        <f t="shared" si="2230"/>
        <v>0</v>
      </c>
      <c r="O1727" s="81">
        <f t="shared" si="2230"/>
        <v>0</v>
      </c>
      <c r="P1727" s="81">
        <f t="shared" si="2230"/>
        <v>0</v>
      </c>
      <c r="Q1727" s="99">
        <f t="shared" si="2215"/>
        <v>0</v>
      </c>
      <c r="R1727" s="80">
        <f t="shared" ref="R1727:AC1727" si="2231">SUM(R1723,R1725)</f>
        <v>0</v>
      </c>
      <c r="S1727" s="81">
        <f t="shared" si="2231"/>
        <v>0</v>
      </c>
      <c r="T1727" s="81">
        <f t="shared" si="2231"/>
        <v>0</v>
      </c>
      <c r="U1727" s="81">
        <f t="shared" si="2231"/>
        <v>0</v>
      </c>
      <c r="V1727" s="81">
        <f t="shared" si="2231"/>
        <v>0</v>
      </c>
      <c r="W1727" s="81">
        <f t="shared" si="2231"/>
        <v>0</v>
      </c>
      <c r="X1727" s="81">
        <f t="shared" si="2231"/>
        <v>0</v>
      </c>
      <c r="Y1727" s="81">
        <f t="shared" si="2231"/>
        <v>0</v>
      </c>
      <c r="Z1727" s="81">
        <f t="shared" si="2231"/>
        <v>0</v>
      </c>
      <c r="AA1727" s="81">
        <f t="shared" si="2231"/>
        <v>0</v>
      </c>
      <c r="AB1727" s="81">
        <f t="shared" si="2231"/>
        <v>0</v>
      </c>
      <c r="AC1727" s="81">
        <f t="shared" si="2231"/>
        <v>0</v>
      </c>
      <c r="AD1727" s="99">
        <f t="shared" si="2217"/>
        <v>0</v>
      </c>
      <c r="AE1727" s="80">
        <f t="shared" ref="AE1727:AP1727" si="2232">SUM(AE1723,AE1725)</f>
        <v>0</v>
      </c>
      <c r="AF1727" s="81">
        <f t="shared" si="2232"/>
        <v>0</v>
      </c>
      <c r="AG1727" s="81">
        <f t="shared" si="2232"/>
        <v>0</v>
      </c>
      <c r="AH1727" s="81">
        <f t="shared" si="2232"/>
        <v>0</v>
      </c>
      <c r="AI1727" s="81">
        <f t="shared" si="2232"/>
        <v>0</v>
      </c>
      <c r="AJ1727" s="81">
        <f t="shared" si="2232"/>
        <v>0</v>
      </c>
      <c r="AK1727" s="81">
        <f t="shared" si="2232"/>
        <v>0</v>
      </c>
      <c r="AL1727" s="81">
        <f t="shared" si="2232"/>
        <v>0</v>
      </c>
      <c r="AM1727" s="81">
        <f t="shared" si="2232"/>
        <v>0</v>
      </c>
      <c r="AN1727" s="81">
        <f t="shared" si="2232"/>
        <v>0</v>
      </c>
      <c r="AO1727" s="81">
        <f t="shared" si="2232"/>
        <v>0</v>
      </c>
      <c r="AP1727" s="81">
        <f t="shared" si="2232"/>
        <v>0</v>
      </c>
      <c r="AQ1727" s="99">
        <f t="shared" si="2219"/>
        <v>0</v>
      </c>
      <c r="AR1727" s="80">
        <f t="shared" ref="AR1727:BC1727" si="2233">SUM(AR1723,AR1725)</f>
        <v>0</v>
      </c>
      <c r="AS1727" s="81">
        <f t="shared" si="2233"/>
        <v>0</v>
      </c>
      <c r="AT1727" s="81">
        <f t="shared" si="2233"/>
        <v>0</v>
      </c>
      <c r="AU1727" s="81">
        <f t="shared" si="2233"/>
        <v>0</v>
      </c>
      <c r="AV1727" s="81">
        <f t="shared" si="2233"/>
        <v>0</v>
      </c>
      <c r="AW1727" s="81">
        <f t="shared" si="2233"/>
        <v>0</v>
      </c>
      <c r="AX1727" s="81">
        <f t="shared" si="2233"/>
        <v>0</v>
      </c>
      <c r="AY1727" s="81">
        <f t="shared" si="2233"/>
        <v>0</v>
      </c>
      <c r="AZ1727" s="81">
        <f t="shared" si="2233"/>
        <v>0</v>
      </c>
      <c r="BA1727" s="81">
        <f t="shared" si="2233"/>
        <v>0</v>
      </c>
      <c r="BB1727" s="81">
        <f t="shared" si="2233"/>
        <v>0</v>
      </c>
      <c r="BC1727" s="81">
        <f t="shared" si="2233"/>
        <v>0</v>
      </c>
      <c r="BD1727" s="99">
        <f t="shared" si="2221"/>
        <v>0</v>
      </c>
      <c r="BE1727" s="100">
        <f t="shared" si="2205"/>
        <v>0</v>
      </c>
      <c r="BG1727" s="42"/>
    </row>
    <row r="1728" spans="1:61" outlineLevel="1" collapsed="1" x14ac:dyDescent="0.2">
      <c r="A1728" s="119"/>
      <c r="B1728" s="103" t="s">
        <v>346</v>
      </c>
      <c r="C1728" s="104"/>
      <c r="D1728" s="106"/>
      <c r="E1728" s="105"/>
      <c r="F1728" s="105"/>
      <c r="G1728" s="105"/>
      <c r="H1728" s="105"/>
      <c r="I1728" s="105"/>
      <c r="J1728" s="105"/>
      <c r="K1728" s="105"/>
      <c r="L1728" s="105"/>
      <c r="M1728" s="105"/>
      <c r="N1728" s="105"/>
      <c r="O1728" s="105"/>
      <c r="P1728" s="105"/>
      <c r="Q1728" s="106"/>
      <c r="R1728" s="105"/>
      <c r="S1728" s="105"/>
      <c r="T1728" s="105"/>
      <c r="U1728" s="105"/>
      <c r="V1728" s="105"/>
      <c r="W1728" s="105"/>
      <c r="X1728" s="105"/>
      <c r="Y1728" s="105"/>
      <c r="Z1728" s="105"/>
      <c r="AA1728" s="105"/>
      <c r="AB1728" s="105"/>
      <c r="AC1728" s="105"/>
      <c r="AD1728" s="107"/>
      <c r="AE1728" s="108"/>
      <c r="AF1728" s="105"/>
      <c r="AG1728" s="105"/>
      <c r="AH1728" s="105"/>
      <c r="AI1728" s="105"/>
      <c r="AJ1728" s="105"/>
      <c r="AK1728" s="105"/>
      <c r="AL1728" s="105"/>
      <c r="AM1728" s="105"/>
      <c r="AN1728" s="105"/>
      <c r="AO1728" s="105"/>
      <c r="AP1728" s="109"/>
      <c r="AQ1728" s="110"/>
      <c r="AR1728" s="105"/>
      <c r="AS1728" s="105"/>
      <c r="AT1728" s="105"/>
      <c r="AU1728" s="105"/>
      <c r="AV1728" s="105"/>
      <c r="AW1728" s="105"/>
      <c r="AX1728" s="105"/>
      <c r="AY1728" s="105"/>
      <c r="AZ1728" s="105"/>
      <c r="BA1728" s="105"/>
      <c r="BB1728" s="105"/>
      <c r="BC1728" s="105"/>
      <c r="BD1728" s="106"/>
      <c r="BE1728" s="197">
        <f t="shared" si="2170"/>
        <v>0</v>
      </c>
      <c r="BF1728" s="122"/>
      <c r="BG1728" s="42"/>
    </row>
    <row r="1729" spans="1:62" hidden="1" outlineLevel="2" x14ac:dyDescent="0.2">
      <c r="A1729" s="120"/>
      <c r="B1729" s="111" t="s">
        <v>202</v>
      </c>
      <c r="C1729" s="112"/>
      <c r="D1729" s="114"/>
      <c r="E1729" s="113"/>
      <c r="F1729" s="113"/>
      <c r="G1729" s="113"/>
      <c r="H1729" s="113"/>
      <c r="I1729" s="113"/>
      <c r="J1729" s="113"/>
      <c r="K1729" s="113"/>
      <c r="L1729" s="113"/>
      <c r="M1729" s="113"/>
      <c r="N1729" s="113"/>
      <c r="O1729" s="113"/>
      <c r="P1729" s="113"/>
      <c r="Q1729" s="114"/>
      <c r="R1729" s="113"/>
      <c r="S1729" s="113"/>
      <c r="T1729" s="113"/>
      <c r="U1729" s="113"/>
      <c r="V1729" s="113"/>
      <c r="W1729" s="113"/>
      <c r="X1729" s="113"/>
      <c r="Y1729" s="113"/>
      <c r="Z1729" s="113"/>
      <c r="AA1729" s="113"/>
      <c r="AB1729" s="113"/>
      <c r="AC1729" s="113"/>
      <c r="AD1729" s="115"/>
      <c r="AE1729" s="116"/>
      <c r="AF1729" s="113"/>
      <c r="AG1729" s="113"/>
      <c r="AH1729" s="113"/>
      <c r="AI1729" s="113"/>
      <c r="AJ1729" s="113"/>
      <c r="AK1729" s="113"/>
      <c r="AL1729" s="113"/>
      <c r="AM1729" s="113"/>
      <c r="AN1729" s="113"/>
      <c r="AO1729" s="113"/>
      <c r="AP1729" s="117"/>
      <c r="AQ1729" s="118"/>
      <c r="AR1729" s="113"/>
      <c r="AS1729" s="113"/>
      <c r="AT1729" s="113"/>
      <c r="AU1729" s="113"/>
      <c r="AV1729" s="113"/>
      <c r="AW1729" s="113"/>
      <c r="AX1729" s="113"/>
      <c r="AY1729" s="113"/>
      <c r="AZ1729" s="113"/>
      <c r="BA1729" s="113"/>
      <c r="BB1729" s="113"/>
      <c r="BC1729" s="113"/>
      <c r="BD1729" s="114"/>
      <c r="BE1729" s="198">
        <f t="shared" si="2170"/>
        <v>0</v>
      </c>
      <c r="BG1729" s="42"/>
    </row>
    <row r="1730" spans="1:62" ht="13.15" hidden="1" customHeight="1" outlineLevel="2" x14ac:dyDescent="0.2">
      <c r="A1730" s="373">
        <v>1</v>
      </c>
      <c r="B1730" s="371" t="s">
        <v>334</v>
      </c>
      <c r="C1730" s="44" t="s">
        <v>159</v>
      </c>
      <c r="D1730" s="101"/>
      <c r="E1730" s="82"/>
      <c r="F1730" s="83"/>
      <c r="G1730" s="83"/>
      <c r="H1730" s="83"/>
      <c r="I1730" s="83"/>
      <c r="J1730" s="83"/>
      <c r="K1730" s="83"/>
      <c r="L1730" s="83"/>
      <c r="M1730" s="83"/>
      <c r="N1730" s="83"/>
      <c r="O1730" s="83"/>
      <c r="P1730" s="83"/>
      <c r="Q1730" s="101">
        <f>SUM(E1730:P1730)</f>
        <v>0</v>
      </c>
      <c r="R1730" s="82"/>
      <c r="S1730" s="83"/>
      <c r="T1730" s="83"/>
      <c r="U1730" s="83"/>
      <c r="V1730" s="83"/>
      <c r="W1730" s="83"/>
      <c r="X1730" s="83"/>
      <c r="Y1730" s="83"/>
      <c r="Z1730" s="83"/>
      <c r="AA1730" s="83"/>
      <c r="AB1730" s="83"/>
      <c r="AC1730" s="83"/>
      <c r="AD1730" s="101">
        <f>SUM(R1730:AC1730)</f>
        <v>0</v>
      </c>
      <c r="AE1730" s="82"/>
      <c r="AF1730" s="83"/>
      <c r="AG1730" s="83"/>
      <c r="AH1730" s="83"/>
      <c r="AI1730" s="83"/>
      <c r="AJ1730" s="83"/>
      <c r="AK1730" s="83"/>
      <c r="AL1730" s="83"/>
      <c r="AM1730" s="83"/>
      <c r="AN1730" s="83"/>
      <c r="AO1730" s="83"/>
      <c r="AP1730" s="83"/>
      <c r="AQ1730" s="101">
        <f>SUM(AE1730:AP1730)</f>
        <v>0</v>
      </c>
      <c r="AR1730" s="82"/>
      <c r="AS1730" s="83"/>
      <c r="AT1730" s="83"/>
      <c r="AU1730" s="83"/>
      <c r="AV1730" s="83"/>
      <c r="AW1730" s="83"/>
      <c r="AX1730" s="83"/>
      <c r="AY1730" s="83"/>
      <c r="AZ1730" s="83"/>
      <c r="BA1730" s="83"/>
      <c r="BB1730" s="83"/>
      <c r="BC1730" s="83"/>
      <c r="BD1730" s="101">
        <f>SUM(AR1730:BC1730)</f>
        <v>0</v>
      </c>
      <c r="BE1730" s="101">
        <f>SUM(D1730,BD1730,AQ1730,AD1730,Q1730)</f>
        <v>0</v>
      </c>
      <c r="BG1730" s="42"/>
    </row>
    <row r="1731" spans="1:62" ht="13.15" hidden="1" customHeight="1" outlineLevel="2" x14ac:dyDescent="0.2">
      <c r="A1731" s="374"/>
      <c r="B1731" s="372"/>
      <c r="C1731" s="46" t="s">
        <v>164</v>
      </c>
      <c r="D1731" s="92"/>
      <c r="E1731" s="56"/>
      <c r="F1731" s="57"/>
      <c r="G1731" s="57"/>
      <c r="H1731" s="57"/>
      <c r="I1731" s="57"/>
      <c r="J1731" s="57"/>
      <c r="K1731" s="57"/>
      <c r="L1731" s="57"/>
      <c r="M1731" s="57"/>
      <c r="N1731" s="57"/>
      <c r="O1731" s="57"/>
      <c r="P1731" s="57"/>
      <c r="Q1731" s="92">
        <f>SUM(E1731:P1731)</f>
        <v>0</v>
      </c>
      <c r="R1731" s="56"/>
      <c r="S1731" s="57"/>
      <c r="T1731" s="57"/>
      <c r="U1731" s="57"/>
      <c r="V1731" s="57"/>
      <c r="W1731" s="57"/>
      <c r="X1731" s="57"/>
      <c r="Y1731" s="57"/>
      <c r="Z1731" s="57"/>
      <c r="AA1731" s="57"/>
      <c r="AB1731" s="57"/>
      <c r="AC1731" s="57"/>
      <c r="AD1731" s="92">
        <f>SUM(R1731:AC1731)</f>
        <v>0</v>
      </c>
      <c r="AE1731" s="56"/>
      <c r="AF1731" s="57"/>
      <c r="AG1731" s="57"/>
      <c r="AH1731" s="57"/>
      <c r="AI1731" s="57"/>
      <c r="AJ1731" s="57"/>
      <c r="AK1731" s="57"/>
      <c r="AL1731" s="57"/>
      <c r="AM1731" s="57"/>
      <c r="AN1731" s="57"/>
      <c r="AO1731" s="57"/>
      <c r="AP1731" s="57"/>
      <c r="AQ1731" s="92">
        <f>SUM(AE1731:AP1731)</f>
        <v>0</v>
      </c>
      <c r="AR1731" s="56"/>
      <c r="AS1731" s="57"/>
      <c r="AT1731" s="57"/>
      <c r="AU1731" s="57"/>
      <c r="AV1731" s="57"/>
      <c r="AW1731" s="57"/>
      <c r="AX1731" s="57"/>
      <c r="AY1731" s="57"/>
      <c r="AZ1731" s="57"/>
      <c r="BA1731" s="57"/>
      <c r="BB1731" s="57"/>
      <c r="BC1731" s="57"/>
      <c r="BD1731" s="92">
        <f>SUM(AR1731:BC1731)</f>
        <v>0</v>
      </c>
      <c r="BE1731" s="92">
        <f>SUM(D1731,BD1731,AQ1731,AD1731,Q1731)</f>
        <v>0</v>
      </c>
      <c r="BG1731" s="138"/>
      <c r="BH1731" s="140"/>
      <c r="BI1731" s="140"/>
    </row>
    <row r="1732" spans="1:62" ht="13.15" hidden="1" customHeight="1" outlineLevel="2" x14ac:dyDescent="0.2">
      <c r="A1732" s="373">
        <v>2</v>
      </c>
      <c r="B1732" s="371" t="s">
        <v>217</v>
      </c>
      <c r="C1732" s="44" t="s">
        <v>159</v>
      </c>
      <c r="D1732" s="101"/>
      <c r="E1732" s="82"/>
      <c r="F1732" s="83"/>
      <c r="G1732" s="83"/>
      <c r="H1732" s="83"/>
      <c r="I1732" s="83"/>
      <c r="J1732" s="83"/>
      <c r="K1732" s="83"/>
      <c r="L1732" s="83"/>
      <c r="M1732" s="83"/>
      <c r="N1732" s="83"/>
      <c r="O1732" s="83"/>
      <c r="P1732" s="83"/>
      <c r="Q1732" s="101">
        <f t="shared" ref="Q1732:Q1743" si="2234">SUM(E1732:P1732)</f>
        <v>0</v>
      </c>
      <c r="R1732" s="82"/>
      <c r="S1732" s="83"/>
      <c r="T1732" s="83"/>
      <c r="U1732" s="83"/>
      <c r="V1732" s="83"/>
      <c r="W1732" s="83"/>
      <c r="X1732" s="83"/>
      <c r="Y1732" s="83"/>
      <c r="Z1732" s="83"/>
      <c r="AA1732" s="83"/>
      <c r="AB1732" s="83"/>
      <c r="AC1732" s="83"/>
      <c r="AD1732" s="101">
        <f t="shared" ref="AD1732:AD1747" si="2235">SUM(R1732:AC1732)</f>
        <v>0</v>
      </c>
      <c r="AE1732" s="82"/>
      <c r="AF1732" s="83"/>
      <c r="AG1732" s="83"/>
      <c r="AH1732" s="83"/>
      <c r="AI1732" s="83"/>
      <c r="AJ1732" s="83"/>
      <c r="AK1732" s="83"/>
      <c r="AL1732" s="83"/>
      <c r="AM1732" s="83"/>
      <c r="AN1732" s="83"/>
      <c r="AO1732" s="83"/>
      <c r="AP1732" s="83"/>
      <c r="AQ1732" s="101">
        <f t="shared" ref="AQ1732:AQ1747" si="2236">SUM(AE1732:AP1732)</f>
        <v>0</v>
      </c>
      <c r="AR1732" s="82"/>
      <c r="AS1732" s="83"/>
      <c r="AT1732" s="83"/>
      <c r="AU1732" s="83"/>
      <c r="AV1732" s="83"/>
      <c r="AW1732" s="83"/>
      <c r="AX1732" s="83"/>
      <c r="AY1732" s="83"/>
      <c r="AZ1732" s="83"/>
      <c r="BA1732" s="83"/>
      <c r="BB1732" s="83"/>
      <c r="BC1732" s="83"/>
      <c r="BD1732" s="101">
        <f t="shared" ref="BD1732:BD1747" si="2237">SUM(AR1732:BC1732)</f>
        <v>0</v>
      </c>
      <c r="BE1732" s="101">
        <f t="shared" si="2170"/>
        <v>0</v>
      </c>
      <c r="BG1732" s="136"/>
      <c r="BH1732" s="4"/>
      <c r="BI1732" s="4"/>
    </row>
    <row r="1733" spans="1:62" ht="13.15" hidden="1" customHeight="1" outlineLevel="2" x14ac:dyDescent="0.2">
      <c r="A1733" s="374"/>
      <c r="B1733" s="372"/>
      <c r="C1733" s="46" t="s">
        <v>164</v>
      </c>
      <c r="D1733" s="92"/>
      <c r="E1733" s="56"/>
      <c r="F1733" s="57"/>
      <c r="G1733" s="57"/>
      <c r="H1733" s="57"/>
      <c r="I1733" s="57"/>
      <c r="J1733" s="57"/>
      <c r="K1733" s="57"/>
      <c r="L1733" s="57"/>
      <c r="M1733" s="57"/>
      <c r="N1733" s="57"/>
      <c r="O1733" s="57"/>
      <c r="P1733" s="57"/>
      <c r="Q1733" s="92">
        <f t="shared" si="2234"/>
        <v>0</v>
      </c>
      <c r="R1733" s="56"/>
      <c r="S1733" s="57"/>
      <c r="T1733" s="57"/>
      <c r="U1733" s="57"/>
      <c r="V1733" s="57"/>
      <c r="W1733" s="57"/>
      <c r="X1733" s="57"/>
      <c r="Y1733" s="57"/>
      <c r="Z1733" s="57"/>
      <c r="AA1733" s="57"/>
      <c r="AB1733" s="57"/>
      <c r="AC1733" s="57"/>
      <c r="AD1733" s="92">
        <f t="shared" si="2235"/>
        <v>0</v>
      </c>
      <c r="AE1733" s="56"/>
      <c r="AF1733" s="57"/>
      <c r="AG1733" s="57"/>
      <c r="AH1733" s="57"/>
      <c r="AI1733" s="57"/>
      <c r="AJ1733" s="57"/>
      <c r="AK1733" s="57"/>
      <c r="AL1733" s="57"/>
      <c r="AM1733" s="57"/>
      <c r="AN1733" s="57"/>
      <c r="AO1733" s="57"/>
      <c r="AP1733" s="57"/>
      <c r="AQ1733" s="92">
        <f t="shared" si="2236"/>
        <v>0</v>
      </c>
      <c r="AR1733" s="56"/>
      <c r="AS1733" s="57"/>
      <c r="AT1733" s="57"/>
      <c r="AU1733" s="57"/>
      <c r="AV1733" s="57"/>
      <c r="AW1733" s="57"/>
      <c r="AX1733" s="57"/>
      <c r="AY1733" s="57"/>
      <c r="AZ1733" s="57"/>
      <c r="BA1733" s="57"/>
      <c r="BB1733" s="57"/>
      <c r="BC1733" s="57"/>
      <c r="BD1733" s="92">
        <f t="shared" si="2237"/>
        <v>0</v>
      </c>
      <c r="BE1733" s="92">
        <f t="shared" si="2170"/>
        <v>0</v>
      </c>
      <c r="BG1733" s="138" t="s">
        <v>211</v>
      </c>
      <c r="BH1733" s="140" t="s">
        <v>212</v>
      </c>
      <c r="BI1733" s="140" t="s">
        <v>213</v>
      </c>
      <c r="BJ1733" s="200">
        <f>+BI1734/$BI$1734</f>
        <v>1</v>
      </c>
    </row>
    <row r="1734" spans="1:62" ht="13.15" hidden="1" customHeight="1" outlineLevel="2" x14ac:dyDescent="0.2">
      <c r="A1734" s="366">
        <v>3</v>
      </c>
      <c r="B1734" s="376" t="s">
        <v>345</v>
      </c>
      <c r="C1734" s="47" t="s">
        <v>159</v>
      </c>
      <c r="D1734" s="91"/>
      <c r="E1734" s="52"/>
      <c r="F1734" s="53"/>
      <c r="G1734" s="53"/>
      <c r="H1734" s="53"/>
      <c r="I1734" s="53"/>
      <c r="J1734" s="53"/>
      <c r="K1734" s="53"/>
      <c r="L1734" s="53"/>
      <c r="M1734" s="203"/>
      <c r="N1734" s="203"/>
      <c r="O1734" s="203"/>
      <c r="P1734" s="203">
        <v>75</v>
      </c>
      <c r="Q1734" s="91">
        <f t="shared" si="2234"/>
        <v>75</v>
      </c>
      <c r="R1734" s="204"/>
      <c r="S1734" s="203"/>
      <c r="T1734" s="203">
        <v>50</v>
      </c>
      <c r="U1734" s="203">
        <v>70</v>
      </c>
      <c r="V1734" s="203">
        <v>70</v>
      </c>
      <c r="W1734" s="203">
        <v>70</v>
      </c>
      <c r="X1734" s="203">
        <v>70</v>
      </c>
      <c r="Y1734" s="203">
        <v>70</v>
      </c>
      <c r="Z1734" s="203">
        <v>50</v>
      </c>
      <c r="AA1734" s="203">
        <f>(BI1734/1000)-SUM(Q1734:Z1734)</f>
        <v>-26.95999999999998</v>
      </c>
      <c r="AB1734" s="53"/>
      <c r="AC1734" s="53"/>
      <c r="AD1734" s="91">
        <f t="shared" si="2235"/>
        <v>423.04</v>
      </c>
      <c r="AE1734" s="52"/>
      <c r="AF1734" s="53"/>
      <c r="AG1734" s="53"/>
      <c r="AH1734" s="53"/>
      <c r="AI1734" s="53"/>
      <c r="AJ1734" s="53"/>
      <c r="AK1734" s="53"/>
      <c r="AL1734" s="53"/>
      <c r="AM1734" s="53"/>
      <c r="AN1734" s="53"/>
      <c r="AO1734" s="53"/>
      <c r="AP1734" s="53"/>
      <c r="AQ1734" s="91">
        <f t="shared" si="2236"/>
        <v>0</v>
      </c>
      <c r="AR1734" s="52"/>
      <c r="AS1734" s="53"/>
      <c r="AT1734" s="53"/>
      <c r="AU1734" s="53"/>
      <c r="AV1734" s="53"/>
      <c r="AW1734" s="53"/>
      <c r="AX1734" s="53"/>
      <c r="AY1734" s="53"/>
      <c r="AZ1734" s="53"/>
      <c r="BA1734" s="53"/>
      <c r="BB1734" s="53"/>
      <c r="BC1734" s="53"/>
      <c r="BD1734" s="91">
        <f t="shared" si="2237"/>
        <v>0</v>
      </c>
      <c r="BE1734" s="91">
        <f t="shared" si="2170"/>
        <v>498.04</v>
      </c>
      <c r="BG1734" s="136" t="s">
        <v>312</v>
      </c>
      <c r="BH1734" s="4">
        <f>+BI1734/1.25</f>
        <v>398432</v>
      </c>
      <c r="BI1734" s="4">
        <v>498040</v>
      </c>
      <c r="BJ1734" s="200">
        <f>+BI1735/$BI$1734</f>
        <v>0.85</v>
      </c>
    </row>
    <row r="1735" spans="1:62" ht="13.15" hidden="1" customHeight="1" outlineLevel="2" x14ac:dyDescent="0.2">
      <c r="A1735" s="367"/>
      <c r="B1735" s="381"/>
      <c r="C1735" s="48" t="s">
        <v>164</v>
      </c>
      <c r="D1735" s="93"/>
      <c r="E1735" s="62"/>
      <c r="F1735" s="63"/>
      <c r="G1735" s="63"/>
      <c r="H1735" s="63"/>
      <c r="I1735" s="63"/>
      <c r="J1735" s="63"/>
      <c r="K1735" s="63"/>
      <c r="L1735" s="63"/>
      <c r="M1735" s="63"/>
      <c r="N1735" s="63"/>
      <c r="O1735" s="63"/>
      <c r="P1735" s="63"/>
      <c r="Q1735" s="93">
        <f t="shared" si="2234"/>
        <v>0</v>
      </c>
      <c r="R1735" s="62"/>
      <c r="S1735" s="63"/>
      <c r="T1735" s="63"/>
      <c r="U1735" s="63"/>
      <c r="V1735" s="63"/>
      <c r="W1735" s="63"/>
      <c r="X1735" s="63"/>
      <c r="Y1735" s="63"/>
      <c r="Z1735" s="63"/>
      <c r="AA1735" s="63"/>
      <c r="AB1735" s="63"/>
      <c r="AC1735" s="63"/>
      <c r="AD1735" s="93">
        <f t="shared" si="2235"/>
        <v>0</v>
      </c>
      <c r="AE1735" s="62"/>
      <c r="AF1735" s="63"/>
      <c r="AG1735" s="63"/>
      <c r="AH1735" s="63"/>
      <c r="AI1735" s="63"/>
      <c r="AJ1735" s="63"/>
      <c r="AK1735" s="63"/>
      <c r="AL1735" s="63"/>
      <c r="AM1735" s="63"/>
      <c r="AN1735" s="63"/>
      <c r="AO1735" s="63"/>
      <c r="AP1735" s="63"/>
      <c r="AQ1735" s="93">
        <f t="shared" si="2236"/>
        <v>0</v>
      </c>
      <c r="AR1735" s="62"/>
      <c r="AS1735" s="63"/>
      <c r="AT1735" s="63"/>
      <c r="AU1735" s="63"/>
      <c r="AV1735" s="63"/>
      <c r="AW1735" s="63"/>
      <c r="AX1735" s="63"/>
      <c r="AY1735" s="63"/>
      <c r="AZ1735" s="63"/>
      <c r="BA1735" s="63"/>
      <c r="BB1735" s="63"/>
      <c r="BC1735" s="63"/>
      <c r="BD1735" s="93">
        <f t="shared" si="2237"/>
        <v>0</v>
      </c>
      <c r="BE1735" s="93">
        <f t="shared" si="2170"/>
        <v>0</v>
      </c>
      <c r="BG1735" s="136" t="s">
        <v>313</v>
      </c>
      <c r="BH1735" s="4">
        <f>+BI1735/1.25</f>
        <v>338667.2</v>
      </c>
      <c r="BI1735" s="4">
        <v>423334</v>
      </c>
      <c r="BJ1735" s="200">
        <f>+BI1736/$BI$1734</f>
        <v>0.15</v>
      </c>
    </row>
    <row r="1736" spans="1:62" ht="13.15" hidden="1" customHeight="1" outlineLevel="2" x14ac:dyDescent="0.2">
      <c r="A1736" s="380">
        <v>4</v>
      </c>
      <c r="B1736" s="382" t="s">
        <v>204</v>
      </c>
      <c r="C1736" s="49" t="s">
        <v>159</v>
      </c>
      <c r="D1736" s="95"/>
      <c r="E1736" s="68"/>
      <c r="F1736" s="69"/>
      <c r="G1736" s="69"/>
      <c r="H1736" s="69"/>
      <c r="I1736" s="69"/>
      <c r="J1736" s="69"/>
      <c r="K1736" s="69"/>
      <c r="L1736" s="69"/>
      <c r="M1736" s="69"/>
      <c r="N1736" s="69"/>
      <c r="O1736" s="69"/>
      <c r="P1736" s="69"/>
      <c r="Q1736" s="94">
        <f t="shared" si="2234"/>
        <v>0</v>
      </c>
      <c r="R1736" s="68"/>
      <c r="S1736" s="69"/>
      <c r="T1736" s="69"/>
      <c r="U1736" s="69"/>
      <c r="V1736" s="69"/>
      <c r="W1736" s="69"/>
      <c r="X1736" s="69"/>
      <c r="Y1736" s="69"/>
      <c r="Z1736" s="69"/>
      <c r="AA1736" s="69"/>
      <c r="AB1736" s="69"/>
      <c r="AC1736" s="69"/>
      <c r="AD1736" s="94">
        <f t="shared" si="2235"/>
        <v>0</v>
      </c>
      <c r="AE1736" s="68"/>
      <c r="AF1736" s="69"/>
      <c r="AG1736" s="69"/>
      <c r="AH1736" s="69"/>
      <c r="AI1736" s="69"/>
      <c r="AJ1736" s="69"/>
      <c r="AK1736" s="69"/>
      <c r="AL1736" s="69"/>
      <c r="AM1736" s="69"/>
      <c r="AN1736" s="69"/>
      <c r="AO1736" s="69"/>
      <c r="AP1736" s="69"/>
      <c r="AQ1736" s="94">
        <f t="shared" si="2236"/>
        <v>0</v>
      </c>
      <c r="AR1736" s="68"/>
      <c r="AS1736" s="69"/>
      <c r="AT1736" s="69"/>
      <c r="AU1736" s="69"/>
      <c r="AV1736" s="69"/>
      <c r="AW1736" s="69"/>
      <c r="AX1736" s="69"/>
      <c r="AY1736" s="69"/>
      <c r="AZ1736" s="69"/>
      <c r="BA1736" s="69"/>
      <c r="BB1736" s="69"/>
      <c r="BC1736" s="69"/>
      <c r="BD1736" s="94">
        <f t="shared" si="2237"/>
        <v>0</v>
      </c>
      <c r="BE1736" s="95">
        <f t="shared" si="2170"/>
        <v>0</v>
      </c>
      <c r="BG1736" s="136" t="s">
        <v>314</v>
      </c>
      <c r="BH1736" s="4">
        <f>+BH1734-BH1735</f>
        <v>59764.799999999988</v>
      </c>
      <c r="BI1736" s="4">
        <f>+BI1734-BI1735</f>
        <v>74706</v>
      </c>
    </row>
    <row r="1737" spans="1:62" ht="13.15" hidden="1" customHeight="1" outlineLevel="2" x14ac:dyDescent="0.2">
      <c r="A1737" s="384"/>
      <c r="B1737" s="383"/>
      <c r="C1737" s="45" t="s">
        <v>164</v>
      </c>
      <c r="D1737" s="97"/>
      <c r="E1737" s="74"/>
      <c r="F1737" s="75"/>
      <c r="G1737" s="75"/>
      <c r="H1737" s="75"/>
      <c r="I1737" s="75"/>
      <c r="J1737" s="75"/>
      <c r="K1737" s="75"/>
      <c r="L1737" s="75"/>
      <c r="M1737" s="75"/>
      <c r="N1737" s="75"/>
      <c r="O1737" s="75"/>
      <c r="P1737" s="75"/>
      <c r="Q1737" s="96">
        <f t="shared" si="2234"/>
        <v>0</v>
      </c>
      <c r="R1737" s="74"/>
      <c r="S1737" s="75"/>
      <c r="T1737" s="75"/>
      <c r="U1737" s="75"/>
      <c r="V1737" s="75"/>
      <c r="W1737" s="75"/>
      <c r="X1737" s="75"/>
      <c r="Y1737" s="75"/>
      <c r="Z1737" s="75"/>
      <c r="AA1737" s="75"/>
      <c r="AB1737" s="75"/>
      <c r="AC1737" s="75"/>
      <c r="AD1737" s="96">
        <f t="shared" si="2235"/>
        <v>0</v>
      </c>
      <c r="AE1737" s="74"/>
      <c r="AF1737" s="75"/>
      <c r="AG1737" s="75"/>
      <c r="AH1737" s="75"/>
      <c r="AI1737" s="75"/>
      <c r="AJ1737" s="75"/>
      <c r="AK1737" s="75"/>
      <c r="AL1737" s="75"/>
      <c r="AM1737" s="75"/>
      <c r="AN1737" s="75"/>
      <c r="AO1737" s="75"/>
      <c r="AP1737" s="75"/>
      <c r="AQ1737" s="96">
        <f t="shared" si="2236"/>
        <v>0</v>
      </c>
      <c r="AR1737" s="74"/>
      <c r="AS1737" s="75"/>
      <c r="AT1737" s="75"/>
      <c r="AU1737" s="75"/>
      <c r="AV1737" s="75"/>
      <c r="AW1737" s="75"/>
      <c r="AX1737" s="75"/>
      <c r="AY1737" s="75"/>
      <c r="AZ1737" s="75"/>
      <c r="BA1737" s="75"/>
      <c r="BB1737" s="75"/>
      <c r="BC1737" s="75"/>
      <c r="BD1737" s="96">
        <f t="shared" si="2237"/>
        <v>0</v>
      </c>
      <c r="BE1737" s="97">
        <f t="shared" si="2170"/>
        <v>0</v>
      </c>
      <c r="BG1737" s="136"/>
      <c r="BH1737" s="4"/>
      <c r="BI1737" s="4"/>
    </row>
    <row r="1738" spans="1:62" ht="13.15" hidden="1" customHeight="1" outlineLevel="2" x14ac:dyDescent="0.2">
      <c r="A1738" s="380">
        <v>5</v>
      </c>
      <c r="B1738" s="382" t="s">
        <v>221</v>
      </c>
      <c r="C1738" s="49" t="s">
        <v>159</v>
      </c>
      <c r="D1738" s="95"/>
      <c r="E1738" s="68"/>
      <c r="F1738" s="69"/>
      <c r="G1738" s="69"/>
      <c r="H1738" s="69"/>
      <c r="I1738" s="69"/>
      <c r="J1738" s="69"/>
      <c r="K1738" s="69"/>
      <c r="L1738" s="69"/>
      <c r="M1738" s="69"/>
      <c r="N1738" s="69"/>
      <c r="O1738" s="69"/>
      <c r="P1738" s="69"/>
      <c r="Q1738" s="94">
        <f t="shared" si="2234"/>
        <v>0</v>
      </c>
      <c r="R1738" s="68"/>
      <c r="S1738" s="69"/>
      <c r="T1738" s="69"/>
      <c r="U1738" s="69"/>
      <c r="V1738" s="69"/>
      <c r="W1738" s="69"/>
      <c r="X1738" s="69"/>
      <c r="Y1738" s="69"/>
      <c r="Z1738" s="69"/>
      <c r="AA1738" s="69"/>
      <c r="AB1738" s="69"/>
      <c r="AC1738" s="69"/>
      <c r="AD1738" s="94">
        <f t="shared" si="2235"/>
        <v>0</v>
      </c>
      <c r="AE1738" s="68"/>
      <c r="AF1738" s="69"/>
      <c r="AG1738" s="69"/>
      <c r="AH1738" s="69"/>
      <c r="AI1738" s="69"/>
      <c r="AJ1738" s="69"/>
      <c r="AK1738" s="69"/>
      <c r="AL1738" s="69"/>
      <c r="AM1738" s="69"/>
      <c r="AN1738" s="69"/>
      <c r="AO1738" s="69"/>
      <c r="AP1738" s="69"/>
      <c r="AQ1738" s="94">
        <f t="shared" si="2236"/>
        <v>0</v>
      </c>
      <c r="AR1738" s="68"/>
      <c r="AS1738" s="69"/>
      <c r="AT1738" s="69"/>
      <c r="AU1738" s="69"/>
      <c r="AV1738" s="69"/>
      <c r="AW1738" s="69"/>
      <c r="AX1738" s="69"/>
      <c r="AY1738" s="69"/>
      <c r="AZ1738" s="69"/>
      <c r="BA1738" s="69"/>
      <c r="BB1738" s="69"/>
      <c r="BC1738" s="69"/>
      <c r="BD1738" s="94">
        <f t="shared" si="2237"/>
        <v>0</v>
      </c>
      <c r="BE1738" s="95">
        <f t="shared" si="2170"/>
        <v>0</v>
      </c>
      <c r="BG1738" s="136"/>
      <c r="BH1738" s="4"/>
      <c r="BI1738" s="4"/>
    </row>
    <row r="1739" spans="1:62" ht="13.15" hidden="1" customHeight="1" outlineLevel="2" x14ac:dyDescent="0.2">
      <c r="A1739" s="384"/>
      <c r="B1739" s="383"/>
      <c r="C1739" s="45" t="s">
        <v>164</v>
      </c>
      <c r="D1739" s="97"/>
      <c r="E1739" s="74"/>
      <c r="F1739" s="75"/>
      <c r="G1739" s="75"/>
      <c r="H1739" s="75"/>
      <c r="I1739" s="75"/>
      <c r="J1739" s="75"/>
      <c r="K1739" s="75"/>
      <c r="L1739" s="75"/>
      <c r="M1739" s="75"/>
      <c r="N1739" s="75"/>
      <c r="O1739" s="75"/>
      <c r="P1739" s="75"/>
      <c r="Q1739" s="96">
        <f t="shared" si="2234"/>
        <v>0</v>
      </c>
      <c r="R1739" s="74"/>
      <c r="S1739" s="75"/>
      <c r="T1739" s="75"/>
      <c r="U1739" s="75"/>
      <c r="V1739" s="75"/>
      <c r="W1739" s="75"/>
      <c r="X1739" s="75"/>
      <c r="Y1739" s="75"/>
      <c r="Z1739" s="75"/>
      <c r="AA1739" s="75"/>
      <c r="AB1739" s="75"/>
      <c r="AC1739" s="75"/>
      <c r="AD1739" s="96">
        <f t="shared" si="2235"/>
        <v>0</v>
      </c>
      <c r="AE1739" s="74"/>
      <c r="AF1739" s="75"/>
      <c r="AG1739" s="75"/>
      <c r="AH1739" s="75"/>
      <c r="AI1739" s="75"/>
      <c r="AJ1739" s="75"/>
      <c r="AK1739" s="75"/>
      <c r="AL1739" s="75"/>
      <c r="AM1739" s="75"/>
      <c r="AN1739" s="75"/>
      <c r="AO1739" s="75"/>
      <c r="AP1739" s="75"/>
      <c r="AQ1739" s="96">
        <f t="shared" si="2236"/>
        <v>0</v>
      </c>
      <c r="AR1739" s="74"/>
      <c r="AS1739" s="75"/>
      <c r="AT1739" s="75"/>
      <c r="AU1739" s="75"/>
      <c r="AV1739" s="75"/>
      <c r="AW1739" s="75"/>
      <c r="AX1739" s="75"/>
      <c r="AY1739" s="75"/>
      <c r="AZ1739" s="75"/>
      <c r="BA1739" s="75"/>
      <c r="BB1739" s="75"/>
      <c r="BC1739" s="75"/>
      <c r="BD1739" s="96">
        <f t="shared" si="2237"/>
        <v>0</v>
      </c>
      <c r="BE1739" s="97">
        <f t="shared" si="2170"/>
        <v>0</v>
      </c>
      <c r="BH1739" s="4"/>
      <c r="BI1739" s="4"/>
    </row>
    <row r="1740" spans="1:62" ht="13.15" hidden="1" customHeight="1" outlineLevel="2" x14ac:dyDescent="0.2">
      <c r="A1740" s="373">
        <v>6</v>
      </c>
      <c r="B1740" s="364" t="s">
        <v>209</v>
      </c>
      <c r="C1740" s="49" t="s">
        <v>159</v>
      </c>
      <c r="D1740" s="95"/>
      <c r="E1740" s="68"/>
      <c r="F1740" s="69"/>
      <c r="G1740" s="69"/>
      <c r="H1740" s="69"/>
      <c r="I1740" s="69"/>
      <c r="J1740" s="69"/>
      <c r="K1740" s="69"/>
      <c r="L1740" s="69"/>
      <c r="M1740" s="69"/>
      <c r="N1740" s="69"/>
      <c r="O1740" s="69"/>
      <c r="P1740" s="69"/>
      <c r="Q1740" s="94">
        <f t="shared" si="2234"/>
        <v>0</v>
      </c>
      <c r="R1740" s="68"/>
      <c r="S1740" s="69"/>
      <c r="T1740" s="69"/>
      <c r="U1740" s="69"/>
      <c r="V1740" s="69"/>
      <c r="W1740" s="69"/>
      <c r="X1740" s="69"/>
      <c r="Y1740" s="69"/>
      <c r="Z1740" s="69"/>
      <c r="AA1740" s="69"/>
      <c r="AB1740" s="69"/>
      <c r="AC1740" s="69"/>
      <c r="AD1740" s="94">
        <f t="shared" si="2235"/>
        <v>0</v>
      </c>
      <c r="AE1740" s="68"/>
      <c r="AF1740" s="69"/>
      <c r="AG1740" s="69"/>
      <c r="AH1740" s="69"/>
      <c r="AI1740" s="69"/>
      <c r="AJ1740" s="69"/>
      <c r="AK1740" s="69"/>
      <c r="AL1740" s="69"/>
      <c r="AM1740" s="69"/>
      <c r="AN1740" s="69"/>
      <c r="AO1740" s="69"/>
      <c r="AP1740" s="69"/>
      <c r="AQ1740" s="94">
        <f t="shared" si="2236"/>
        <v>0</v>
      </c>
      <c r="AR1740" s="68"/>
      <c r="AS1740" s="69"/>
      <c r="AT1740" s="69"/>
      <c r="AU1740" s="69"/>
      <c r="AV1740" s="69"/>
      <c r="AW1740" s="69"/>
      <c r="AX1740" s="69"/>
      <c r="AY1740" s="69"/>
      <c r="AZ1740" s="69"/>
      <c r="BA1740" s="69"/>
      <c r="BB1740" s="69"/>
      <c r="BC1740" s="69"/>
      <c r="BD1740" s="94">
        <f t="shared" si="2237"/>
        <v>0</v>
      </c>
      <c r="BE1740" s="95">
        <f t="shared" si="2170"/>
        <v>0</v>
      </c>
      <c r="BH1740" s="4"/>
      <c r="BI1740" s="4"/>
    </row>
    <row r="1741" spans="1:62" ht="13.15" hidden="1" customHeight="1" outlineLevel="2" x14ac:dyDescent="0.2">
      <c r="A1741" s="374"/>
      <c r="B1741" s="365"/>
      <c r="C1741" s="48" t="s">
        <v>164</v>
      </c>
      <c r="D1741" s="98"/>
      <c r="E1741" s="62"/>
      <c r="F1741" s="63"/>
      <c r="G1741" s="63"/>
      <c r="H1741" s="63"/>
      <c r="I1741" s="63"/>
      <c r="J1741" s="63"/>
      <c r="K1741" s="63"/>
      <c r="L1741" s="63"/>
      <c r="M1741" s="63"/>
      <c r="N1741" s="63"/>
      <c r="O1741" s="63"/>
      <c r="P1741" s="63"/>
      <c r="Q1741" s="93">
        <f t="shared" si="2234"/>
        <v>0</v>
      </c>
      <c r="R1741" s="62"/>
      <c r="S1741" s="63"/>
      <c r="T1741" s="63"/>
      <c r="U1741" s="63"/>
      <c r="V1741" s="63"/>
      <c r="W1741" s="63"/>
      <c r="X1741" s="63"/>
      <c r="Y1741" s="63"/>
      <c r="Z1741" s="63"/>
      <c r="AA1741" s="63"/>
      <c r="AB1741" s="63"/>
      <c r="AC1741" s="63"/>
      <c r="AD1741" s="93">
        <f t="shared" si="2235"/>
        <v>0</v>
      </c>
      <c r="AE1741" s="62"/>
      <c r="AF1741" s="63"/>
      <c r="AG1741" s="63"/>
      <c r="AH1741" s="63"/>
      <c r="AI1741" s="63"/>
      <c r="AJ1741" s="63"/>
      <c r="AK1741" s="63"/>
      <c r="AL1741" s="63"/>
      <c r="AM1741" s="63"/>
      <c r="AN1741" s="63"/>
      <c r="AO1741" s="63"/>
      <c r="AP1741" s="63"/>
      <c r="AQ1741" s="93">
        <f t="shared" si="2236"/>
        <v>0</v>
      </c>
      <c r="AR1741" s="62"/>
      <c r="AS1741" s="63"/>
      <c r="AT1741" s="63"/>
      <c r="AU1741" s="63"/>
      <c r="AV1741" s="63"/>
      <c r="AW1741" s="63"/>
      <c r="AX1741" s="63"/>
      <c r="AY1741" s="63"/>
      <c r="AZ1741" s="63"/>
      <c r="BA1741" s="63"/>
      <c r="BB1741" s="63"/>
      <c r="BC1741" s="63"/>
      <c r="BD1741" s="93">
        <f t="shared" si="2237"/>
        <v>0</v>
      </c>
      <c r="BE1741" s="98">
        <f t="shared" si="2170"/>
        <v>0</v>
      </c>
      <c r="BF1741" s="122"/>
      <c r="BG1741" s="136"/>
      <c r="BH1741" s="4"/>
      <c r="BI1741" s="4"/>
    </row>
    <row r="1742" spans="1:62" ht="13.15" hidden="1" customHeight="1" outlineLevel="2" x14ac:dyDescent="0.2">
      <c r="A1742" s="366">
        <v>7</v>
      </c>
      <c r="B1742" s="364" t="s">
        <v>6</v>
      </c>
      <c r="C1742" s="49" t="s">
        <v>159</v>
      </c>
      <c r="D1742" s="95"/>
      <c r="E1742" s="68"/>
      <c r="F1742" s="69"/>
      <c r="G1742" s="69"/>
      <c r="H1742" s="69"/>
      <c r="I1742" s="69"/>
      <c r="J1742" s="69"/>
      <c r="K1742" s="69"/>
      <c r="L1742" s="69"/>
      <c r="M1742" s="69"/>
      <c r="N1742" s="69"/>
      <c r="O1742" s="69"/>
      <c r="P1742" s="69"/>
      <c r="Q1742" s="94">
        <f t="shared" si="2234"/>
        <v>0</v>
      </c>
      <c r="R1742" s="68"/>
      <c r="S1742" s="69"/>
      <c r="T1742" s="69"/>
      <c r="U1742" s="69"/>
      <c r="V1742" s="69"/>
      <c r="W1742" s="69"/>
      <c r="X1742" s="69"/>
      <c r="Y1742" s="69"/>
      <c r="Z1742" s="69"/>
      <c r="AA1742" s="69"/>
      <c r="AB1742" s="69"/>
      <c r="AC1742" s="69"/>
      <c r="AD1742" s="94">
        <f t="shared" si="2235"/>
        <v>0</v>
      </c>
      <c r="AE1742" s="68"/>
      <c r="AF1742" s="69"/>
      <c r="AG1742" s="69"/>
      <c r="AH1742" s="69"/>
      <c r="AI1742" s="69"/>
      <c r="AJ1742" s="69"/>
      <c r="AK1742" s="69"/>
      <c r="AL1742" s="69"/>
      <c r="AM1742" s="69"/>
      <c r="AN1742" s="69"/>
      <c r="AO1742" s="69"/>
      <c r="AP1742" s="69"/>
      <c r="AQ1742" s="94">
        <f t="shared" si="2236"/>
        <v>0</v>
      </c>
      <c r="AR1742" s="68"/>
      <c r="AS1742" s="69"/>
      <c r="AT1742" s="69"/>
      <c r="AU1742" s="69"/>
      <c r="AV1742" s="69"/>
      <c r="AW1742" s="69"/>
      <c r="AX1742" s="69"/>
      <c r="AY1742" s="69"/>
      <c r="AZ1742" s="69"/>
      <c r="BA1742" s="69"/>
      <c r="BB1742" s="69"/>
      <c r="BC1742" s="69"/>
      <c r="BD1742" s="94">
        <f t="shared" si="2237"/>
        <v>0</v>
      </c>
      <c r="BE1742" s="95">
        <f t="shared" si="2170"/>
        <v>0</v>
      </c>
      <c r="BG1742" s="138"/>
      <c r="BH1742" s="139"/>
      <c r="BI1742" s="139"/>
    </row>
    <row r="1743" spans="1:62" ht="13.15" hidden="1" customHeight="1" outlineLevel="2" x14ac:dyDescent="0.2">
      <c r="A1743" s="367"/>
      <c r="B1743" s="368"/>
      <c r="C1743" s="48" t="s">
        <v>164</v>
      </c>
      <c r="D1743" s="98"/>
      <c r="E1743" s="66"/>
      <c r="F1743" s="63"/>
      <c r="G1743" s="63"/>
      <c r="H1743" s="63"/>
      <c r="I1743" s="63"/>
      <c r="J1743" s="63"/>
      <c r="K1743" s="63"/>
      <c r="L1743" s="63"/>
      <c r="M1743" s="63"/>
      <c r="N1743" s="63"/>
      <c r="O1743" s="63"/>
      <c r="P1743" s="63"/>
      <c r="Q1743" s="93">
        <f t="shared" si="2234"/>
        <v>0</v>
      </c>
      <c r="R1743" s="66"/>
      <c r="S1743" s="63"/>
      <c r="T1743" s="63"/>
      <c r="U1743" s="63"/>
      <c r="V1743" s="63"/>
      <c r="W1743" s="63"/>
      <c r="X1743" s="63"/>
      <c r="Y1743" s="63"/>
      <c r="Z1743" s="63"/>
      <c r="AA1743" s="63"/>
      <c r="AB1743" s="63"/>
      <c r="AC1743" s="63"/>
      <c r="AD1743" s="93">
        <f t="shared" si="2235"/>
        <v>0</v>
      </c>
      <c r="AE1743" s="66"/>
      <c r="AF1743" s="63"/>
      <c r="AG1743" s="63"/>
      <c r="AH1743" s="63"/>
      <c r="AI1743" s="63"/>
      <c r="AJ1743" s="63"/>
      <c r="AK1743" s="63"/>
      <c r="AL1743" s="63"/>
      <c r="AM1743" s="63"/>
      <c r="AN1743" s="63"/>
      <c r="AO1743" s="63"/>
      <c r="AP1743" s="63"/>
      <c r="AQ1743" s="93">
        <f t="shared" si="2236"/>
        <v>0</v>
      </c>
      <c r="AR1743" s="66"/>
      <c r="AS1743" s="63"/>
      <c r="AT1743" s="63"/>
      <c r="AU1743" s="63"/>
      <c r="AV1743" s="63"/>
      <c r="AW1743" s="63"/>
      <c r="AX1743" s="63"/>
      <c r="AY1743" s="63"/>
      <c r="AZ1743" s="63"/>
      <c r="BA1743" s="63"/>
      <c r="BB1743" s="63"/>
      <c r="BC1743" s="63"/>
      <c r="BD1743" s="93">
        <f t="shared" si="2237"/>
        <v>0</v>
      </c>
      <c r="BE1743" s="98">
        <f t="shared" si="2170"/>
        <v>0</v>
      </c>
      <c r="BH1743" s="4"/>
      <c r="BI1743" s="4"/>
    </row>
    <row r="1744" spans="1:62" ht="13.15" hidden="1" customHeight="1" outlineLevel="2" x14ac:dyDescent="0.2">
      <c r="A1744" s="380">
        <v>8</v>
      </c>
      <c r="B1744" s="364" t="s">
        <v>335</v>
      </c>
      <c r="C1744" s="49" t="s">
        <v>159</v>
      </c>
      <c r="D1744" s="95"/>
      <c r="E1744" s="68"/>
      <c r="F1744" s="69"/>
      <c r="G1744" s="69"/>
      <c r="H1744" s="69"/>
      <c r="I1744" s="69"/>
      <c r="J1744" s="69"/>
      <c r="K1744" s="69"/>
      <c r="L1744" s="69"/>
      <c r="M1744" s="69"/>
      <c r="N1744" s="69"/>
      <c r="O1744" s="69"/>
      <c r="P1744" s="69"/>
      <c r="Q1744" s="94">
        <f>SUM(E1744:P1744)</f>
        <v>0</v>
      </c>
      <c r="R1744" s="68"/>
      <c r="S1744" s="69"/>
      <c r="T1744" s="69"/>
      <c r="U1744" s="69"/>
      <c r="V1744" s="69"/>
      <c r="W1744" s="69"/>
      <c r="X1744" s="69"/>
      <c r="Y1744" s="69"/>
      <c r="Z1744" s="69"/>
      <c r="AA1744" s="69"/>
      <c r="AB1744" s="69"/>
      <c r="AC1744" s="69"/>
      <c r="AD1744" s="94">
        <f t="shared" si="2235"/>
        <v>0</v>
      </c>
      <c r="AE1744" s="68"/>
      <c r="AF1744" s="69"/>
      <c r="AG1744" s="69"/>
      <c r="AH1744" s="69"/>
      <c r="AI1744" s="69"/>
      <c r="AJ1744" s="69"/>
      <c r="AK1744" s="69"/>
      <c r="AL1744" s="69"/>
      <c r="AM1744" s="69"/>
      <c r="AN1744" s="69"/>
      <c r="AO1744" s="69"/>
      <c r="AP1744" s="69"/>
      <c r="AQ1744" s="94">
        <f t="shared" si="2236"/>
        <v>0</v>
      </c>
      <c r="AR1744" s="68"/>
      <c r="AS1744" s="69"/>
      <c r="AT1744" s="69"/>
      <c r="AU1744" s="69"/>
      <c r="AV1744" s="69"/>
      <c r="AW1744" s="69"/>
      <c r="AX1744" s="69"/>
      <c r="AY1744" s="69"/>
      <c r="AZ1744" s="69"/>
      <c r="BA1744" s="69"/>
      <c r="BB1744" s="69"/>
      <c r="BC1744" s="69"/>
      <c r="BD1744" s="94">
        <f t="shared" si="2237"/>
        <v>0</v>
      </c>
      <c r="BE1744" s="95">
        <f t="shared" si="2170"/>
        <v>0</v>
      </c>
      <c r="BG1744" s="138"/>
      <c r="BH1744" s="139"/>
      <c r="BI1744" s="139"/>
    </row>
    <row r="1745" spans="1:61" ht="13.15" hidden="1" customHeight="1" outlineLevel="2" thickBot="1" x14ac:dyDescent="0.25">
      <c r="A1745" s="377"/>
      <c r="B1745" s="379"/>
      <c r="C1745" s="128" t="s">
        <v>164</v>
      </c>
      <c r="D1745" s="133"/>
      <c r="E1745" s="132"/>
      <c r="F1745" s="130"/>
      <c r="G1745" s="130"/>
      <c r="H1745" s="130"/>
      <c r="I1745" s="130"/>
      <c r="J1745" s="130"/>
      <c r="K1745" s="130"/>
      <c r="L1745" s="130"/>
      <c r="M1745" s="130"/>
      <c r="N1745" s="130"/>
      <c r="O1745" s="130"/>
      <c r="P1745" s="130"/>
      <c r="Q1745" s="131">
        <f>SUM(E1745:P1745)</f>
        <v>0</v>
      </c>
      <c r="R1745" s="132"/>
      <c r="S1745" s="130"/>
      <c r="T1745" s="130"/>
      <c r="U1745" s="130"/>
      <c r="V1745" s="130"/>
      <c r="W1745" s="130"/>
      <c r="X1745" s="130"/>
      <c r="Y1745" s="130"/>
      <c r="Z1745" s="130"/>
      <c r="AA1745" s="130"/>
      <c r="AB1745" s="130"/>
      <c r="AC1745" s="130"/>
      <c r="AD1745" s="131">
        <f t="shared" si="2235"/>
        <v>0</v>
      </c>
      <c r="AE1745" s="132"/>
      <c r="AF1745" s="130"/>
      <c r="AG1745" s="130"/>
      <c r="AH1745" s="130"/>
      <c r="AI1745" s="130"/>
      <c r="AJ1745" s="130"/>
      <c r="AK1745" s="130"/>
      <c r="AL1745" s="130"/>
      <c r="AM1745" s="130"/>
      <c r="AN1745" s="130"/>
      <c r="AO1745" s="130"/>
      <c r="AP1745" s="130"/>
      <c r="AQ1745" s="131">
        <f t="shared" si="2236"/>
        <v>0</v>
      </c>
      <c r="AR1745" s="132"/>
      <c r="AS1745" s="130"/>
      <c r="AT1745" s="130"/>
      <c r="AU1745" s="130"/>
      <c r="AV1745" s="130"/>
      <c r="AW1745" s="130"/>
      <c r="AX1745" s="130"/>
      <c r="AY1745" s="130"/>
      <c r="AZ1745" s="130"/>
      <c r="BA1745" s="130"/>
      <c r="BB1745" s="130"/>
      <c r="BC1745" s="130"/>
      <c r="BD1745" s="131">
        <f t="shared" si="2237"/>
        <v>0</v>
      </c>
      <c r="BE1745" s="133">
        <f t="shared" si="2170"/>
        <v>0</v>
      </c>
      <c r="BH1745" s="4"/>
      <c r="BI1745" s="4"/>
    </row>
    <row r="1746" spans="1:61" outlineLevel="1" collapsed="1" x14ac:dyDescent="0.2">
      <c r="A1746" s="369"/>
      <c r="B1746" s="362" t="s">
        <v>198</v>
      </c>
      <c r="C1746" s="50" t="s">
        <v>159</v>
      </c>
      <c r="D1746" s="127">
        <f>SUM(D1730,D1732,D1734,D1736,D1738,D1740,D1742,D1744)</f>
        <v>0</v>
      </c>
      <c r="E1746" s="124">
        <f t="shared" ref="E1746:P1746" si="2238">SUM(E1730,E1732,E1734,E1736,E1738,E1740,E1742,E1744)</f>
        <v>0</v>
      </c>
      <c r="F1746" s="125">
        <f t="shared" si="2238"/>
        <v>0</v>
      </c>
      <c r="G1746" s="125">
        <f t="shared" si="2238"/>
        <v>0</v>
      </c>
      <c r="H1746" s="125">
        <f t="shared" si="2238"/>
        <v>0</v>
      </c>
      <c r="I1746" s="125">
        <f t="shared" si="2238"/>
        <v>0</v>
      </c>
      <c r="J1746" s="125">
        <f t="shared" si="2238"/>
        <v>0</v>
      </c>
      <c r="K1746" s="125">
        <f t="shared" si="2238"/>
        <v>0</v>
      </c>
      <c r="L1746" s="125">
        <f t="shared" si="2238"/>
        <v>0</v>
      </c>
      <c r="M1746" s="125">
        <f t="shared" si="2238"/>
        <v>0</v>
      </c>
      <c r="N1746" s="125">
        <f t="shared" si="2238"/>
        <v>0</v>
      </c>
      <c r="O1746" s="125">
        <f t="shared" si="2238"/>
        <v>0</v>
      </c>
      <c r="P1746" s="125">
        <f t="shared" si="2238"/>
        <v>75</v>
      </c>
      <c r="Q1746" s="126">
        <f>SUM(E1746:P1746)</f>
        <v>75</v>
      </c>
      <c r="R1746" s="124">
        <f t="shared" ref="R1746:AC1746" si="2239">SUM(R1730,R1732,R1734,R1736,R1738,R1740,R1742,R1744)</f>
        <v>0</v>
      </c>
      <c r="S1746" s="125">
        <f t="shared" si="2239"/>
        <v>0</v>
      </c>
      <c r="T1746" s="125">
        <f t="shared" si="2239"/>
        <v>50</v>
      </c>
      <c r="U1746" s="125">
        <f t="shared" si="2239"/>
        <v>70</v>
      </c>
      <c r="V1746" s="125">
        <f t="shared" si="2239"/>
        <v>70</v>
      </c>
      <c r="W1746" s="125">
        <f t="shared" si="2239"/>
        <v>70</v>
      </c>
      <c r="X1746" s="125">
        <f t="shared" si="2239"/>
        <v>70</v>
      </c>
      <c r="Y1746" s="125">
        <f t="shared" si="2239"/>
        <v>70</v>
      </c>
      <c r="Z1746" s="125">
        <f t="shared" si="2239"/>
        <v>50</v>
      </c>
      <c r="AA1746" s="125">
        <f t="shared" si="2239"/>
        <v>-26.95999999999998</v>
      </c>
      <c r="AB1746" s="125">
        <f t="shared" si="2239"/>
        <v>0</v>
      </c>
      <c r="AC1746" s="125">
        <f t="shared" si="2239"/>
        <v>0</v>
      </c>
      <c r="AD1746" s="126">
        <f t="shared" si="2235"/>
        <v>423.04</v>
      </c>
      <c r="AE1746" s="124">
        <f t="shared" ref="AE1746:AP1746" si="2240">SUM(AE1730,AE1732,AE1734,AE1736,AE1738,AE1740,AE1742,AE1744)</f>
        <v>0</v>
      </c>
      <c r="AF1746" s="125">
        <f t="shared" si="2240"/>
        <v>0</v>
      </c>
      <c r="AG1746" s="125">
        <f t="shared" si="2240"/>
        <v>0</v>
      </c>
      <c r="AH1746" s="125">
        <f t="shared" si="2240"/>
        <v>0</v>
      </c>
      <c r="AI1746" s="125">
        <f t="shared" si="2240"/>
        <v>0</v>
      </c>
      <c r="AJ1746" s="125">
        <f t="shared" si="2240"/>
        <v>0</v>
      </c>
      <c r="AK1746" s="125">
        <f t="shared" si="2240"/>
        <v>0</v>
      </c>
      <c r="AL1746" s="125">
        <f t="shared" si="2240"/>
        <v>0</v>
      </c>
      <c r="AM1746" s="125">
        <f t="shared" si="2240"/>
        <v>0</v>
      </c>
      <c r="AN1746" s="125">
        <f t="shared" si="2240"/>
        <v>0</v>
      </c>
      <c r="AO1746" s="125">
        <f t="shared" si="2240"/>
        <v>0</v>
      </c>
      <c r="AP1746" s="125">
        <f t="shared" si="2240"/>
        <v>0</v>
      </c>
      <c r="AQ1746" s="126">
        <f t="shared" si="2236"/>
        <v>0</v>
      </c>
      <c r="AR1746" s="124">
        <f t="shared" ref="AR1746:BC1746" si="2241">SUM(AR1730,AR1732,AR1734,AR1736,AR1738,AR1740,AR1742,AR1744)</f>
        <v>0</v>
      </c>
      <c r="AS1746" s="125">
        <f t="shared" si="2241"/>
        <v>0</v>
      </c>
      <c r="AT1746" s="125">
        <f t="shared" si="2241"/>
        <v>0</v>
      </c>
      <c r="AU1746" s="125">
        <f t="shared" si="2241"/>
        <v>0</v>
      </c>
      <c r="AV1746" s="125">
        <f t="shared" si="2241"/>
        <v>0</v>
      </c>
      <c r="AW1746" s="125">
        <f t="shared" si="2241"/>
        <v>0</v>
      </c>
      <c r="AX1746" s="125">
        <f t="shared" si="2241"/>
        <v>0</v>
      </c>
      <c r="AY1746" s="125">
        <f t="shared" si="2241"/>
        <v>0</v>
      </c>
      <c r="AZ1746" s="125">
        <f t="shared" si="2241"/>
        <v>0</v>
      </c>
      <c r="BA1746" s="125">
        <f t="shared" si="2241"/>
        <v>0</v>
      </c>
      <c r="BB1746" s="125">
        <f t="shared" si="2241"/>
        <v>0</v>
      </c>
      <c r="BC1746" s="125">
        <f t="shared" si="2241"/>
        <v>0</v>
      </c>
      <c r="BD1746" s="126">
        <f t="shared" si="2237"/>
        <v>0</v>
      </c>
      <c r="BE1746" s="127">
        <f t="shared" si="2170"/>
        <v>498.04</v>
      </c>
      <c r="BG1746" s="138"/>
      <c r="BH1746" s="139"/>
      <c r="BI1746" s="139"/>
    </row>
    <row r="1747" spans="1:61" outlineLevel="1" x14ac:dyDescent="0.2">
      <c r="A1747" s="370"/>
      <c r="B1747" s="363"/>
      <c r="C1747" s="51" t="s">
        <v>164</v>
      </c>
      <c r="D1747" s="100">
        <f t="shared" ref="D1747:P1747" si="2242">SUM(D1731,D1733,D1735,D1737,D1739,D1741,D1743,D1745)</f>
        <v>0</v>
      </c>
      <c r="E1747" s="80">
        <f t="shared" si="2242"/>
        <v>0</v>
      </c>
      <c r="F1747" s="81">
        <f t="shared" si="2242"/>
        <v>0</v>
      </c>
      <c r="G1747" s="81">
        <f t="shared" si="2242"/>
        <v>0</v>
      </c>
      <c r="H1747" s="81">
        <f t="shared" si="2242"/>
        <v>0</v>
      </c>
      <c r="I1747" s="81">
        <f t="shared" si="2242"/>
        <v>0</v>
      </c>
      <c r="J1747" s="81">
        <f t="shared" si="2242"/>
        <v>0</v>
      </c>
      <c r="K1747" s="81">
        <f t="shared" si="2242"/>
        <v>0</v>
      </c>
      <c r="L1747" s="81">
        <f t="shared" si="2242"/>
        <v>0</v>
      </c>
      <c r="M1747" s="81">
        <f t="shared" si="2242"/>
        <v>0</v>
      </c>
      <c r="N1747" s="81">
        <f t="shared" si="2242"/>
        <v>0</v>
      </c>
      <c r="O1747" s="81">
        <f t="shared" si="2242"/>
        <v>0</v>
      </c>
      <c r="P1747" s="81">
        <f t="shared" si="2242"/>
        <v>0</v>
      </c>
      <c r="Q1747" s="99">
        <f>SUM(E1747:P1747)</f>
        <v>0</v>
      </c>
      <c r="R1747" s="80">
        <f t="shared" ref="R1747:AC1747" si="2243">SUM(R1731,R1733,R1735,R1737,R1739,R1741,R1743,R1745)</f>
        <v>0</v>
      </c>
      <c r="S1747" s="81">
        <f t="shared" si="2243"/>
        <v>0</v>
      </c>
      <c r="T1747" s="81">
        <f t="shared" si="2243"/>
        <v>0</v>
      </c>
      <c r="U1747" s="81">
        <f t="shared" si="2243"/>
        <v>0</v>
      </c>
      <c r="V1747" s="81">
        <f t="shared" si="2243"/>
        <v>0</v>
      </c>
      <c r="W1747" s="81">
        <f t="shared" si="2243"/>
        <v>0</v>
      </c>
      <c r="X1747" s="81">
        <f t="shared" si="2243"/>
        <v>0</v>
      </c>
      <c r="Y1747" s="81">
        <f t="shared" si="2243"/>
        <v>0</v>
      </c>
      <c r="Z1747" s="81">
        <f t="shared" si="2243"/>
        <v>0</v>
      </c>
      <c r="AA1747" s="81">
        <f t="shared" si="2243"/>
        <v>0</v>
      </c>
      <c r="AB1747" s="81">
        <f t="shared" si="2243"/>
        <v>0</v>
      </c>
      <c r="AC1747" s="81">
        <f t="shared" si="2243"/>
        <v>0</v>
      </c>
      <c r="AD1747" s="99">
        <f t="shared" si="2235"/>
        <v>0</v>
      </c>
      <c r="AE1747" s="80">
        <f t="shared" ref="AE1747:AP1747" si="2244">SUM(AE1731,AE1733,AE1735,AE1737,AE1739,AE1741,AE1743,AE1745)</f>
        <v>0</v>
      </c>
      <c r="AF1747" s="81">
        <f t="shared" si="2244"/>
        <v>0</v>
      </c>
      <c r="AG1747" s="81">
        <f t="shared" si="2244"/>
        <v>0</v>
      </c>
      <c r="AH1747" s="81">
        <f t="shared" si="2244"/>
        <v>0</v>
      </c>
      <c r="AI1747" s="81">
        <f t="shared" si="2244"/>
        <v>0</v>
      </c>
      <c r="AJ1747" s="81">
        <f t="shared" si="2244"/>
        <v>0</v>
      </c>
      <c r="AK1747" s="81">
        <f t="shared" si="2244"/>
        <v>0</v>
      </c>
      <c r="AL1747" s="81">
        <f t="shared" si="2244"/>
        <v>0</v>
      </c>
      <c r="AM1747" s="81">
        <f t="shared" si="2244"/>
        <v>0</v>
      </c>
      <c r="AN1747" s="81">
        <f t="shared" si="2244"/>
        <v>0</v>
      </c>
      <c r="AO1747" s="81">
        <f t="shared" si="2244"/>
        <v>0</v>
      </c>
      <c r="AP1747" s="81">
        <f t="shared" si="2244"/>
        <v>0</v>
      </c>
      <c r="AQ1747" s="99">
        <f t="shared" si="2236"/>
        <v>0</v>
      </c>
      <c r="AR1747" s="80">
        <f t="shared" ref="AR1747:BC1747" si="2245">SUM(AR1731,AR1733,AR1735,AR1737,AR1739,AR1741,AR1743,AR1745)</f>
        <v>0</v>
      </c>
      <c r="AS1747" s="81">
        <f t="shared" si="2245"/>
        <v>0</v>
      </c>
      <c r="AT1747" s="81">
        <f t="shared" si="2245"/>
        <v>0</v>
      </c>
      <c r="AU1747" s="81">
        <f t="shared" si="2245"/>
        <v>0</v>
      </c>
      <c r="AV1747" s="81">
        <f t="shared" si="2245"/>
        <v>0</v>
      </c>
      <c r="AW1747" s="81">
        <f t="shared" si="2245"/>
        <v>0</v>
      </c>
      <c r="AX1747" s="81">
        <f t="shared" si="2245"/>
        <v>0</v>
      </c>
      <c r="AY1747" s="81">
        <f t="shared" si="2245"/>
        <v>0</v>
      </c>
      <c r="AZ1747" s="81">
        <f t="shared" si="2245"/>
        <v>0</v>
      </c>
      <c r="BA1747" s="81">
        <f t="shared" si="2245"/>
        <v>0</v>
      </c>
      <c r="BB1747" s="81">
        <f t="shared" si="2245"/>
        <v>0</v>
      </c>
      <c r="BC1747" s="81">
        <f t="shared" si="2245"/>
        <v>0</v>
      </c>
      <c r="BD1747" s="99">
        <f t="shared" si="2237"/>
        <v>0</v>
      </c>
      <c r="BE1747" s="100">
        <f t="shared" si="2170"/>
        <v>0</v>
      </c>
    </row>
    <row r="1748" spans="1:61" hidden="1" outlineLevel="2" x14ac:dyDescent="0.2">
      <c r="A1748" s="120"/>
      <c r="B1748" s="111" t="s">
        <v>203</v>
      </c>
      <c r="C1748" s="112"/>
      <c r="D1748" s="114"/>
      <c r="E1748" s="113"/>
      <c r="F1748" s="113"/>
      <c r="G1748" s="113"/>
      <c r="H1748" s="113"/>
      <c r="I1748" s="113"/>
      <c r="J1748" s="113"/>
      <c r="K1748" s="113"/>
      <c r="L1748" s="113"/>
      <c r="M1748" s="113"/>
      <c r="N1748" s="113"/>
      <c r="O1748" s="113"/>
      <c r="P1748" s="113"/>
      <c r="Q1748" s="114"/>
      <c r="R1748" s="113"/>
      <c r="S1748" s="113"/>
      <c r="T1748" s="113"/>
      <c r="U1748" s="113"/>
      <c r="V1748" s="113"/>
      <c r="W1748" s="113"/>
      <c r="X1748" s="113"/>
      <c r="Y1748" s="113"/>
      <c r="Z1748" s="113"/>
      <c r="AA1748" s="113"/>
      <c r="AB1748" s="113"/>
      <c r="AC1748" s="113"/>
      <c r="AD1748" s="114"/>
      <c r="AE1748" s="113"/>
      <c r="AF1748" s="113"/>
      <c r="AG1748" s="113"/>
      <c r="AH1748" s="113"/>
      <c r="AI1748" s="113"/>
      <c r="AJ1748" s="113"/>
      <c r="AK1748" s="113"/>
      <c r="AL1748" s="113"/>
      <c r="AM1748" s="113"/>
      <c r="AN1748" s="113"/>
      <c r="AO1748" s="113"/>
      <c r="AP1748" s="113"/>
      <c r="AQ1748" s="114"/>
      <c r="AR1748" s="113"/>
      <c r="AS1748" s="113"/>
      <c r="AT1748" s="113"/>
      <c r="AU1748" s="113"/>
      <c r="AV1748" s="113"/>
      <c r="AW1748" s="113"/>
      <c r="AX1748" s="113"/>
      <c r="AY1748" s="113"/>
      <c r="AZ1748" s="113"/>
      <c r="BA1748" s="113"/>
      <c r="BB1748" s="113"/>
      <c r="BC1748" s="113"/>
      <c r="BD1748" s="114"/>
      <c r="BE1748" s="198">
        <f t="shared" si="2170"/>
        <v>0</v>
      </c>
    </row>
    <row r="1749" spans="1:61" hidden="1" outlineLevel="2" x14ac:dyDescent="0.2">
      <c r="A1749" s="375">
        <v>1</v>
      </c>
      <c r="B1749" s="376" t="s">
        <v>208</v>
      </c>
      <c r="C1749" s="47" t="s">
        <v>159</v>
      </c>
      <c r="D1749" s="91">
        <f>D1746-D1751</f>
        <v>0</v>
      </c>
      <c r="E1749" s="52">
        <f>E1746-E1751</f>
        <v>0</v>
      </c>
      <c r="F1749" s="53">
        <f t="shared" ref="F1749:P1749" si="2246">F1746-F1751</f>
        <v>0</v>
      </c>
      <c r="G1749" s="53">
        <f t="shared" si="2246"/>
        <v>0</v>
      </c>
      <c r="H1749" s="53">
        <f t="shared" si="2246"/>
        <v>0</v>
      </c>
      <c r="I1749" s="53">
        <f t="shared" si="2246"/>
        <v>0</v>
      </c>
      <c r="J1749" s="53">
        <f t="shared" si="2246"/>
        <v>0</v>
      </c>
      <c r="K1749" s="53">
        <f t="shared" si="2246"/>
        <v>0</v>
      </c>
      <c r="L1749" s="53">
        <f t="shared" si="2246"/>
        <v>0</v>
      </c>
      <c r="M1749" s="53">
        <f t="shared" si="2246"/>
        <v>0</v>
      </c>
      <c r="N1749" s="53">
        <f t="shared" si="2246"/>
        <v>0</v>
      </c>
      <c r="O1749" s="53">
        <f t="shared" si="2246"/>
        <v>0</v>
      </c>
      <c r="P1749" s="53">
        <f t="shared" si="2246"/>
        <v>75</v>
      </c>
      <c r="Q1749" s="91">
        <f t="shared" ref="Q1749:Q1754" si="2247">SUM(E1749:P1749)</f>
        <v>75</v>
      </c>
      <c r="R1749" s="52">
        <f>R1746-R1751</f>
        <v>0</v>
      </c>
      <c r="S1749" s="53">
        <f t="shared" ref="S1749:AC1749" si="2248">S1746-S1751</f>
        <v>0</v>
      </c>
      <c r="T1749" s="53">
        <f t="shared" si="2248"/>
        <v>50</v>
      </c>
      <c r="U1749" s="53">
        <f t="shared" si="2248"/>
        <v>70</v>
      </c>
      <c r="V1749" s="53">
        <f t="shared" si="2248"/>
        <v>70</v>
      </c>
      <c r="W1749" s="53">
        <f t="shared" si="2248"/>
        <v>70</v>
      </c>
      <c r="X1749" s="53">
        <f t="shared" si="2248"/>
        <v>70</v>
      </c>
      <c r="Y1749" s="53">
        <f t="shared" si="2248"/>
        <v>70</v>
      </c>
      <c r="Z1749" s="53">
        <f t="shared" si="2248"/>
        <v>50</v>
      </c>
      <c r="AA1749" s="53">
        <f t="shared" si="2248"/>
        <v>-26.95999999999998</v>
      </c>
      <c r="AB1749" s="53">
        <f t="shared" si="2248"/>
        <v>0</v>
      </c>
      <c r="AC1749" s="53">
        <f t="shared" si="2248"/>
        <v>0</v>
      </c>
      <c r="AD1749" s="91">
        <f t="shared" ref="AD1749:AD1754" si="2249">SUM(R1749:AC1749)</f>
        <v>423.04</v>
      </c>
      <c r="AE1749" s="52">
        <f>AE1746-AE1751</f>
        <v>0</v>
      </c>
      <c r="AF1749" s="53">
        <f t="shared" ref="AF1749:AP1749" si="2250">AF1746-AF1751</f>
        <v>0</v>
      </c>
      <c r="AG1749" s="53">
        <f t="shared" si="2250"/>
        <v>0</v>
      </c>
      <c r="AH1749" s="53">
        <f t="shared" si="2250"/>
        <v>0</v>
      </c>
      <c r="AI1749" s="53">
        <f t="shared" si="2250"/>
        <v>0</v>
      </c>
      <c r="AJ1749" s="53">
        <f t="shared" si="2250"/>
        <v>0</v>
      </c>
      <c r="AK1749" s="53">
        <f t="shared" si="2250"/>
        <v>0</v>
      </c>
      <c r="AL1749" s="53">
        <f t="shared" si="2250"/>
        <v>0</v>
      </c>
      <c r="AM1749" s="53">
        <f t="shared" si="2250"/>
        <v>0</v>
      </c>
      <c r="AN1749" s="53">
        <f t="shared" si="2250"/>
        <v>0</v>
      </c>
      <c r="AO1749" s="53">
        <f t="shared" si="2250"/>
        <v>0</v>
      </c>
      <c r="AP1749" s="53">
        <f t="shared" si="2250"/>
        <v>0</v>
      </c>
      <c r="AQ1749" s="91">
        <f t="shared" ref="AQ1749:AQ1754" si="2251">SUM(AE1749:AP1749)</f>
        <v>0</v>
      </c>
      <c r="AR1749" s="52">
        <f>AR1746-AR1751</f>
        <v>0</v>
      </c>
      <c r="AS1749" s="53">
        <f t="shared" ref="AS1749:BC1749" si="2252">AS1746-AS1751</f>
        <v>0</v>
      </c>
      <c r="AT1749" s="53">
        <f t="shared" si="2252"/>
        <v>0</v>
      </c>
      <c r="AU1749" s="53">
        <f t="shared" si="2252"/>
        <v>0</v>
      </c>
      <c r="AV1749" s="53">
        <f t="shared" si="2252"/>
        <v>0</v>
      </c>
      <c r="AW1749" s="53">
        <f t="shared" si="2252"/>
        <v>0</v>
      </c>
      <c r="AX1749" s="53">
        <f t="shared" si="2252"/>
        <v>0</v>
      </c>
      <c r="AY1749" s="53">
        <f t="shared" si="2252"/>
        <v>0</v>
      </c>
      <c r="AZ1749" s="53">
        <f t="shared" si="2252"/>
        <v>0</v>
      </c>
      <c r="BA1749" s="53">
        <f t="shared" si="2252"/>
        <v>0</v>
      </c>
      <c r="BB1749" s="53">
        <f t="shared" si="2252"/>
        <v>0</v>
      </c>
      <c r="BC1749" s="53">
        <f t="shared" si="2252"/>
        <v>0</v>
      </c>
      <c r="BD1749" s="91">
        <f t="shared" ref="BD1749:BD1754" si="2253">SUM(AR1749:BC1749)</f>
        <v>0</v>
      </c>
      <c r="BE1749" s="91">
        <f t="shared" si="2170"/>
        <v>498.04</v>
      </c>
      <c r="BG1749" s="42"/>
    </row>
    <row r="1750" spans="1:61" hidden="1" outlineLevel="2" x14ac:dyDescent="0.2">
      <c r="A1750" s="374"/>
      <c r="B1750" s="372"/>
      <c r="C1750" s="46" t="s">
        <v>164</v>
      </c>
      <c r="D1750" s="92">
        <f t="shared" ref="D1750:P1750" si="2254">D1747-D1752</f>
        <v>0</v>
      </c>
      <c r="E1750" s="56">
        <f t="shared" si="2254"/>
        <v>0</v>
      </c>
      <c r="F1750" s="57">
        <f t="shared" si="2254"/>
        <v>0</v>
      </c>
      <c r="G1750" s="57">
        <f t="shared" si="2254"/>
        <v>0</v>
      </c>
      <c r="H1750" s="57">
        <f t="shared" si="2254"/>
        <v>0</v>
      </c>
      <c r="I1750" s="57">
        <f t="shared" si="2254"/>
        <v>0</v>
      </c>
      <c r="J1750" s="57">
        <f t="shared" si="2254"/>
        <v>0</v>
      </c>
      <c r="K1750" s="57">
        <f t="shared" si="2254"/>
        <v>0</v>
      </c>
      <c r="L1750" s="57">
        <f t="shared" si="2254"/>
        <v>0</v>
      </c>
      <c r="M1750" s="57">
        <f t="shared" si="2254"/>
        <v>0</v>
      </c>
      <c r="N1750" s="57">
        <f t="shared" si="2254"/>
        <v>0</v>
      </c>
      <c r="O1750" s="57">
        <f t="shared" si="2254"/>
        <v>0</v>
      </c>
      <c r="P1750" s="57">
        <f t="shared" si="2254"/>
        <v>0</v>
      </c>
      <c r="Q1750" s="92">
        <f t="shared" si="2247"/>
        <v>0</v>
      </c>
      <c r="R1750" s="56">
        <f t="shared" ref="R1750:AC1750" si="2255">R1747-R1752</f>
        <v>0</v>
      </c>
      <c r="S1750" s="57">
        <f t="shared" si="2255"/>
        <v>0</v>
      </c>
      <c r="T1750" s="57">
        <f t="shared" si="2255"/>
        <v>0</v>
      </c>
      <c r="U1750" s="57">
        <f t="shared" si="2255"/>
        <v>0</v>
      </c>
      <c r="V1750" s="57">
        <f t="shared" si="2255"/>
        <v>0</v>
      </c>
      <c r="W1750" s="57">
        <f t="shared" si="2255"/>
        <v>0</v>
      </c>
      <c r="X1750" s="57">
        <f t="shared" si="2255"/>
        <v>0</v>
      </c>
      <c r="Y1750" s="57">
        <f t="shared" si="2255"/>
        <v>0</v>
      </c>
      <c r="Z1750" s="57">
        <f t="shared" si="2255"/>
        <v>0</v>
      </c>
      <c r="AA1750" s="57">
        <f t="shared" si="2255"/>
        <v>0</v>
      </c>
      <c r="AB1750" s="57">
        <f t="shared" si="2255"/>
        <v>0</v>
      </c>
      <c r="AC1750" s="57">
        <f t="shared" si="2255"/>
        <v>0</v>
      </c>
      <c r="AD1750" s="92">
        <f t="shared" si="2249"/>
        <v>0</v>
      </c>
      <c r="AE1750" s="56">
        <f t="shared" ref="AE1750:AP1750" si="2256">AE1747-AE1752</f>
        <v>0</v>
      </c>
      <c r="AF1750" s="57">
        <f t="shared" si="2256"/>
        <v>0</v>
      </c>
      <c r="AG1750" s="57">
        <f t="shared" si="2256"/>
        <v>0</v>
      </c>
      <c r="AH1750" s="57">
        <f t="shared" si="2256"/>
        <v>0</v>
      </c>
      <c r="AI1750" s="57">
        <f t="shared" si="2256"/>
        <v>0</v>
      </c>
      <c r="AJ1750" s="57">
        <f t="shared" si="2256"/>
        <v>0</v>
      </c>
      <c r="AK1750" s="57">
        <f t="shared" si="2256"/>
        <v>0</v>
      </c>
      <c r="AL1750" s="57">
        <f t="shared" si="2256"/>
        <v>0</v>
      </c>
      <c r="AM1750" s="57">
        <f t="shared" si="2256"/>
        <v>0</v>
      </c>
      <c r="AN1750" s="57">
        <f t="shared" si="2256"/>
        <v>0</v>
      </c>
      <c r="AO1750" s="57">
        <f t="shared" si="2256"/>
        <v>0</v>
      </c>
      <c r="AP1750" s="57">
        <f t="shared" si="2256"/>
        <v>0</v>
      </c>
      <c r="AQ1750" s="92">
        <f t="shared" si="2251"/>
        <v>0</v>
      </c>
      <c r="AR1750" s="56">
        <f t="shared" ref="AR1750:BC1750" si="2257">AR1747-AR1752</f>
        <v>0</v>
      </c>
      <c r="AS1750" s="57">
        <f t="shared" si="2257"/>
        <v>0</v>
      </c>
      <c r="AT1750" s="57">
        <f t="shared" si="2257"/>
        <v>0</v>
      </c>
      <c r="AU1750" s="57">
        <f t="shared" si="2257"/>
        <v>0</v>
      </c>
      <c r="AV1750" s="57">
        <f t="shared" si="2257"/>
        <v>0</v>
      </c>
      <c r="AW1750" s="57">
        <f t="shared" si="2257"/>
        <v>0</v>
      </c>
      <c r="AX1750" s="57">
        <f t="shared" si="2257"/>
        <v>0</v>
      </c>
      <c r="AY1750" s="57">
        <f t="shared" si="2257"/>
        <v>0</v>
      </c>
      <c r="AZ1750" s="57">
        <f t="shared" si="2257"/>
        <v>0</v>
      </c>
      <c r="BA1750" s="57">
        <f t="shared" si="2257"/>
        <v>0</v>
      </c>
      <c r="BB1750" s="57">
        <f t="shared" si="2257"/>
        <v>0</v>
      </c>
      <c r="BC1750" s="57">
        <f t="shared" si="2257"/>
        <v>0</v>
      </c>
      <c r="BD1750" s="92">
        <f t="shared" si="2253"/>
        <v>0</v>
      </c>
      <c r="BE1750" s="92">
        <f t="shared" si="2170"/>
        <v>0</v>
      </c>
      <c r="BF1750" s="122"/>
      <c r="BG1750" s="42"/>
    </row>
    <row r="1751" spans="1:61" hidden="1" outlineLevel="2" x14ac:dyDescent="0.2">
      <c r="A1751" s="373">
        <v>2</v>
      </c>
      <c r="B1751" s="371" t="s">
        <v>307</v>
      </c>
      <c r="C1751" s="44" t="s">
        <v>159</v>
      </c>
      <c r="D1751" s="101"/>
      <c r="E1751" s="82"/>
      <c r="F1751" s="83"/>
      <c r="G1751" s="83"/>
      <c r="H1751" s="83"/>
      <c r="I1751" s="83"/>
      <c r="J1751" s="83"/>
      <c r="K1751" s="83"/>
      <c r="L1751" s="83"/>
      <c r="M1751" s="83"/>
      <c r="N1751" s="83"/>
      <c r="O1751" s="83"/>
      <c r="P1751" s="84"/>
      <c r="Q1751" s="101">
        <f t="shared" si="2247"/>
        <v>0</v>
      </c>
      <c r="R1751" s="82"/>
      <c r="S1751" s="83"/>
      <c r="T1751" s="83"/>
      <c r="U1751" s="83"/>
      <c r="V1751" s="83"/>
      <c r="W1751" s="83"/>
      <c r="X1751" s="83"/>
      <c r="Y1751" s="83"/>
      <c r="Z1751" s="83"/>
      <c r="AA1751" s="83"/>
      <c r="AB1751" s="83"/>
      <c r="AC1751" s="84"/>
      <c r="AD1751" s="101">
        <f t="shared" si="2249"/>
        <v>0</v>
      </c>
      <c r="AE1751" s="82"/>
      <c r="AF1751" s="83"/>
      <c r="AG1751" s="83"/>
      <c r="AH1751" s="83"/>
      <c r="AI1751" s="83"/>
      <c r="AJ1751" s="83"/>
      <c r="AK1751" s="83"/>
      <c r="AL1751" s="83"/>
      <c r="AM1751" s="83"/>
      <c r="AN1751" s="83"/>
      <c r="AO1751" s="83"/>
      <c r="AP1751" s="84"/>
      <c r="AQ1751" s="101">
        <f t="shared" si="2251"/>
        <v>0</v>
      </c>
      <c r="AR1751" s="82"/>
      <c r="AS1751" s="83"/>
      <c r="AT1751" s="83"/>
      <c r="AU1751" s="83"/>
      <c r="AV1751" s="83"/>
      <c r="AW1751" s="83"/>
      <c r="AX1751" s="83"/>
      <c r="AY1751" s="83"/>
      <c r="AZ1751" s="83"/>
      <c r="BA1751" s="83"/>
      <c r="BB1751" s="83"/>
      <c r="BC1751" s="84"/>
      <c r="BD1751" s="101">
        <f t="shared" si="2253"/>
        <v>0</v>
      </c>
      <c r="BE1751" s="101">
        <f t="shared" si="2170"/>
        <v>0</v>
      </c>
      <c r="BG1751" s="42"/>
    </row>
    <row r="1752" spans="1:61" ht="13.5" hidden="1" outlineLevel="2" thickBot="1" x14ac:dyDescent="0.25">
      <c r="A1752" s="377"/>
      <c r="B1752" s="378"/>
      <c r="C1752" s="128" t="s">
        <v>164</v>
      </c>
      <c r="D1752" s="131"/>
      <c r="E1752" s="129"/>
      <c r="F1752" s="130"/>
      <c r="G1752" s="130"/>
      <c r="H1752" s="130"/>
      <c r="I1752" s="130"/>
      <c r="J1752" s="130"/>
      <c r="K1752" s="130"/>
      <c r="L1752" s="130"/>
      <c r="M1752" s="130"/>
      <c r="N1752" s="130"/>
      <c r="O1752" s="130"/>
      <c r="P1752" s="130"/>
      <c r="Q1752" s="131">
        <f t="shared" si="2247"/>
        <v>0</v>
      </c>
      <c r="R1752" s="129"/>
      <c r="S1752" s="130"/>
      <c r="T1752" s="130"/>
      <c r="U1752" s="130"/>
      <c r="V1752" s="130"/>
      <c r="W1752" s="130"/>
      <c r="X1752" s="130"/>
      <c r="Y1752" s="130"/>
      <c r="Z1752" s="130"/>
      <c r="AA1752" s="130"/>
      <c r="AB1752" s="130"/>
      <c r="AC1752" s="130"/>
      <c r="AD1752" s="131">
        <f t="shared" si="2249"/>
        <v>0</v>
      </c>
      <c r="AE1752" s="129"/>
      <c r="AF1752" s="130"/>
      <c r="AG1752" s="130"/>
      <c r="AH1752" s="130"/>
      <c r="AI1752" s="130"/>
      <c r="AJ1752" s="130"/>
      <c r="AK1752" s="130"/>
      <c r="AL1752" s="130"/>
      <c r="AM1752" s="130"/>
      <c r="AN1752" s="130"/>
      <c r="AO1752" s="130"/>
      <c r="AP1752" s="130"/>
      <c r="AQ1752" s="131">
        <f t="shared" si="2251"/>
        <v>0</v>
      </c>
      <c r="AR1752" s="129"/>
      <c r="AS1752" s="130"/>
      <c r="AT1752" s="130"/>
      <c r="AU1752" s="130"/>
      <c r="AV1752" s="130"/>
      <c r="AW1752" s="130"/>
      <c r="AX1752" s="130"/>
      <c r="AY1752" s="130"/>
      <c r="AZ1752" s="130"/>
      <c r="BA1752" s="130"/>
      <c r="BB1752" s="130"/>
      <c r="BC1752" s="130"/>
      <c r="BD1752" s="131">
        <f t="shared" si="2253"/>
        <v>0</v>
      </c>
      <c r="BE1752" s="131">
        <f t="shared" si="2170"/>
        <v>0</v>
      </c>
      <c r="BG1752" s="42"/>
    </row>
    <row r="1753" spans="1:61" hidden="1" outlineLevel="2" x14ac:dyDescent="0.2">
      <c r="A1753" s="369"/>
      <c r="B1753" s="362" t="s">
        <v>198</v>
      </c>
      <c r="C1753" s="50" t="s">
        <v>159</v>
      </c>
      <c r="D1753" s="127">
        <f>SUM(D1749,D1751)</f>
        <v>0</v>
      </c>
      <c r="E1753" s="124">
        <f>SUM(E1749,E1751)</f>
        <v>0</v>
      </c>
      <c r="F1753" s="125">
        <f t="shared" ref="F1753:P1753" si="2258">SUM(F1749,F1751)</f>
        <v>0</v>
      </c>
      <c r="G1753" s="125">
        <f t="shared" si="2258"/>
        <v>0</v>
      </c>
      <c r="H1753" s="125">
        <f t="shared" si="2258"/>
        <v>0</v>
      </c>
      <c r="I1753" s="125">
        <f t="shared" si="2258"/>
        <v>0</v>
      </c>
      <c r="J1753" s="125">
        <f t="shared" si="2258"/>
        <v>0</v>
      </c>
      <c r="K1753" s="125">
        <f t="shared" si="2258"/>
        <v>0</v>
      </c>
      <c r="L1753" s="125">
        <f t="shared" si="2258"/>
        <v>0</v>
      </c>
      <c r="M1753" s="125">
        <f t="shared" si="2258"/>
        <v>0</v>
      </c>
      <c r="N1753" s="125">
        <f t="shared" si="2258"/>
        <v>0</v>
      </c>
      <c r="O1753" s="125">
        <f t="shared" si="2258"/>
        <v>0</v>
      </c>
      <c r="P1753" s="125">
        <f t="shared" si="2258"/>
        <v>75</v>
      </c>
      <c r="Q1753" s="126">
        <f t="shared" si="2247"/>
        <v>75</v>
      </c>
      <c r="R1753" s="124">
        <f>SUM(R1749,R1751)</f>
        <v>0</v>
      </c>
      <c r="S1753" s="125">
        <f t="shared" ref="S1753:AC1753" si="2259">SUM(S1749,S1751)</f>
        <v>0</v>
      </c>
      <c r="T1753" s="125">
        <f t="shared" si="2259"/>
        <v>50</v>
      </c>
      <c r="U1753" s="125">
        <f t="shared" si="2259"/>
        <v>70</v>
      </c>
      <c r="V1753" s="125">
        <f t="shared" si="2259"/>
        <v>70</v>
      </c>
      <c r="W1753" s="125">
        <f t="shared" si="2259"/>
        <v>70</v>
      </c>
      <c r="X1753" s="125">
        <f t="shared" si="2259"/>
        <v>70</v>
      </c>
      <c r="Y1753" s="125">
        <f t="shared" si="2259"/>
        <v>70</v>
      </c>
      <c r="Z1753" s="125">
        <f t="shared" si="2259"/>
        <v>50</v>
      </c>
      <c r="AA1753" s="125">
        <f t="shared" si="2259"/>
        <v>-26.95999999999998</v>
      </c>
      <c r="AB1753" s="125">
        <f t="shared" si="2259"/>
        <v>0</v>
      </c>
      <c r="AC1753" s="125">
        <f t="shared" si="2259"/>
        <v>0</v>
      </c>
      <c r="AD1753" s="126">
        <f t="shared" si="2249"/>
        <v>423.04</v>
      </c>
      <c r="AE1753" s="124">
        <f>SUM(AE1749,AE1751)</f>
        <v>0</v>
      </c>
      <c r="AF1753" s="125">
        <f t="shared" ref="AF1753:AP1753" si="2260">SUM(AF1749,AF1751)</f>
        <v>0</v>
      </c>
      <c r="AG1753" s="125">
        <f t="shared" si="2260"/>
        <v>0</v>
      </c>
      <c r="AH1753" s="125">
        <f t="shared" si="2260"/>
        <v>0</v>
      </c>
      <c r="AI1753" s="125">
        <f t="shared" si="2260"/>
        <v>0</v>
      </c>
      <c r="AJ1753" s="125">
        <f t="shared" si="2260"/>
        <v>0</v>
      </c>
      <c r="AK1753" s="125">
        <f t="shared" si="2260"/>
        <v>0</v>
      </c>
      <c r="AL1753" s="125">
        <f t="shared" si="2260"/>
        <v>0</v>
      </c>
      <c r="AM1753" s="125">
        <f t="shared" si="2260"/>
        <v>0</v>
      </c>
      <c r="AN1753" s="125">
        <f t="shared" si="2260"/>
        <v>0</v>
      </c>
      <c r="AO1753" s="125">
        <f t="shared" si="2260"/>
        <v>0</v>
      </c>
      <c r="AP1753" s="125">
        <f t="shared" si="2260"/>
        <v>0</v>
      </c>
      <c r="AQ1753" s="126">
        <f t="shared" si="2251"/>
        <v>0</v>
      </c>
      <c r="AR1753" s="124">
        <f>SUM(AR1749,AR1751)</f>
        <v>0</v>
      </c>
      <c r="AS1753" s="125">
        <f t="shared" ref="AS1753:BC1753" si="2261">SUM(AS1749,AS1751)</f>
        <v>0</v>
      </c>
      <c r="AT1753" s="125">
        <f t="shared" si="2261"/>
        <v>0</v>
      </c>
      <c r="AU1753" s="125">
        <f t="shared" si="2261"/>
        <v>0</v>
      </c>
      <c r="AV1753" s="125">
        <f t="shared" si="2261"/>
        <v>0</v>
      </c>
      <c r="AW1753" s="125">
        <f t="shared" si="2261"/>
        <v>0</v>
      </c>
      <c r="AX1753" s="125">
        <f t="shared" si="2261"/>
        <v>0</v>
      </c>
      <c r="AY1753" s="125">
        <f t="shared" si="2261"/>
        <v>0</v>
      </c>
      <c r="AZ1753" s="125">
        <f t="shared" si="2261"/>
        <v>0</v>
      </c>
      <c r="BA1753" s="125">
        <f t="shared" si="2261"/>
        <v>0</v>
      </c>
      <c r="BB1753" s="125">
        <f t="shared" si="2261"/>
        <v>0</v>
      </c>
      <c r="BC1753" s="125">
        <f t="shared" si="2261"/>
        <v>0</v>
      </c>
      <c r="BD1753" s="126">
        <f t="shared" si="2253"/>
        <v>0</v>
      </c>
      <c r="BE1753" s="127">
        <f t="shared" si="2170"/>
        <v>498.04</v>
      </c>
      <c r="BG1753" s="42"/>
    </row>
    <row r="1754" spans="1:61" hidden="1" outlineLevel="2" x14ac:dyDescent="0.2">
      <c r="A1754" s="370"/>
      <c r="B1754" s="363"/>
      <c r="C1754" s="51" t="s">
        <v>164</v>
      </c>
      <c r="D1754" s="100">
        <f t="shared" ref="D1754:P1754" si="2262">SUM(D1750,D1752)</f>
        <v>0</v>
      </c>
      <c r="E1754" s="80">
        <f t="shared" si="2262"/>
        <v>0</v>
      </c>
      <c r="F1754" s="81">
        <f t="shared" si="2262"/>
        <v>0</v>
      </c>
      <c r="G1754" s="81">
        <f t="shared" si="2262"/>
        <v>0</v>
      </c>
      <c r="H1754" s="81">
        <f t="shared" si="2262"/>
        <v>0</v>
      </c>
      <c r="I1754" s="81">
        <f t="shared" si="2262"/>
        <v>0</v>
      </c>
      <c r="J1754" s="81">
        <f t="shared" si="2262"/>
        <v>0</v>
      </c>
      <c r="K1754" s="81">
        <f t="shared" si="2262"/>
        <v>0</v>
      </c>
      <c r="L1754" s="81">
        <f t="shared" si="2262"/>
        <v>0</v>
      </c>
      <c r="M1754" s="81">
        <f t="shared" si="2262"/>
        <v>0</v>
      </c>
      <c r="N1754" s="81">
        <f t="shared" si="2262"/>
        <v>0</v>
      </c>
      <c r="O1754" s="81">
        <f t="shared" si="2262"/>
        <v>0</v>
      </c>
      <c r="P1754" s="81">
        <f t="shared" si="2262"/>
        <v>0</v>
      </c>
      <c r="Q1754" s="99">
        <f t="shared" si="2247"/>
        <v>0</v>
      </c>
      <c r="R1754" s="80">
        <f t="shared" ref="R1754:AC1754" si="2263">SUM(R1750,R1752)</f>
        <v>0</v>
      </c>
      <c r="S1754" s="81">
        <f t="shared" si="2263"/>
        <v>0</v>
      </c>
      <c r="T1754" s="81">
        <f t="shared" si="2263"/>
        <v>0</v>
      </c>
      <c r="U1754" s="81">
        <f t="shared" si="2263"/>
        <v>0</v>
      </c>
      <c r="V1754" s="81">
        <f t="shared" si="2263"/>
        <v>0</v>
      </c>
      <c r="W1754" s="81">
        <f t="shared" si="2263"/>
        <v>0</v>
      </c>
      <c r="X1754" s="81">
        <f t="shared" si="2263"/>
        <v>0</v>
      </c>
      <c r="Y1754" s="81">
        <f t="shared" si="2263"/>
        <v>0</v>
      </c>
      <c r="Z1754" s="81">
        <f t="shared" si="2263"/>
        <v>0</v>
      </c>
      <c r="AA1754" s="81">
        <f t="shared" si="2263"/>
        <v>0</v>
      </c>
      <c r="AB1754" s="81">
        <f t="shared" si="2263"/>
        <v>0</v>
      </c>
      <c r="AC1754" s="81">
        <f t="shared" si="2263"/>
        <v>0</v>
      </c>
      <c r="AD1754" s="99">
        <f t="shared" si="2249"/>
        <v>0</v>
      </c>
      <c r="AE1754" s="80">
        <f t="shared" ref="AE1754:AP1754" si="2264">SUM(AE1750,AE1752)</f>
        <v>0</v>
      </c>
      <c r="AF1754" s="81">
        <f t="shared" si="2264"/>
        <v>0</v>
      </c>
      <c r="AG1754" s="81">
        <f t="shared" si="2264"/>
        <v>0</v>
      </c>
      <c r="AH1754" s="81">
        <f t="shared" si="2264"/>
        <v>0</v>
      </c>
      <c r="AI1754" s="81">
        <f t="shared" si="2264"/>
        <v>0</v>
      </c>
      <c r="AJ1754" s="81">
        <f t="shared" si="2264"/>
        <v>0</v>
      </c>
      <c r="AK1754" s="81">
        <f t="shared" si="2264"/>
        <v>0</v>
      </c>
      <c r="AL1754" s="81">
        <f t="shared" si="2264"/>
        <v>0</v>
      </c>
      <c r="AM1754" s="81">
        <f t="shared" si="2264"/>
        <v>0</v>
      </c>
      <c r="AN1754" s="81">
        <f t="shared" si="2264"/>
        <v>0</v>
      </c>
      <c r="AO1754" s="81">
        <f t="shared" si="2264"/>
        <v>0</v>
      </c>
      <c r="AP1754" s="81">
        <f t="shared" si="2264"/>
        <v>0</v>
      </c>
      <c r="AQ1754" s="99">
        <f t="shared" si="2251"/>
        <v>0</v>
      </c>
      <c r="AR1754" s="80">
        <f t="shared" ref="AR1754:BC1754" si="2265">SUM(AR1750,AR1752)</f>
        <v>0</v>
      </c>
      <c r="AS1754" s="81">
        <f t="shared" si="2265"/>
        <v>0</v>
      </c>
      <c r="AT1754" s="81">
        <f t="shared" si="2265"/>
        <v>0</v>
      </c>
      <c r="AU1754" s="81">
        <f t="shared" si="2265"/>
        <v>0</v>
      </c>
      <c r="AV1754" s="81">
        <f t="shared" si="2265"/>
        <v>0</v>
      </c>
      <c r="AW1754" s="81">
        <f t="shared" si="2265"/>
        <v>0</v>
      </c>
      <c r="AX1754" s="81">
        <f t="shared" si="2265"/>
        <v>0</v>
      </c>
      <c r="AY1754" s="81">
        <f t="shared" si="2265"/>
        <v>0</v>
      </c>
      <c r="AZ1754" s="81">
        <f t="shared" si="2265"/>
        <v>0</v>
      </c>
      <c r="BA1754" s="81">
        <f t="shared" si="2265"/>
        <v>0</v>
      </c>
      <c r="BB1754" s="81">
        <f t="shared" si="2265"/>
        <v>0</v>
      </c>
      <c r="BC1754" s="81">
        <f t="shared" si="2265"/>
        <v>0</v>
      </c>
      <c r="BD1754" s="99">
        <f t="shared" si="2253"/>
        <v>0</v>
      </c>
      <c r="BE1754" s="100">
        <f t="shared" si="2170"/>
        <v>0</v>
      </c>
      <c r="BG1754" s="42"/>
    </row>
    <row r="1755" spans="1:61" outlineLevel="1" collapsed="1" x14ac:dyDescent="0.2">
      <c r="A1755" s="165"/>
      <c r="B1755" s="166" t="s">
        <v>326</v>
      </c>
      <c r="C1755" s="167"/>
      <c r="D1755" s="169"/>
      <c r="E1755" s="168"/>
      <c r="F1755" s="168"/>
      <c r="G1755" s="168"/>
      <c r="H1755" s="168"/>
      <c r="I1755" s="168"/>
      <c r="J1755" s="168"/>
      <c r="K1755" s="168"/>
      <c r="L1755" s="168"/>
      <c r="M1755" s="168"/>
      <c r="N1755" s="168"/>
      <c r="O1755" s="168"/>
      <c r="P1755" s="168"/>
      <c r="Q1755" s="169"/>
      <c r="R1755" s="168"/>
      <c r="S1755" s="168"/>
      <c r="T1755" s="168"/>
      <c r="U1755" s="168"/>
      <c r="V1755" s="168"/>
      <c r="W1755" s="168"/>
      <c r="X1755" s="168"/>
      <c r="Y1755" s="168"/>
      <c r="Z1755" s="168"/>
      <c r="AA1755" s="168"/>
      <c r="AB1755" s="168"/>
      <c r="AC1755" s="168"/>
      <c r="AD1755" s="170"/>
      <c r="AE1755" s="171"/>
      <c r="AF1755" s="168"/>
      <c r="AG1755" s="168"/>
      <c r="AH1755" s="168"/>
      <c r="AI1755" s="168"/>
      <c r="AJ1755" s="168"/>
      <c r="AK1755" s="168"/>
      <c r="AL1755" s="168"/>
      <c r="AM1755" s="168"/>
      <c r="AN1755" s="168"/>
      <c r="AO1755" s="168"/>
      <c r="AP1755" s="172"/>
      <c r="AQ1755" s="173"/>
      <c r="AR1755" s="168"/>
      <c r="AS1755" s="168"/>
      <c r="AT1755" s="168"/>
      <c r="AU1755" s="168"/>
      <c r="AV1755" s="168"/>
      <c r="AW1755" s="168"/>
      <c r="AX1755" s="168"/>
      <c r="AY1755" s="168"/>
      <c r="AZ1755" s="168"/>
      <c r="BA1755" s="168"/>
      <c r="BB1755" s="168"/>
      <c r="BC1755" s="168"/>
      <c r="BD1755" s="169"/>
      <c r="BE1755" s="196">
        <f t="shared" si="2170"/>
        <v>0</v>
      </c>
      <c r="BG1755" s="42"/>
    </row>
    <row r="1756" spans="1:61" outlineLevel="1" collapsed="1" x14ac:dyDescent="0.2">
      <c r="A1756" s="119"/>
      <c r="B1756" s="103" t="s">
        <v>267</v>
      </c>
      <c r="C1756" s="104"/>
      <c r="D1756" s="106"/>
      <c r="E1756" s="105"/>
      <c r="F1756" s="105"/>
      <c r="G1756" s="105"/>
      <c r="H1756" s="105"/>
      <c r="I1756" s="105"/>
      <c r="J1756" s="105"/>
      <c r="K1756" s="105"/>
      <c r="L1756" s="105"/>
      <c r="M1756" s="105"/>
      <c r="N1756" s="105"/>
      <c r="O1756" s="105"/>
      <c r="P1756" s="105"/>
      <c r="Q1756" s="106"/>
      <c r="R1756" s="105"/>
      <c r="S1756" s="105"/>
      <c r="T1756" s="105"/>
      <c r="U1756" s="105"/>
      <c r="V1756" s="105"/>
      <c r="W1756" s="105"/>
      <c r="X1756" s="105"/>
      <c r="Y1756" s="105"/>
      <c r="Z1756" s="105"/>
      <c r="AA1756" s="105"/>
      <c r="AB1756" s="105"/>
      <c r="AC1756" s="105"/>
      <c r="AD1756" s="107"/>
      <c r="AE1756" s="108"/>
      <c r="AF1756" s="105"/>
      <c r="AG1756" s="105"/>
      <c r="AH1756" s="105"/>
      <c r="AI1756" s="105"/>
      <c r="AJ1756" s="105"/>
      <c r="AK1756" s="105"/>
      <c r="AL1756" s="105"/>
      <c r="AM1756" s="105"/>
      <c r="AN1756" s="105"/>
      <c r="AO1756" s="105"/>
      <c r="AP1756" s="109"/>
      <c r="AQ1756" s="110"/>
      <c r="AR1756" s="105"/>
      <c r="AS1756" s="105"/>
      <c r="AT1756" s="105"/>
      <c r="AU1756" s="105"/>
      <c r="AV1756" s="105"/>
      <c r="AW1756" s="105"/>
      <c r="AX1756" s="105"/>
      <c r="AY1756" s="105"/>
      <c r="AZ1756" s="105"/>
      <c r="BA1756" s="105"/>
      <c r="BB1756" s="105"/>
      <c r="BC1756" s="105"/>
      <c r="BD1756" s="106"/>
      <c r="BE1756" s="197">
        <f t="shared" si="2170"/>
        <v>0</v>
      </c>
      <c r="BF1756" s="122"/>
      <c r="BG1756" s="42"/>
    </row>
    <row r="1757" spans="1:61" hidden="1" outlineLevel="2" x14ac:dyDescent="0.2">
      <c r="A1757" s="120"/>
      <c r="B1757" s="111" t="s">
        <v>202</v>
      </c>
      <c r="C1757" s="112"/>
      <c r="D1757" s="114"/>
      <c r="E1757" s="113"/>
      <c r="F1757" s="113"/>
      <c r="G1757" s="113"/>
      <c r="H1757" s="113"/>
      <c r="I1757" s="113"/>
      <c r="J1757" s="113"/>
      <c r="K1757" s="113"/>
      <c r="L1757" s="113"/>
      <c r="M1757" s="113"/>
      <c r="N1757" s="113"/>
      <c r="O1757" s="113"/>
      <c r="P1757" s="113"/>
      <c r="Q1757" s="114"/>
      <c r="R1757" s="113"/>
      <c r="S1757" s="113"/>
      <c r="T1757" s="113"/>
      <c r="U1757" s="113"/>
      <c r="V1757" s="113"/>
      <c r="W1757" s="113"/>
      <c r="X1757" s="113"/>
      <c r="Y1757" s="113"/>
      <c r="Z1757" s="113"/>
      <c r="AA1757" s="113"/>
      <c r="AB1757" s="113"/>
      <c r="AC1757" s="113"/>
      <c r="AD1757" s="115"/>
      <c r="AE1757" s="116"/>
      <c r="AF1757" s="113"/>
      <c r="AG1757" s="113"/>
      <c r="AH1757" s="113"/>
      <c r="AI1757" s="113"/>
      <c r="AJ1757" s="113"/>
      <c r="AK1757" s="113"/>
      <c r="AL1757" s="113"/>
      <c r="AM1757" s="113"/>
      <c r="AN1757" s="113"/>
      <c r="AO1757" s="113"/>
      <c r="AP1757" s="117"/>
      <c r="AQ1757" s="118"/>
      <c r="AR1757" s="113"/>
      <c r="AS1757" s="113"/>
      <c r="AT1757" s="113"/>
      <c r="AU1757" s="113"/>
      <c r="AV1757" s="113"/>
      <c r="AW1757" s="113"/>
      <c r="AX1757" s="113"/>
      <c r="AY1757" s="113"/>
      <c r="AZ1757" s="113"/>
      <c r="BA1757" s="113"/>
      <c r="BB1757" s="113"/>
      <c r="BC1757" s="113"/>
      <c r="BD1757" s="114"/>
      <c r="BE1757" s="198">
        <f t="shared" si="2170"/>
        <v>0</v>
      </c>
      <c r="BG1757" s="42"/>
    </row>
    <row r="1758" spans="1:61" ht="13.15" hidden="1" customHeight="1" outlineLevel="2" x14ac:dyDescent="0.2">
      <c r="A1758" s="373">
        <v>1</v>
      </c>
      <c r="B1758" s="371" t="s">
        <v>334</v>
      </c>
      <c r="C1758" s="44" t="s">
        <v>159</v>
      </c>
      <c r="D1758" s="101"/>
      <c r="E1758" s="82"/>
      <c r="F1758" s="83"/>
      <c r="G1758" s="83"/>
      <c r="H1758" s="83"/>
      <c r="I1758" s="83"/>
      <c r="J1758" s="83"/>
      <c r="K1758" s="83"/>
      <c r="L1758" s="83"/>
      <c r="M1758" s="83"/>
      <c r="N1758" s="83"/>
      <c r="O1758" s="83"/>
      <c r="P1758" s="83"/>
      <c r="Q1758" s="101">
        <f>SUM(E1758:P1758)</f>
        <v>0</v>
      </c>
      <c r="R1758" s="82"/>
      <c r="S1758" s="83"/>
      <c r="T1758" s="83"/>
      <c r="U1758" s="83"/>
      <c r="V1758" s="83"/>
      <c r="W1758" s="83"/>
      <c r="X1758" s="83"/>
      <c r="Y1758" s="83"/>
      <c r="Z1758" s="83"/>
      <c r="AA1758" s="83"/>
      <c r="AB1758" s="83"/>
      <c r="AC1758" s="83"/>
      <c r="AD1758" s="101">
        <f>SUM(R1758:AC1758)</f>
        <v>0</v>
      </c>
      <c r="AE1758" s="82"/>
      <c r="AF1758" s="83"/>
      <c r="AG1758" s="83"/>
      <c r="AH1758" s="83"/>
      <c r="AI1758" s="83"/>
      <c r="AJ1758" s="83"/>
      <c r="AK1758" s="83"/>
      <c r="AL1758" s="83"/>
      <c r="AM1758" s="83"/>
      <c r="AN1758" s="83"/>
      <c r="AO1758" s="83"/>
      <c r="AP1758" s="83"/>
      <c r="AQ1758" s="101">
        <f>SUM(AE1758:AP1758)</f>
        <v>0</v>
      </c>
      <c r="AR1758" s="82"/>
      <c r="AS1758" s="83"/>
      <c r="AT1758" s="83"/>
      <c r="AU1758" s="83"/>
      <c r="AV1758" s="83"/>
      <c r="AW1758" s="83"/>
      <c r="AX1758" s="83"/>
      <c r="AY1758" s="83"/>
      <c r="AZ1758" s="83"/>
      <c r="BA1758" s="83"/>
      <c r="BB1758" s="83"/>
      <c r="BC1758" s="83"/>
      <c r="BD1758" s="101">
        <f>SUM(AR1758:BC1758)</f>
        <v>0</v>
      </c>
      <c r="BE1758" s="101">
        <f t="shared" si="2170"/>
        <v>0</v>
      </c>
      <c r="BG1758" s="42"/>
    </row>
    <row r="1759" spans="1:61" ht="13.15" hidden="1" customHeight="1" outlineLevel="2" x14ac:dyDescent="0.2">
      <c r="A1759" s="374"/>
      <c r="B1759" s="372"/>
      <c r="C1759" s="46" t="s">
        <v>164</v>
      </c>
      <c r="D1759" s="92"/>
      <c r="E1759" s="56"/>
      <c r="F1759" s="57"/>
      <c r="G1759" s="57"/>
      <c r="H1759" s="57"/>
      <c r="I1759" s="57"/>
      <c r="J1759" s="57"/>
      <c r="K1759" s="57"/>
      <c r="L1759" s="57"/>
      <c r="M1759" s="57"/>
      <c r="N1759" s="57"/>
      <c r="O1759" s="57"/>
      <c r="P1759" s="57"/>
      <c r="Q1759" s="92">
        <f>SUM(E1759:P1759)</f>
        <v>0</v>
      </c>
      <c r="R1759" s="56"/>
      <c r="S1759" s="57"/>
      <c r="T1759" s="57"/>
      <c r="U1759" s="57"/>
      <c r="V1759" s="57"/>
      <c r="W1759" s="57"/>
      <c r="X1759" s="57"/>
      <c r="Y1759" s="57"/>
      <c r="Z1759" s="57"/>
      <c r="AA1759" s="57"/>
      <c r="AB1759" s="57"/>
      <c r="AC1759" s="57"/>
      <c r="AD1759" s="92">
        <f>SUM(R1759:AC1759)</f>
        <v>0</v>
      </c>
      <c r="AE1759" s="56"/>
      <c r="AF1759" s="57"/>
      <c r="AG1759" s="57"/>
      <c r="AH1759" s="57"/>
      <c r="AI1759" s="57"/>
      <c r="AJ1759" s="57"/>
      <c r="AK1759" s="57"/>
      <c r="AL1759" s="57"/>
      <c r="AM1759" s="57"/>
      <c r="AN1759" s="57"/>
      <c r="AO1759" s="57"/>
      <c r="AP1759" s="57"/>
      <c r="AQ1759" s="92">
        <f>SUM(AE1759:AP1759)</f>
        <v>0</v>
      </c>
      <c r="AR1759" s="56"/>
      <c r="AS1759" s="57"/>
      <c r="AT1759" s="57"/>
      <c r="AU1759" s="57"/>
      <c r="AV1759" s="57"/>
      <c r="AW1759" s="57"/>
      <c r="AX1759" s="57"/>
      <c r="AY1759" s="57"/>
      <c r="AZ1759" s="57"/>
      <c r="BA1759" s="57"/>
      <c r="BB1759" s="57"/>
      <c r="BC1759" s="57"/>
      <c r="BD1759" s="92">
        <f>SUM(AR1759:BC1759)</f>
        <v>0</v>
      </c>
      <c r="BE1759" s="92">
        <f t="shared" si="2170"/>
        <v>0</v>
      </c>
      <c r="BG1759" s="138"/>
      <c r="BH1759" s="140"/>
      <c r="BI1759" s="140"/>
    </row>
    <row r="1760" spans="1:61" ht="13.15" hidden="1" customHeight="1" outlineLevel="2" x14ac:dyDescent="0.2">
      <c r="A1760" s="373">
        <v>2</v>
      </c>
      <c r="B1760" s="371" t="s">
        <v>217</v>
      </c>
      <c r="C1760" s="44" t="s">
        <v>159</v>
      </c>
      <c r="D1760" s="101"/>
      <c r="E1760" s="82"/>
      <c r="F1760" s="83"/>
      <c r="G1760" s="83"/>
      <c r="H1760" s="83"/>
      <c r="I1760" s="83"/>
      <c r="J1760" s="83"/>
      <c r="K1760" s="214"/>
      <c r="L1760" s="214"/>
      <c r="M1760" s="214"/>
      <c r="N1760" s="214"/>
      <c r="O1760" s="214"/>
      <c r="P1760" s="83">
        <v>275</v>
      </c>
      <c r="Q1760" s="101">
        <f t="shared" ref="Q1760:Q1771" si="2266">SUM(E1760:P1760)</f>
        <v>275</v>
      </c>
      <c r="R1760" s="82"/>
      <c r="S1760" s="83"/>
      <c r="T1760" s="83"/>
      <c r="U1760" s="83"/>
      <c r="V1760" s="83"/>
      <c r="W1760" s="83"/>
      <c r="X1760" s="83"/>
      <c r="Y1760" s="83"/>
      <c r="Z1760" s="83"/>
      <c r="AA1760" s="83"/>
      <c r="AB1760" s="83"/>
      <c r="AC1760" s="83"/>
      <c r="AD1760" s="101">
        <f t="shared" ref="AD1760:AD1775" si="2267">SUM(R1760:AC1760)</f>
        <v>0</v>
      </c>
      <c r="AE1760" s="82"/>
      <c r="AF1760" s="83"/>
      <c r="AG1760" s="83"/>
      <c r="AH1760" s="83"/>
      <c r="AI1760" s="83"/>
      <c r="AJ1760" s="83"/>
      <c r="AK1760" s="83"/>
      <c r="AL1760" s="83"/>
      <c r="AM1760" s="83"/>
      <c r="AN1760" s="83"/>
      <c r="AO1760" s="83"/>
      <c r="AP1760" s="83"/>
      <c r="AQ1760" s="101">
        <f t="shared" ref="AQ1760:AQ1775" si="2268">SUM(AE1760:AP1760)</f>
        <v>0</v>
      </c>
      <c r="AR1760" s="82"/>
      <c r="AS1760" s="83"/>
      <c r="AT1760" s="83"/>
      <c r="AU1760" s="83"/>
      <c r="AV1760" s="83"/>
      <c r="AW1760" s="83"/>
      <c r="AX1760" s="83"/>
      <c r="AY1760" s="83"/>
      <c r="AZ1760" s="83"/>
      <c r="BA1760" s="83"/>
      <c r="BB1760" s="83"/>
      <c r="BC1760" s="83"/>
      <c r="BD1760" s="101">
        <f t="shared" ref="BD1760:BD1775" si="2269">SUM(AR1760:BC1760)</f>
        <v>0</v>
      </c>
      <c r="BE1760" s="101">
        <f t="shared" si="2170"/>
        <v>275</v>
      </c>
      <c r="BG1760" s="136"/>
      <c r="BH1760" s="4"/>
      <c r="BI1760" s="4"/>
    </row>
    <row r="1761" spans="1:61" ht="13.15" hidden="1" customHeight="1" outlineLevel="2" x14ac:dyDescent="0.2">
      <c r="A1761" s="374"/>
      <c r="B1761" s="372"/>
      <c r="C1761" s="46" t="s">
        <v>164</v>
      </c>
      <c r="D1761" s="92"/>
      <c r="E1761" s="56"/>
      <c r="F1761" s="57"/>
      <c r="G1761" s="57"/>
      <c r="H1761" s="57">
        <v>116</v>
      </c>
      <c r="I1761" s="57"/>
      <c r="J1761" s="57"/>
      <c r="K1761" s="57"/>
      <c r="L1761" s="57"/>
      <c r="M1761" s="57"/>
      <c r="N1761" s="57">
        <v>27</v>
      </c>
      <c r="O1761" s="57"/>
      <c r="P1761" s="57"/>
      <c r="Q1761" s="92">
        <f t="shared" si="2266"/>
        <v>143</v>
      </c>
      <c r="R1761" s="56"/>
      <c r="S1761" s="57"/>
      <c r="T1761" s="57"/>
      <c r="U1761" s="57"/>
      <c r="V1761" s="57"/>
      <c r="W1761" s="57"/>
      <c r="X1761" s="57"/>
      <c r="Y1761" s="57"/>
      <c r="Z1761" s="57"/>
      <c r="AA1761" s="57"/>
      <c r="AB1761" s="57"/>
      <c r="AC1761" s="57"/>
      <c r="AD1761" s="92">
        <f t="shared" si="2267"/>
        <v>0</v>
      </c>
      <c r="AE1761" s="56"/>
      <c r="AF1761" s="57"/>
      <c r="AG1761" s="57"/>
      <c r="AH1761" s="57"/>
      <c r="AI1761" s="57"/>
      <c r="AJ1761" s="57"/>
      <c r="AK1761" s="57"/>
      <c r="AL1761" s="57"/>
      <c r="AM1761" s="57"/>
      <c r="AN1761" s="57"/>
      <c r="AO1761" s="57"/>
      <c r="AP1761" s="57"/>
      <c r="AQ1761" s="92">
        <f t="shared" si="2268"/>
        <v>0</v>
      </c>
      <c r="AR1761" s="56"/>
      <c r="AS1761" s="57"/>
      <c r="AT1761" s="57"/>
      <c r="AU1761" s="57"/>
      <c r="AV1761" s="57"/>
      <c r="AW1761" s="57"/>
      <c r="AX1761" s="57"/>
      <c r="AY1761" s="57"/>
      <c r="AZ1761" s="57"/>
      <c r="BA1761" s="57"/>
      <c r="BB1761" s="57"/>
      <c r="BC1761" s="57"/>
      <c r="BD1761" s="92">
        <f t="shared" si="2269"/>
        <v>0</v>
      </c>
      <c r="BE1761" s="92">
        <f t="shared" si="2170"/>
        <v>143</v>
      </c>
      <c r="BG1761" s="138" t="s">
        <v>211</v>
      </c>
      <c r="BH1761" s="140" t="s">
        <v>212</v>
      </c>
      <c r="BI1761" s="140" t="s">
        <v>213</v>
      </c>
    </row>
    <row r="1762" spans="1:61" ht="13.15" hidden="1" customHeight="1" outlineLevel="2" x14ac:dyDescent="0.2">
      <c r="A1762" s="366">
        <v>3</v>
      </c>
      <c r="B1762" s="376" t="s">
        <v>345</v>
      </c>
      <c r="C1762" s="47" t="s">
        <v>159</v>
      </c>
      <c r="D1762" s="91"/>
      <c r="E1762" s="52"/>
      <c r="F1762" s="53"/>
      <c r="G1762" s="53"/>
      <c r="H1762" s="53"/>
      <c r="I1762" s="53"/>
      <c r="J1762" s="53"/>
      <c r="K1762" s="53"/>
      <c r="L1762" s="53"/>
      <c r="M1762" s="53"/>
      <c r="N1762" s="53"/>
      <c r="O1762" s="53"/>
      <c r="P1762" s="53"/>
      <c r="Q1762" s="91">
        <f t="shared" si="2266"/>
        <v>0</v>
      </c>
      <c r="R1762" s="52"/>
      <c r="S1762" s="53"/>
      <c r="T1762" s="53"/>
      <c r="U1762" s="53"/>
      <c r="V1762" s="53"/>
      <c r="W1762" s="53"/>
      <c r="X1762" s="53"/>
      <c r="Y1762" s="53"/>
      <c r="Z1762" s="53"/>
      <c r="AA1762" s="53"/>
      <c r="AB1762" s="53"/>
      <c r="AC1762" s="53"/>
      <c r="AD1762" s="91">
        <f t="shared" si="2267"/>
        <v>0</v>
      </c>
      <c r="AE1762" s="52"/>
      <c r="AF1762" s="53"/>
      <c r="AG1762" s="53"/>
      <c r="AH1762" s="53"/>
      <c r="AI1762" s="53"/>
      <c r="AJ1762" s="53"/>
      <c r="AK1762" s="53"/>
      <c r="AL1762" s="53"/>
      <c r="AM1762" s="53"/>
      <c r="AN1762" s="53"/>
      <c r="AO1762" s="53"/>
      <c r="AP1762" s="53"/>
      <c r="AQ1762" s="91">
        <f t="shared" si="2268"/>
        <v>0</v>
      </c>
      <c r="AR1762" s="52"/>
      <c r="AS1762" s="53"/>
      <c r="AT1762" s="53"/>
      <c r="AU1762" s="53"/>
      <c r="AV1762" s="53"/>
      <c r="AW1762" s="53"/>
      <c r="AX1762" s="53"/>
      <c r="AY1762" s="53"/>
      <c r="AZ1762" s="53"/>
      <c r="BA1762" s="53"/>
      <c r="BB1762" s="53"/>
      <c r="BC1762" s="53"/>
      <c r="BD1762" s="91">
        <f t="shared" si="2269"/>
        <v>0</v>
      </c>
      <c r="BE1762" s="91">
        <f t="shared" si="2170"/>
        <v>0</v>
      </c>
      <c r="BG1762" s="136" t="s">
        <v>199</v>
      </c>
      <c r="BH1762" s="4">
        <f t="shared" ref="BH1762:BH1769" si="2270">BI1762/1.25</f>
        <v>120000</v>
      </c>
      <c r="BI1762" s="4">
        <v>150000</v>
      </c>
    </row>
    <row r="1763" spans="1:61" ht="13.15" hidden="1" customHeight="1" outlineLevel="2" x14ac:dyDescent="0.2">
      <c r="A1763" s="367"/>
      <c r="B1763" s="381"/>
      <c r="C1763" s="48" t="s">
        <v>164</v>
      </c>
      <c r="D1763" s="93"/>
      <c r="E1763" s="62"/>
      <c r="F1763" s="63"/>
      <c r="G1763" s="63"/>
      <c r="H1763" s="63"/>
      <c r="I1763" s="63"/>
      <c r="J1763" s="63"/>
      <c r="K1763" s="63"/>
      <c r="L1763" s="63"/>
      <c r="M1763" s="63"/>
      <c r="N1763" s="63"/>
      <c r="O1763" s="63"/>
      <c r="P1763" s="63"/>
      <c r="Q1763" s="93">
        <f t="shared" si="2266"/>
        <v>0</v>
      </c>
      <c r="R1763" s="62"/>
      <c r="S1763" s="63"/>
      <c r="T1763" s="63"/>
      <c r="U1763" s="63"/>
      <c r="V1763" s="63"/>
      <c r="W1763" s="63"/>
      <c r="X1763" s="63"/>
      <c r="Y1763" s="63"/>
      <c r="Z1763" s="63"/>
      <c r="AA1763" s="63"/>
      <c r="AB1763" s="63"/>
      <c r="AC1763" s="63"/>
      <c r="AD1763" s="93">
        <f t="shared" si="2267"/>
        <v>0</v>
      </c>
      <c r="AE1763" s="62"/>
      <c r="AF1763" s="63"/>
      <c r="AG1763" s="63"/>
      <c r="AH1763" s="63"/>
      <c r="AI1763" s="63"/>
      <c r="AJ1763" s="63"/>
      <c r="AK1763" s="63"/>
      <c r="AL1763" s="63"/>
      <c r="AM1763" s="63"/>
      <c r="AN1763" s="63"/>
      <c r="AO1763" s="63"/>
      <c r="AP1763" s="63"/>
      <c r="AQ1763" s="93">
        <f t="shared" si="2268"/>
        <v>0</v>
      </c>
      <c r="AR1763" s="62"/>
      <c r="AS1763" s="63"/>
      <c r="AT1763" s="63"/>
      <c r="AU1763" s="63"/>
      <c r="AV1763" s="63"/>
      <c r="AW1763" s="63"/>
      <c r="AX1763" s="63"/>
      <c r="AY1763" s="63"/>
      <c r="AZ1763" s="63"/>
      <c r="BA1763" s="63"/>
      <c r="BB1763" s="63"/>
      <c r="BC1763" s="63"/>
      <c r="BD1763" s="93">
        <f t="shared" si="2269"/>
        <v>0</v>
      </c>
      <c r="BE1763" s="93">
        <f t="shared" si="2170"/>
        <v>0</v>
      </c>
      <c r="BG1763" s="136" t="s">
        <v>218</v>
      </c>
      <c r="BH1763" s="4">
        <f t="shared" si="2270"/>
        <v>12000</v>
      </c>
      <c r="BI1763" s="4">
        <v>15000</v>
      </c>
    </row>
    <row r="1764" spans="1:61" ht="13.15" hidden="1" customHeight="1" outlineLevel="2" x14ac:dyDescent="0.2">
      <c r="A1764" s="380">
        <v>4</v>
      </c>
      <c r="B1764" s="382" t="s">
        <v>204</v>
      </c>
      <c r="C1764" s="49" t="s">
        <v>159</v>
      </c>
      <c r="D1764" s="95"/>
      <c r="E1764" s="68"/>
      <c r="F1764" s="69"/>
      <c r="G1764" s="69"/>
      <c r="H1764" s="69"/>
      <c r="I1764" s="69"/>
      <c r="J1764" s="69"/>
      <c r="K1764" s="69"/>
      <c r="L1764" s="69"/>
      <c r="M1764" s="69"/>
      <c r="N1764" s="69"/>
      <c r="O1764" s="69"/>
      <c r="P1764" s="69"/>
      <c r="Q1764" s="94">
        <f t="shared" si="2266"/>
        <v>0</v>
      </c>
      <c r="R1764" s="52"/>
      <c r="S1764" s="53"/>
      <c r="T1764" s="53"/>
      <c r="U1764" s="202"/>
      <c r="V1764" s="202"/>
      <c r="W1764" s="191"/>
      <c r="X1764" s="69"/>
      <c r="Y1764" s="69"/>
      <c r="Z1764" s="69"/>
      <c r="AA1764" s="69"/>
      <c r="AB1764" s="69"/>
      <c r="AC1764" s="69"/>
      <c r="AD1764" s="94">
        <f t="shared" si="2267"/>
        <v>0</v>
      </c>
      <c r="AE1764" s="68"/>
      <c r="AF1764" s="69"/>
      <c r="AG1764" s="69"/>
      <c r="AH1764" s="69"/>
      <c r="AI1764" s="69"/>
      <c r="AJ1764" s="69"/>
      <c r="AK1764" s="69"/>
      <c r="AL1764" s="69"/>
      <c r="AM1764" s="69"/>
      <c r="AN1764" s="69"/>
      <c r="AO1764" s="69"/>
      <c r="AP1764" s="69"/>
      <c r="AQ1764" s="94">
        <f t="shared" si="2268"/>
        <v>0</v>
      </c>
      <c r="AR1764" s="68"/>
      <c r="AS1764" s="69"/>
      <c r="AT1764" s="69"/>
      <c r="AU1764" s="69"/>
      <c r="AV1764" s="69"/>
      <c r="AW1764" s="69"/>
      <c r="AX1764" s="69"/>
      <c r="AY1764" s="69"/>
      <c r="AZ1764" s="69"/>
      <c r="BA1764" s="69"/>
      <c r="BB1764" s="69"/>
      <c r="BC1764" s="69"/>
      <c r="BD1764" s="94">
        <f t="shared" si="2269"/>
        <v>0</v>
      </c>
      <c r="BE1764" s="95">
        <f t="shared" si="2170"/>
        <v>0</v>
      </c>
      <c r="BG1764" s="136" t="s">
        <v>222</v>
      </c>
      <c r="BH1764" s="4">
        <f t="shared" si="2270"/>
        <v>0</v>
      </c>
      <c r="BI1764" s="4">
        <v>0</v>
      </c>
    </row>
    <row r="1765" spans="1:61" ht="13.15" hidden="1" customHeight="1" outlineLevel="2" x14ac:dyDescent="0.2">
      <c r="A1765" s="384"/>
      <c r="B1765" s="383"/>
      <c r="C1765" s="45" t="s">
        <v>164</v>
      </c>
      <c r="D1765" s="97"/>
      <c r="E1765" s="74"/>
      <c r="F1765" s="75"/>
      <c r="G1765" s="75"/>
      <c r="H1765" s="75"/>
      <c r="I1765" s="75"/>
      <c r="J1765" s="75"/>
      <c r="K1765" s="75"/>
      <c r="L1765" s="75"/>
      <c r="M1765" s="75"/>
      <c r="N1765" s="75"/>
      <c r="O1765" s="75"/>
      <c r="P1765" s="75"/>
      <c r="Q1765" s="96">
        <f t="shared" si="2266"/>
        <v>0</v>
      </c>
      <c r="R1765" s="62"/>
      <c r="S1765" s="63"/>
      <c r="T1765" s="63"/>
      <c r="U1765" s="63"/>
      <c r="V1765" s="63"/>
      <c r="W1765" s="74"/>
      <c r="X1765" s="75"/>
      <c r="Y1765" s="75"/>
      <c r="Z1765" s="75"/>
      <c r="AA1765" s="75"/>
      <c r="AB1765" s="75"/>
      <c r="AC1765" s="75"/>
      <c r="AD1765" s="96">
        <f t="shared" si="2267"/>
        <v>0</v>
      </c>
      <c r="AE1765" s="74"/>
      <c r="AF1765" s="75"/>
      <c r="AG1765" s="75"/>
      <c r="AH1765" s="75"/>
      <c r="AI1765" s="75"/>
      <c r="AJ1765" s="75"/>
      <c r="AK1765" s="75"/>
      <c r="AL1765" s="75"/>
      <c r="AM1765" s="75"/>
      <c r="AN1765" s="75"/>
      <c r="AO1765" s="75"/>
      <c r="AP1765" s="75"/>
      <c r="AQ1765" s="96">
        <f t="shared" si="2268"/>
        <v>0</v>
      </c>
      <c r="AR1765" s="74"/>
      <c r="AS1765" s="75"/>
      <c r="AT1765" s="75"/>
      <c r="AU1765" s="75"/>
      <c r="AV1765" s="75"/>
      <c r="AW1765" s="75"/>
      <c r="AX1765" s="75"/>
      <c r="AY1765" s="75"/>
      <c r="AZ1765" s="75"/>
      <c r="BA1765" s="75"/>
      <c r="BB1765" s="75"/>
      <c r="BC1765" s="75"/>
      <c r="BD1765" s="96">
        <f t="shared" si="2269"/>
        <v>0</v>
      </c>
      <c r="BE1765" s="97">
        <f t="shared" si="2170"/>
        <v>0</v>
      </c>
      <c r="BG1765" s="136" t="s">
        <v>214</v>
      </c>
      <c r="BH1765" s="4">
        <f t="shared" si="2270"/>
        <v>0</v>
      </c>
      <c r="BI1765" s="4">
        <v>0</v>
      </c>
    </row>
    <row r="1766" spans="1:61" ht="13.15" hidden="1" customHeight="1" outlineLevel="2" x14ac:dyDescent="0.2">
      <c r="A1766" s="380">
        <v>5</v>
      </c>
      <c r="B1766" s="382" t="s">
        <v>221</v>
      </c>
      <c r="C1766" s="49" t="s">
        <v>159</v>
      </c>
      <c r="D1766" s="95"/>
      <c r="E1766" s="68"/>
      <c r="F1766" s="69"/>
      <c r="G1766" s="69"/>
      <c r="H1766" s="69"/>
      <c r="I1766" s="69"/>
      <c r="J1766" s="69"/>
      <c r="K1766" s="69"/>
      <c r="L1766" s="69"/>
      <c r="M1766" s="69"/>
      <c r="N1766" s="69"/>
      <c r="O1766" s="69"/>
      <c r="P1766" s="69"/>
      <c r="Q1766" s="94">
        <f t="shared" si="2266"/>
        <v>0</v>
      </c>
      <c r="R1766" s="52"/>
      <c r="S1766" s="53"/>
      <c r="T1766" s="53"/>
      <c r="U1766" s="53"/>
      <c r="V1766" s="53"/>
      <c r="W1766" s="68"/>
      <c r="X1766" s="192">
        <v>750</v>
      </c>
      <c r="Y1766" s="192">
        <v>950</v>
      </c>
      <c r="Z1766" s="192">
        <v>950</v>
      </c>
      <c r="AA1766" s="192">
        <v>750</v>
      </c>
      <c r="AB1766" s="69">
        <f>(BI1767/1000)-SUM(V1766:AA1766)</f>
        <v>100</v>
      </c>
      <c r="AC1766" s="69"/>
      <c r="AD1766" s="94">
        <f t="shared" si="2267"/>
        <v>3500</v>
      </c>
      <c r="AE1766" s="68"/>
      <c r="AF1766" s="69"/>
      <c r="AG1766" s="69"/>
      <c r="AH1766" s="69"/>
      <c r="AI1766" s="69"/>
      <c r="AJ1766" s="69"/>
      <c r="AK1766" s="69"/>
      <c r="AL1766" s="69"/>
      <c r="AM1766" s="69"/>
      <c r="AN1766" s="69"/>
      <c r="AO1766" s="69"/>
      <c r="AP1766" s="69"/>
      <c r="AQ1766" s="94">
        <f t="shared" si="2268"/>
        <v>0</v>
      </c>
      <c r="AR1766" s="68"/>
      <c r="AS1766" s="69"/>
      <c r="AT1766" s="69"/>
      <c r="AU1766" s="69"/>
      <c r="AV1766" s="69"/>
      <c r="AW1766" s="69"/>
      <c r="AX1766" s="69"/>
      <c r="AY1766" s="69"/>
      <c r="AZ1766" s="69"/>
      <c r="BA1766" s="69"/>
      <c r="BB1766" s="69"/>
      <c r="BC1766" s="69"/>
      <c r="BD1766" s="94">
        <f t="shared" si="2269"/>
        <v>0</v>
      </c>
      <c r="BE1766" s="95">
        <f t="shared" si="2170"/>
        <v>3500</v>
      </c>
      <c r="BG1766" s="136" t="s">
        <v>223</v>
      </c>
      <c r="BH1766" s="4">
        <f t="shared" si="2270"/>
        <v>0</v>
      </c>
      <c r="BI1766" s="4">
        <v>0</v>
      </c>
    </row>
    <row r="1767" spans="1:61" ht="13.15" hidden="1" customHeight="1" outlineLevel="2" x14ac:dyDescent="0.2">
      <c r="A1767" s="384"/>
      <c r="B1767" s="383"/>
      <c r="C1767" s="45" t="s">
        <v>164</v>
      </c>
      <c r="D1767" s="97"/>
      <c r="E1767" s="74"/>
      <c r="F1767" s="75"/>
      <c r="G1767" s="75"/>
      <c r="H1767" s="75"/>
      <c r="I1767" s="75"/>
      <c r="J1767" s="75"/>
      <c r="K1767" s="75"/>
      <c r="L1767" s="75"/>
      <c r="M1767" s="75"/>
      <c r="N1767" s="75"/>
      <c r="O1767" s="75"/>
      <c r="P1767" s="75"/>
      <c r="Q1767" s="96">
        <f t="shared" si="2266"/>
        <v>0</v>
      </c>
      <c r="R1767" s="62"/>
      <c r="S1767" s="63"/>
      <c r="T1767" s="63"/>
      <c r="U1767" s="63"/>
      <c r="V1767" s="63"/>
      <c r="W1767" s="74"/>
      <c r="X1767" s="75"/>
      <c r="Y1767" s="75"/>
      <c r="Z1767" s="75"/>
      <c r="AA1767" s="75"/>
      <c r="AB1767" s="75"/>
      <c r="AC1767" s="75"/>
      <c r="AD1767" s="96">
        <f t="shared" si="2267"/>
        <v>0</v>
      </c>
      <c r="AE1767" s="74"/>
      <c r="AF1767" s="75"/>
      <c r="AG1767" s="75"/>
      <c r="AH1767" s="75"/>
      <c r="AI1767" s="75"/>
      <c r="AJ1767" s="75"/>
      <c r="AK1767" s="75"/>
      <c r="AL1767" s="75"/>
      <c r="AM1767" s="75"/>
      <c r="AN1767" s="75"/>
      <c r="AO1767" s="75"/>
      <c r="AP1767" s="75"/>
      <c r="AQ1767" s="96">
        <f t="shared" si="2268"/>
        <v>0</v>
      </c>
      <c r="AR1767" s="74"/>
      <c r="AS1767" s="75"/>
      <c r="AT1767" s="75"/>
      <c r="AU1767" s="75"/>
      <c r="AV1767" s="75"/>
      <c r="AW1767" s="75"/>
      <c r="AX1767" s="75"/>
      <c r="AY1767" s="75"/>
      <c r="AZ1767" s="75"/>
      <c r="BA1767" s="75"/>
      <c r="BB1767" s="75"/>
      <c r="BC1767" s="75"/>
      <c r="BD1767" s="96">
        <f t="shared" si="2269"/>
        <v>0</v>
      </c>
      <c r="BE1767" s="97">
        <f t="shared" si="2170"/>
        <v>0</v>
      </c>
      <c r="BG1767" t="s">
        <v>224</v>
      </c>
      <c r="BH1767" s="4">
        <f t="shared" si="2270"/>
        <v>2800000</v>
      </c>
      <c r="BI1767" s="4">
        <v>3500000</v>
      </c>
    </row>
    <row r="1768" spans="1:61" ht="13.15" hidden="1" customHeight="1" outlineLevel="2" x14ac:dyDescent="0.2">
      <c r="A1768" s="373">
        <v>6</v>
      </c>
      <c r="B1768" s="364" t="s">
        <v>209</v>
      </c>
      <c r="C1768" s="49" t="s">
        <v>159</v>
      </c>
      <c r="D1768" s="95"/>
      <c r="E1768" s="68"/>
      <c r="F1768" s="69"/>
      <c r="G1768" s="69"/>
      <c r="H1768" s="69"/>
      <c r="I1768" s="69"/>
      <c r="J1768" s="69"/>
      <c r="K1768" s="69"/>
      <c r="L1768" s="69"/>
      <c r="M1768" s="69"/>
      <c r="N1768" s="69"/>
      <c r="O1768" s="69"/>
      <c r="P1768" s="69"/>
      <c r="Q1768" s="94">
        <f t="shared" si="2266"/>
        <v>0</v>
      </c>
      <c r="R1768" s="52"/>
      <c r="S1768" s="53"/>
      <c r="T1768" s="53"/>
      <c r="U1768" s="53"/>
      <c r="V1768" s="53"/>
      <c r="W1768" s="68"/>
      <c r="X1768" s="192">
        <f>X1766*4%</f>
        <v>30</v>
      </c>
      <c r="Y1768" s="192">
        <f>Y1766*4%</f>
        <v>38</v>
      </c>
      <c r="Z1768" s="192">
        <f>Z1766*4%</f>
        <v>38</v>
      </c>
      <c r="AA1768" s="192">
        <f>AA1766*4%</f>
        <v>30</v>
      </c>
      <c r="AB1768" s="192">
        <f>AB1766*4%</f>
        <v>4</v>
      </c>
      <c r="AC1768" s="69"/>
      <c r="AD1768" s="94">
        <f t="shared" si="2267"/>
        <v>140</v>
      </c>
      <c r="AE1768" s="68"/>
      <c r="AF1768" s="69"/>
      <c r="AG1768" s="69"/>
      <c r="AH1768" s="69"/>
      <c r="AI1768" s="69"/>
      <c r="AJ1768" s="69"/>
      <c r="AK1768" s="69"/>
      <c r="AL1768" s="69"/>
      <c r="AM1768" s="69"/>
      <c r="AN1768" s="69"/>
      <c r="AO1768" s="69"/>
      <c r="AP1768" s="69"/>
      <c r="AQ1768" s="94">
        <f t="shared" si="2268"/>
        <v>0</v>
      </c>
      <c r="AR1768" s="68"/>
      <c r="AS1768" s="69"/>
      <c r="AT1768" s="69"/>
      <c r="AU1768" s="69"/>
      <c r="AV1768" s="69"/>
      <c r="AW1768" s="69"/>
      <c r="AX1768" s="69"/>
      <c r="AY1768" s="69"/>
      <c r="AZ1768" s="69"/>
      <c r="BA1768" s="69"/>
      <c r="BB1768" s="69"/>
      <c r="BC1768" s="69"/>
      <c r="BD1768" s="94">
        <f t="shared" si="2269"/>
        <v>0</v>
      </c>
      <c r="BE1768" s="95">
        <f t="shared" si="2170"/>
        <v>140</v>
      </c>
      <c r="BG1768" t="s">
        <v>210</v>
      </c>
      <c r="BH1768" s="4">
        <f t="shared" si="2270"/>
        <v>112000</v>
      </c>
      <c r="BI1768" s="4">
        <f>+BI1767*4%</f>
        <v>140000</v>
      </c>
    </row>
    <row r="1769" spans="1:61" ht="13.15" hidden="1" customHeight="1" outlineLevel="2" x14ac:dyDescent="0.2">
      <c r="A1769" s="374"/>
      <c r="B1769" s="365"/>
      <c r="C1769" s="48" t="s">
        <v>164</v>
      </c>
      <c r="D1769" s="98"/>
      <c r="E1769" s="62"/>
      <c r="F1769" s="63"/>
      <c r="G1769" s="63"/>
      <c r="H1769" s="63"/>
      <c r="I1769" s="63"/>
      <c r="J1769" s="63"/>
      <c r="K1769" s="63"/>
      <c r="L1769" s="63"/>
      <c r="M1769" s="63"/>
      <c r="N1769" s="63"/>
      <c r="O1769" s="63"/>
      <c r="P1769" s="63"/>
      <c r="Q1769" s="93">
        <f t="shared" si="2266"/>
        <v>0</v>
      </c>
      <c r="R1769" s="62"/>
      <c r="S1769" s="63"/>
      <c r="T1769" s="63"/>
      <c r="U1769" s="63"/>
      <c r="V1769" s="63"/>
      <c r="W1769" s="63"/>
      <c r="X1769" s="63"/>
      <c r="Y1769" s="63"/>
      <c r="Z1769" s="63"/>
      <c r="AA1769" s="63"/>
      <c r="AB1769" s="63"/>
      <c r="AC1769" s="63"/>
      <c r="AD1769" s="93">
        <f t="shared" si="2267"/>
        <v>0</v>
      </c>
      <c r="AE1769" s="62"/>
      <c r="AF1769" s="63"/>
      <c r="AG1769" s="63"/>
      <c r="AH1769" s="63"/>
      <c r="AI1769" s="63"/>
      <c r="AJ1769" s="63"/>
      <c r="AK1769" s="63"/>
      <c r="AL1769" s="63"/>
      <c r="AM1769" s="63"/>
      <c r="AN1769" s="63"/>
      <c r="AO1769" s="63"/>
      <c r="AP1769" s="63"/>
      <c r="AQ1769" s="93">
        <f t="shared" si="2268"/>
        <v>0</v>
      </c>
      <c r="AR1769" s="62"/>
      <c r="AS1769" s="63"/>
      <c r="AT1769" s="63"/>
      <c r="AU1769" s="63"/>
      <c r="AV1769" s="63"/>
      <c r="AW1769" s="63"/>
      <c r="AX1769" s="63"/>
      <c r="AY1769" s="63"/>
      <c r="AZ1769" s="63"/>
      <c r="BA1769" s="63"/>
      <c r="BB1769" s="63"/>
      <c r="BC1769" s="63"/>
      <c r="BD1769" s="93">
        <f t="shared" si="2269"/>
        <v>0</v>
      </c>
      <c r="BE1769" s="98">
        <f t="shared" si="2170"/>
        <v>0</v>
      </c>
      <c r="BF1769" s="122"/>
      <c r="BG1769" s="136" t="s">
        <v>215</v>
      </c>
      <c r="BH1769" s="4">
        <f t="shared" si="2270"/>
        <v>0</v>
      </c>
      <c r="BI1769" s="4">
        <v>0</v>
      </c>
    </row>
    <row r="1770" spans="1:61" ht="13.15" hidden="1" customHeight="1" outlineLevel="2" x14ac:dyDescent="0.2">
      <c r="A1770" s="366">
        <v>7</v>
      </c>
      <c r="B1770" s="364" t="s">
        <v>6</v>
      </c>
      <c r="C1770" s="49" t="s">
        <v>159</v>
      </c>
      <c r="D1770" s="95"/>
      <c r="E1770" s="68"/>
      <c r="F1770" s="69"/>
      <c r="G1770" s="69"/>
      <c r="H1770" s="69"/>
      <c r="I1770" s="69"/>
      <c r="J1770" s="69"/>
      <c r="K1770" s="69"/>
      <c r="L1770" s="69"/>
      <c r="M1770" s="69"/>
      <c r="N1770" s="69"/>
      <c r="O1770" s="69"/>
      <c r="P1770" s="69"/>
      <c r="Q1770" s="94">
        <f t="shared" si="2266"/>
        <v>0</v>
      </c>
      <c r="R1770" s="52"/>
      <c r="S1770" s="53"/>
      <c r="T1770" s="53"/>
      <c r="U1770" s="53"/>
      <c r="V1770" s="53"/>
      <c r="W1770" s="53"/>
      <c r="X1770" s="53"/>
      <c r="Y1770" s="53"/>
      <c r="Z1770" s="69"/>
      <c r="AA1770" s="69"/>
      <c r="AB1770" s="69"/>
      <c r="AC1770" s="69"/>
      <c r="AD1770" s="94">
        <f t="shared" si="2267"/>
        <v>0</v>
      </c>
      <c r="AE1770" s="68"/>
      <c r="AF1770" s="69"/>
      <c r="AG1770" s="69"/>
      <c r="AH1770" s="69"/>
      <c r="AI1770" s="69"/>
      <c r="AJ1770" s="69"/>
      <c r="AK1770" s="69"/>
      <c r="AL1770" s="69"/>
      <c r="AM1770" s="69"/>
      <c r="AN1770" s="69"/>
      <c r="AO1770" s="69"/>
      <c r="AP1770" s="69"/>
      <c r="AQ1770" s="94">
        <f t="shared" si="2268"/>
        <v>0</v>
      </c>
      <c r="AR1770" s="68"/>
      <c r="AS1770" s="69"/>
      <c r="AT1770" s="69"/>
      <c r="AU1770" s="69"/>
      <c r="AV1770" s="69"/>
      <c r="AW1770" s="69"/>
      <c r="AX1770" s="69"/>
      <c r="AY1770" s="69"/>
      <c r="AZ1770" s="69"/>
      <c r="BA1770" s="69"/>
      <c r="BB1770" s="69"/>
      <c r="BC1770" s="69"/>
      <c r="BD1770" s="94">
        <f t="shared" si="2269"/>
        <v>0</v>
      </c>
      <c r="BE1770" s="95">
        <f t="shared" si="2170"/>
        <v>0</v>
      </c>
      <c r="BG1770" s="138" t="s">
        <v>216</v>
      </c>
      <c r="BH1770" s="139">
        <f>SUM(BH1762:BH1769)</f>
        <v>3044000</v>
      </c>
      <c r="BI1770" s="139">
        <f>SUM(BI1762:BI1769)</f>
        <v>3805000</v>
      </c>
    </row>
    <row r="1771" spans="1:61" ht="13.15" hidden="1" customHeight="1" outlineLevel="2" x14ac:dyDescent="0.2">
      <c r="A1771" s="367"/>
      <c r="B1771" s="368"/>
      <c r="C1771" s="48" t="s">
        <v>164</v>
      </c>
      <c r="D1771" s="98"/>
      <c r="E1771" s="66"/>
      <c r="F1771" s="63"/>
      <c r="G1771" s="63"/>
      <c r="H1771" s="63"/>
      <c r="I1771" s="63"/>
      <c r="J1771" s="63"/>
      <c r="K1771" s="63"/>
      <c r="L1771" s="63"/>
      <c r="M1771" s="63"/>
      <c r="N1771" s="63"/>
      <c r="O1771" s="63"/>
      <c r="P1771" s="63"/>
      <c r="Q1771" s="93">
        <f t="shared" si="2266"/>
        <v>0</v>
      </c>
      <c r="R1771" s="66"/>
      <c r="S1771" s="63"/>
      <c r="T1771" s="63"/>
      <c r="U1771" s="63"/>
      <c r="V1771" s="63"/>
      <c r="W1771" s="63"/>
      <c r="X1771" s="63"/>
      <c r="Y1771" s="63"/>
      <c r="Z1771" s="63"/>
      <c r="AA1771" s="63"/>
      <c r="AB1771" s="63"/>
      <c r="AC1771" s="63"/>
      <c r="AD1771" s="93">
        <f t="shared" si="2267"/>
        <v>0</v>
      </c>
      <c r="AE1771" s="66"/>
      <c r="AF1771" s="63"/>
      <c r="AG1771" s="63"/>
      <c r="AH1771" s="63"/>
      <c r="AI1771" s="63"/>
      <c r="AJ1771" s="63"/>
      <c r="AK1771" s="63"/>
      <c r="AL1771" s="63"/>
      <c r="AM1771" s="63"/>
      <c r="AN1771" s="63"/>
      <c r="AO1771" s="63"/>
      <c r="AP1771" s="63"/>
      <c r="AQ1771" s="93">
        <f t="shared" si="2268"/>
        <v>0</v>
      </c>
      <c r="AR1771" s="66"/>
      <c r="AS1771" s="63"/>
      <c r="AT1771" s="63"/>
      <c r="AU1771" s="63"/>
      <c r="AV1771" s="63"/>
      <c r="AW1771" s="63"/>
      <c r="AX1771" s="63"/>
      <c r="AY1771" s="63"/>
      <c r="AZ1771" s="63"/>
      <c r="BA1771" s="63"/>
      <c r="BB1771" s="63"/>
      <c r="BC1771" s="63"/>
      <c r="BD1771" s="93">
        <f t="shared" si="2269"/>
        <v>0</v>
      </c>
      <c r="BE1771" s="98">
        <f t="shared" si="2170"/>
        <v>0</v>
      </c>
      <c r="BH1771" s="4"/>
      <c r="BI1771" s="4"/>
    </row>
    <row r="1772" spans="1:61" ht="13.15" hidden="1" customHeight="1" outlineLevel="2" x14ac:dyDescent="0.2">
      <c r="A1772" s="380">
        <v>8</v>
      </c>
      <c r="B1772" s="364" t="s">
        <v>335</v>
      </c>
      <c r="C1772" s="49" t="s">
        <v>159</v>
      </c>
      <c r="D1772" s="95"/>
      <c r="E1772" s="68"/>
      <c r="F1772" s="69"/>
      <c r="G1772" s="69"/>
      <c r="H1772" s="69"/>
      <c r="I1772" s="69"/>
      <c r="J1772" s="69"/>
      <c r="K1772" s="69"/>
      <c r="L1772" s="69"/>
      <c r="M1772" s="69"/>
      <c r="N1772" s="69"/>
      <c r="O1772" s="69"/>
      <c r="P1772" s="69"/>
      <c r="Q1772" s="94">
        <f>SUM(E1772:P1772)</f>
        <v>0</v>
      </c>
      <c r="R1772" s="68"/>
      <c r="S1772" s="69"/>
      <c r="T1772" s="69"/>
      <c r="U1772" s="69"/>
      <c r="V1772" s="69"/>
      <c r="W1772" s="69"/>
      <c r="X1772" s="69"/>
      <c r="Y1772" s="69"/>
      <c r="Z1772" s="69"/>
      <c r="AA1772" s="69"/>
      <c r="AB1772" s="69"/>
      <c r="AC1772" s="69"/>
      <c r="AD1772" s="94">
        <f t="shared" si="2267"/>
        <v>0</v>
      </c>
      <c r="AE1772" s="68"/>
      <c r="AF1772" s="69"/>
      <c r="AG1772" s="69"/>
      <c r="AH1772" s="69"/>
      <c r="AI1772" s="69"/>
      <c r="AJ1772" s="69"/>
      <c r="AK1772" s="69"/>
      <c r="AL1772" s="69"/>
      <c r="AM1772" s="69"/>
      <c r="AN1772" s="69"/>
      <c r="AO1772" s="69"/>
      <c r="AP1772" s="69"/>
      <c r="AQ1772" s="94">
        <f t="shared" si="2268"/>
        <v>0</v>
      </c>
      <c r="AR1772" s="68"/>
      <c r="AS1772" s="69"/>
      <c r="AT1772" s="69"/>
      <c r="AU1772" s="69"/>
      <c r="AV1772" s="69"/>
      <c r="AW1772" s="69"/>
      <c r="AX1772" s="69"/>
      <c r="AY1772" s="69"/>
      <c r="AZ1772" s="69"/>
      <c r="BA1772" s="69"/>
      <c r="BB1772" s="69"/>
      <c r="BC1772" s="69"/>
      <c r="BD1772" s="94">
        <f t="shared" si="2269"/>
        <v>0</v>
      </c>
      <c r="BE1772" s="95">
        <f t="shared" ref="BE1772:BE1782" si="2271">SUM(D1772,BD1772,AQ1772,AD1772,Q1772)</f>
        <v>0</v>
      </c>
      <c r="BG1772" s="138"/>
      <c r="BH1772" s="139"/>
      <c r="BI1772" s="139"/>
    </row>
    <row r="1773" spans="1:61" ht="13.15" hidden="1" customHeight="1" outlineLevel="2" thickBot="1" x14ac:dyDescent="0.25">
      <c r="A1773" s="377"/>
      <c r="B1773" s="379"/>
      <c r="C1773" s="128" t="s">
        <v>164</v>
      </c>
      <c r="D1773" s="133"/>
      <c r="E1773" s="132"/>
      <c r="F1773" s="130"/>
      <c r="G1773" s="130"/>
      <c r="H1773" s="130"/>
      <c r="I1773" s="130"/>
      <c r="J1773" s="130"/>
      <c r="K1773" s="130"/>
      <c r="L1773" s="130"/>
      <c r="M1773" s="130"/>
      <c r="N1773" s="130"/>
      <c r="O1773" s="130"/>
      <c r="P1773" s="130"/>
      <c r="Q1773" s="131">
        <f>SUM(E1773:P1773)</f>
        <v>0</v>
      </c>
      <c r="R1773" s="132"/>
      <c r="S1773" s="130"/>
      <c r="T1773" s="130"/>
      <c r="U1773" s="130"/>
      <c r="V1773" s="130"/>
      <c r="W1773" s="130"/>
      <c r="X1773" s="130"/>
      <c r="Y1773" s="130"/>
      <c r="Z1773" s="130"/>
      <c r="AA1773" s="130"/>
      <c r="AB1773" s="130"/>
      <c r="AC1773" s="130"/>
      <c r="AD1773" s="131">
        <f t="shared" si="2267"/>
        <v>0</v>
      </c>
      <c r="AE1773" s="132"/>
      <c r="AF1773" s="130"/>
      <c r="AG1773" s="130"/>
      <c r="AH1773" s="130"/>
      <c r="AI1773" s="130"/>
      <c r="AJ1773" s="130"/>
      <c r="AK1773" s="130"/>
      <c r="AL1773" s="130"/>
      <c r="AM1773" s="130"/>
      <c r="AN1773" s="130"/>
      <c r="AO1773" s="130"/>
      <c r="AP1773" s="130"/>
      <c r="AQ1773" s="131">
        <f t="shared" si="2268"/>
        <v>0</v>
      </c>
      <c r="AR1773" s="132"/>
      <c r="AS1773" s="130"/>
      <c r="AT1773" s="130"/>
      <c r="AU1773" s="130"/>
      <c r="AV1773" s="130"/>
      <c r="AW1773" s="130"/>
      <c r="AX1773" s="130"/>
      <c r="AY1773" s="130"/>
      <c r="AZ1773" s="130"/>
      <c r="BA1773" s="130"/>
      <c r="BB1773" s="130"/>
      <c r="BC1773" s="130"/>
      <c r="BD1773" s="131">
        <f t="shared" si="2269"/>
        <v>0</v>
      </c>
      <c r="BE1773" s="133">
        <f t="shared" si="2271"/>
        <v>0</v>
      </c>
      <c r="BH1773" s="4"/>
      <c r="BI1773" s="4"/>
    </row>
    <row r="1774" spans="1:61" outlineLevel="1" collapsed="1" x14ac:dyDescent="0.2">
      <c r="A1774" s="369"/>
      <c r="B1774" s="362" t="s">
        <v>198</v>
      </c>
      <c r="C1774" s="50" t="s">
        <v>159</v>
      </c>
      <c r="D1774" s="127">
        <f>SUM(D1758,D1760,D1762,D1764,D1766,D1768,D1770,D1772)</f>
        <v>0</v>
      </c>
      <c r="E1774" s="124">
        <f t="shared" ref="E1774:P1774" si="2272">SUM(E1758,E1760,E1762,E1764,E1766,E1768,E1770,E1772)</f>
        <v>0</v>
      </c>
      <c r="F1774" s="125">
        <f t="shared" si="2272"/>
        <v>0</v>
      </c>
      <c r="G1774" s="125">
        <f t="shared" si="2272"/>
        <v>0</v>
      </c>
      <c r="H1774" s="125">
        <f t="shared" si="2272"/>
        <v>0</v>
      </c>
      <c r="I1774" s="125">
        <f t="shared" si="2272"/>
        <v>0</v>
      </c>
      <c r="J1774" s="125">
        <f t="shared" si="2272"/>
        <v>0</v>
      </c>
      <c r="K1774" s="125">
        <f t="shared" si="2272"/>
        <v>0</v>
      </c>
      <c r="L1774" s="125">
        <f t="shared" si="2272"/>
        <v>0</v>
      </c>
      <c r="M1774" s="125">
        <f t="shared" si="2272"/>
        <v>0</v>
      </c>
      <c r="N1774" s="125">
        <f t="shared" si="2272"/>
        <v>0</v>
      </c>
      <c r="O1774" s="125">
        <f t="shared" si="2272"/>
        <v>0</v>
      </c>
      <c r="P1774" s="125">
        <f t="shared" si="2272"/>
        <v>275</v>
      </c>
      <c r="Q1774" s="126">
        <f>SUM(E1774:P1774)</f>
        <v>275</v>
      </c>
      <c r="R1774" s="124">
        <f t="shared" ref="R1774:AC1774" si="2273">SUM(R1758,R1760,R1762,R1764,R1766,R1768,R1770,R1772)</f>
        <v>0</v>
      </c>
      <c r="S1774" s="125">
        <f t="shared" si="2273"/>
        <v>0</v>
      </c>
      <c r="T1774" s="125">
        <f t="shared" si="2273"/>
        <v>0</v>
      </c>
      <c r="U1774" s="125">
        <f t="shared" si="2273"/>
        <v>0</v>
      </c>
      <c r="V1774" s="125">
        <f t="shared" si="2273"/>
        <v>0</v>
      </c>
      <c r="W1774" s="125">
        <f t="shared" si="2273"/>
        <v>0</v>
      </c>
      <c r="X1774" s="125">
        <f t="shared" si="2273"/>
        <v>780</v>
      </c>
      <c r="Y1774" s="125">
        <f t="shared" si="2273"/>
        <v>988</v>
      </c>
      <c r="Z1774" s="125">
        <f t="shared" si="2273"/>
        <v>988</v>
      </c>
      <c r="AA1774" s="125">
        <f t="shared" si="2273"/>
        <v>780</v>
      </c>
      <c r="AB1774" s="125">
        <f t="shared" si="2273"/>
        <v>104</v>
      </c>
      <c r="AC1774" s="125">
        <f t="shared" si="2273"/>
        <v>0</v>
      </c>
      <c r="AD1774" s="126">
        <f t="shared" si="2267"/>
        <v>3640</v>
      </c>
      <c r="AE1774" s="124">
        <f t="shared" ref="AE1774:AP1774" si="2274">SUM(AE1758,AE1760,AE1762,AE1764,AE1766,AE1768,AE1770,AE1772)</f>
        <v>0</v>
      </c>
      <c r="AF1774" s="125">
        <f t="shared" si="2274"/>
        <v>0</v>
      </c>
      <c r="AG1774" s="125">
        <f t="shared" si="2274"/>
        <v>0</v>
      </c>
      <c r="AH1774" s="125">
        <f t="shared" si="2274"/>
        <v>0</v>
      </c>
      <c r="AI1774" s="125">
        <f t="shared" si="2274"/>
        <v>0</v>
      </c>
      <c r="AJ1774" s="125">
        <f t="shared" si="2274"/>
        <v>0</v>
      </c>
      <c r="AK1774" s="125">
        <f t="shared" si="2274"/>
        <v>0</v>
      </c>
      <c r="AL1774" s="125">
        <f t="shared" si="2274"/>
        <v>0</v>
      </c>
      <c r="AM1774" s="125">
        <f t="shared" si="2274"/>
        <v>0</v>
      </c>
      <c r="AN1774" s="125">
        <f t="shared" si="2274"/>
        <v>0</v>
      </c>
      <c r="AO1774" s="125">
        <f t="shared" si="2274"/>
        <v>0</v>
      </c>
      <c r="AP1774" s="125">
        <f t="shared" si="2274"/>
        <v>0</v>
      </c>
      <c r="AQ1774" s="126">
        <f t="shared" si="2268"/>
        <v>0</v>
      </c>
      <c r="AR1774" s="124">
        <f t="shared" ref="AR1774:BC1774" si="2275">SUM(AR1758,AR1760,AR1762,AR1764,AR1766,AR1768,AR1770,AR1772)</f>
        <v>0</v>
      </c>
      <c r="AS1774" s="125">
        <f t="shared" si="2275"/>
        <v>0</v>
      </c>
      <c r="AT1774" s="125">
        <f t="shared" si="2275"/>
        <v>0</v>
      </c>
      <c r="AU1774" s="125">
        <f t="shared" si="2275"/>
        <v>0</v>
      </c>
      <c r="AV1774" s="125">
        <f t="shared" si="2275"/>
        <v>0</v>
      </c>
      <c r="AW1774" s="125">
        <f t="shared" si="2275"/>
        <v>0</v>
      </c>
      <c r="AX1774" s="125">
        <f t="shared" si="2275"/>
        <v>0</v>
      </c>
      <c r="AY1774" s="125">
        <f t="shared" si="2275"/>
        <v>0</v>
      </c>
      <c r="AZ1774" s="125">
        <f t="shared" si="2275"/>
        <v>0</v>
      </c>
      <c r="BA1774" s="125">
        <f t="shared" si="2275"/>
        <v>0</v>
      </c>
      <c r="BB1774" s="125">
        <f t="shared" si="2275"/>
        <v>0</v>
      </c>
      <c r="BC1774" s="125">
        <f t="shared" si="2275"/>
        <v>0</v>
      </c>
      <c r="BD1774" s="126">
        <f t="shared" si="2269"/>
        <v>0</v>
      </c>
      <c r="BE1774" s="127">
        <f t="shared" si="2271"/>
        <v>3915</v>
      </c>
      <c r="BG1774" s="138"/>
      <c r="BH1774" s="139"/>
      <c r="BI1774" s="139"/>
    </row>
    <row r="1775" spans="1:61" outlineLevel="1" x14ac:dyDescent="0.2">
      <c r="A1775" s="370"/>
      <c r="B1775" s="363"/>
      <c r="C1775" s="51" t="s">
        <v>164</v>
      </c>
      <c r="D1775" s="100">
        <f t="shared" ref="D1775:P1775" si="2276">SUM(D1759,D1761,D1763,D1765,D1767,D1769,D1771,D1773)</f>
        <v>0</v>
      </c>
      <c r="E1775" s="80">
        <f t="shared" si="2276"/>
        <v>0</v>
      </c>
      <c r="F1775" s="81">
        <f t="shared" si="2276"/>
        <v>0</v>
      </c>
      <c r="G1775" s="81">
        <f t="shared" si="2276"/>
        <v>0</v>
      </c>
      <c r="H1775" s="81">
        <f t="shared" si="2276"/>
        <v>116</v>
      </c>
      <c r="I1775" s="81">
        <f t="shared" si="2276"/>
        <v>0</v>
      </c>
      <c r="J1775" s="81">
        <f t="shared" si="2276"/>
        <v>0</v>
      </c>
      <c r="K1775" s="81">
        <f t="shared" si="2276"/>
        <v>0</v>
      </c>
      <c r="L1775" s="81">
        <f t="shared" si="2276"/>
        <v>0</v>
      </c>
      <c r="M1775" s="81">
        <f t="shared" si="2276"/>
        <v>0</v>
      </c>
      <c r="N1775" s="81">
        <f t="shared" si="2276"/>
        <v>27</v>
      </c>
      <c r="O1775" s="81">
        <f t="shared" si="2276"/>
        <v>0</v>
      </c>
      <c r="P1775" s="81">
        <f t="shared" si="2276"/>
        <v>0</v>
      </c>
      <c r="Q1775" s="99">
        <f>SUM(E1775:P1775)</f>
        <v>143</v>
      </c>
      <c r="R1775" s="80">
        <f t="shared" ref="R1775:AC1775" si="2277">SUM(R1759,R1761,R1763,R1765,R1767,R1769,R1771,R1773)</f>
        <v>0</v>
      </c>
      <c r="S1775" s="81">
        <f t="shared" si="2277"/>
        <v>0</v>
      </c>
      <c r="T1775" s="81">
        <f t="shared" si="2277"/>
        <v>0</v>
      </c>
      <c r="U1775" s="81">
        <f t="shared" si="2277"/>
        <v>0</v>
      </c>
      <c r="V1775" s="81">
        <f t="shared" si="2277"/>
        <v>0</v>
      </c>
      <c r="W1775" s="81">
        <f t="shared" si="2277"/>
        <v>0</v>
      </c>
      <c r="X1775" s="81">
        <f t="shared" si="2277"/>
        <v>0</v>
      </c>
      <c r="Y1775" s="81">
        <f t="shared" si="2277"/>
        <v>0</v>
      </c>
      <c r="Z1775" s="81">
        <f t="shared" si="2277"/>
        <v>0</v>
      </c>
      <c r="AA1775" s="81">
        <f t="shared" si="2277"/>
        <v>0</v>
      </c>
      <c r="AB1775" s="81">
        <f t="shared" si="2277"/>
        <v>0</v>
      </c>
      <c r="AC1775" s="81">
        <f t="shared" si="2277"/>
        <v>0</v>
      </c>
      <c r="AD1775" s="99">
        <f t="shared" si="2267"/>
        <v>0</v>
      </c>
      <c r="AE1775" s="80">
        <f t="shared" ref="AE1775:AP1775" si="2278">SUM(AE1759,AE1761,AE1763,AE1765,AE1767,AE1769,AE1771,AE1773)</f>
        <v>0</v>
      </c>
      <c r="AF1775" s="81">
        <f t="shared" si="2278"/>
        <v>0</v>
      </c>
      <c r="AG1775" s="81">
        <f t="shared" si="2278"/>
        <v>0</v>
      </c>
      <c r="AH1775" s="81">
        <f t="shared" si="2278"/>
        <v>0</v>
      </c>
      <c r="AI1775" s="81">
        <f t="shared" si="2278"/>
        <v>0</v>
      </c>
      <c r="AJ1775" s="81">
        <f t="shared" si="2278"/>
        <v>0</v>
      </c>
      <c r="AK1775" s="81">
        <f t="shared" si="2278"/>
        <v>0</v>
      </c>
      <c r="AL1775" s="81">
        <f t="shared" si="2278"/>
        <v>0</v>
      </c>
      <c r="AM1775" s="81">
        <f t="shared" si="2278"/>
        <v>0</v>
      </c>
      <c r="AN1775" s="81">
        <f t="shared" si="2278"/>
        <v>0</v>
      </c>
      <c r="AO1775" s="81">
        <f t="shared" si="2278"/>
        <v>0</v>
      </c>
      <c r="AP1775" s="81">
        <f t="shared" si="2278"/>
        <v>0</v>
      </c>
      <c r="AQ1775" s="99">
        <f t="shared" si="2268"/>
        <v>0</v>
      </c>
      <c r="AR1775" s="80">
        <f t="shared" ref="AR1775:BC1775" si="2279">SUM(AR1759,AR1761,AR1763,AR1765,AR1767,AR1769,AR1771,AR1773)</f>
        <v>0</v>
      </c>
      <c r="AS1775" s="81">
        <f t="shared" si="2279"/>
        <v>0</v>
      </c>
      <c r="AT1775" s="81">
        <f t="shared" si="2279"/>
        <v>0</v>
      </c>
      <c r="AU1775" s="81">
        <f t="shared" si="2279"/>
        <v>0</v>
      </c>
      <c r="AV1775" s="81">
        <f t="shared" si="2279"/>
        <v>0</v>
      </c>
      <c r="AW1775" s="81">
        <f t="shared" si="2279"/>
        <v>0</v>
      </c>
      <c r="AX1775" s="81">
        <f t="shared" si="2279"/>
        <v>0</v>
      </c>
      <c r="AY1775" s="81">
        <f t="shared" si="2279"/>
        <v>0</v>
      </c>
      <c r="AZ1775" s="81">
        <f t="shared" si="2279"/>
        <v>0</v>
      </c>
      <c r="BA1775" s="81">
        <f t="shared" si="2279"/>
        <v>0</v>
      </c>
      <c r="BB1775" s="81">
        <f t="shared" si="2279"/>
        <v>0</v>
      </c>
      <c r="BC1775" s="81">
        <f t="shared" si="2279"/>
        <v>0</v>
      </c>
      <c r="BD1775" s="99">
        <f t="shared" si="2269"/>
        <v>0</v>
      </c>
      <c r="BE1775" s="100">
        <f t="shared" si="2271"/>
        <v>143</v>
      </c>
    </row>
    <row r="1776" spans="1:61" hidden="1" outlineLevel="2" x14ac:dyDescent="0.2">
      <c r="A1776" s="120"/>
      <c r="B1776" s="111" t="s">
        <v>203</v>
      </c>
      <c r="C1776" s="112"/>
      <c r="D1776" s="114"/>
      <c r="E1776" s="113"/>
      <c r="F1776" s="113"/>
      <c r="G1776" s="113"/>
      <c r="H1776" s="113"/>
      <c r="I1776" s="113"/>
      <c r="J1776" s="113"/>
      <c r="K1776" s="113"/>
      <c r="L1776" s="113"/>
      <c r="M1776" s="113"/>
      <c r="N1776" s="113"/>
      <c r="O1776" s="113"/>
      <c r="P1776" s="113"/>
      <c r="Q1776" s="114"/>
      <c r="R1776" s="113"/>
      <c r="S1776" s="113"/>
      <c r="T1776" s="113"/>
      <c r="U1776" s="113"/>
      <c r="V1776" s="113"/>
      <c r="W1776" s="113"/>
      <c r="X1776" s="113"/>
      <c r="Y1776" s="113"/>
      <c r="Z1776" s="113"/>
      <c r="AA1776" s="113"/>
      <c r="AB1776" s="113"/>
      <c r="AC1776" s="113"/>
      <c r="AD1776" s="114"/>
      <c r="AE1776" s="113"/>
      <c r="AF1776" s="113"/>
      <c r="AG1776" s="113"/>
      <c r="AH1776" s="113"/>
      <c r="AI1776" s="113"/>
      <c r="AJ1776" s="113"/>
      <c r="AK1776" s="113"/>
      <c r="AL1776" s="113"/>
      <c r="AM1776" s="113"/>
      <c r="AN1776" s="113"/>
      <c r="AO1776" s="113"/>
      <c r="AP1776" s="113"/>
      <c r="AQ1776" s="114"/>
      <c r="AR1776" s="113"/>
      <c r="AS1776" s="113"/>
      <c r="AT1776" s="113"/>
      <c r="AU1776" s="113"/>
      <c r="AV1776" s="113"/>
      <c r="AW1776" s="113"/>
      <c r="AX1776" s="113"/>
      <c r="AY1776" s="113"/>
      <c r="AZ1776" s="113"/>
      <c r="BA1776" s="113"/>
      <c r="BB1776" s="113"/>
      <c r="BC1776" s="113"/>
      <c r="BD1776" s="114"/>
      <c r="BE1776" s="198">
        <f t="shared" si="2271"/>
        <v>0</v>
      </c>
    </row>
    <row r="1777" spans="1:61" hidden="1" outlineLevel="2" x14ac:dyDescent="0.2">
      <c r="A1777" s="375">
        <v>1</v>
      </c>
      <c r="B1777" s="376" t="s">
        <v>208</v>
      </c>
      <c r="C1777" s="47" t="s">
        <v>159</v>
      </c>
      <c r="D1777" s="91">
        <f>D1774-D1779</f>
        <v>0</v>
      </c>
      <c r="E1777" s="52">
        <f>E1774-E1779</f>
        <v>0</v>
      </c>
      <c r="F1777" s="53">
        <f t="shared" ref="F1777:P1777" si="2280">F1774-F1779</f>
        <v>0</v>
      </c>
      <c r="G1777" s="53">
        <f t="shared" si="2280"/>
        <v>0</v>
      </c>
      <c r="H1777" s="53">
        <f t="shared" si="2280"/>
        <v>0</v>
      </c>
      <c r="I1777" s="53">
        <f t="shared" si="2280"/>
        <v>0</v>
      </c>
      <c r="J1777" s="53">
        <f t="shared" si="2280"/>
        <v>0</v>
      </c>
      <c r="K1777" s="53">
        <f t="shared" si="2280"/>
        <v>0</v>
      </c>
      <c r="L1777" s="53">
        <f t="shared" si="2280"/>
        <v>0</v>
      </c>
      <c r="M1777" s="53">
        <f t="shared" si="2280"/>
        <v>0</v>
      </c>
      <c r="N1777" s="53">
        <f t="shared" si="2280"/>
        <v>0</v>
      </c>
      <c r="O1777" s="53">
        <f t="shared" si="2280"/>
        <v>0</v>
      </c>
      <c r="P1777" s="53">
        <f t="shared" si="2280"/>
        <v>275</v>
      </c>
      <c r="Q1777" s="91">
        <f t="shared" ref="Q1777:Q1782" si="2281">SUM(E1777:P1777)</f>
        <v>275</v>
      </c>
      <c r="R1777" s="52">
        <f>R1774-R1779</f>
        <v>0</v>
      </c>
      <c r="S1777" s="53">
        <f t="shared" ref="S1777:AC1777" si="2282">S1774-S1779</f>
        <v>0</v>
      </c>
      <c r="T1777" s="53">
        <f t="shared" si="2282"/>
        <v>0</v>
      </c>
      <c r="U1777" s="53">
        <f t="shared" si="2282"/>
        <v>0</v>
      </c>
      <c r="V1777" s="53">
        <f t="shared" si="2282"/>
        <v>0</v>
      </c>
      <c r="W1777" s="53">
        <f t="shared" si="2282"/>
        <v>0</v>
      </c>
      <c r="X1777" s="53">
        <f t="shared" si="2282"/>
        <v>780</v>
      </c>
      <c r="Y1777" s="53">
        <f t="shared" si="2282"/>
        <v>988</v>
      </c>
      <c r="Z1777" s="53">
        <f t="shared" si="2282"/>
        <v>988</v>
      </c>
      <c r="AA1777" s="53">
        <f t="shared" si="2282"/>
        <v>780</v>
      </c>
      <c r="AB1777" s="53">
        <f t="shared" si="2282"/>
        <v>104</v>
      </c>
      <c r="AC1777" s="53">
        <f t="shared" si="2282"/>
        <v>0</v>
      </c>
      <c r="AD1777" s="91">
        <f t="shared" ref="AD1777:AD1782" si="2283">SUM(R1777:AC1777)</f>
        <v>3640</v>
      </c>
      <c r="AE1777" s="52">
        <f>AE1774-AE1779</f>
        <v>0</v>
      </c>
      <c r="AF1777" s="53">
        <f t="shared" ref="AF1777:AP1777" si="2284">AF1774-AF1779</f>
        <v>0</v>
      </c>
      <c r="AG1777" s="53">
        <f t="shared" si="2284"/>
        <v>0</v>
      </c>
      <c r="AH1777" s="53">
        <f t="shared" si="2284"/>
        <v>0</v>
      </c>
      <c r="AI1777" s="53">
        <f t="shared" si="2284"/>
        <v>0</v>
      </c>
      <c r="AJ1777" s="53">
        <f t="shared" si="2284"/>
        <v>0</v>
      </c>
      <c r="AK1777" s="53">
        <f t="shared" si="2284"/>
        <v>0</v>
      </c>
      <c r="AL1777" s="53">
        <f t="shared" si="2284"/>
        <v>0</v>
      </c>
      <c r="AM1777" s="53">
        <f t="shared" si="2284"/>
        <v>0</v>
      </c>
      <c r="AN1777" s="53">
        <f t="shared" si="2284"/>
        <v>0</v>
      </c>
      <c r="AO1777" s="53">
        <f t="shared" si="2284"/>
        <v>0</v>
      </c>
      <c r="AP1777" s="53">
        <f t="shared" si="2284"/>
        <v>0</v>
      </c>
      <c r="AQ1777" s="91">
        <f t="shared" ref="AQ1777:AQ1782" si="2285">SUM(AE1777:AP1777)</f>
        <v>0</v>
      </c>
      <c r="AR1777" s="52">
        <f>AR1774-AR1779</f>
        <v>0</v>
      </c>
      <c r="AS1777" s="53">
        <f t="shared" ref="AS1777:BC1777" si="2286">AS1774-AS1779</f>
        <v>0</v>
      </c>
      <c r="AT1777" s="53">
        <f t="shared" si="2286"/>
        <v>0</v>
      </c>
      <c r="AU1777" s="53">
        <f t="shared" si="2286"/>
        <v>0</v>
      </c>
      <c r="AV1777" s="53">
        <f t="shared" si="2286"/>
        <v>0</v>
      </c>
      <c r="AW1777" s="53">
        <f t="shared" si="2286"/>
        <v>0</v>
      </c>
      <c r="AX1777" s="53">
        <f t="shared" si="2286"/>
        <v>0</v>
      </c>
      <c r="AY1777" s="53">
        <f t="shared" si="2286"/>
        <v>0</v>
      </c>
      <c r="AZ1777" s="53">
        <f t="shared" si="2286"/>
        <v>0</v>
      </c>
      <c r="BA1777" s="53">
        <f t="shared" si="2286"/>
        <v>0</v>
      </c>
      <c r="BB1777" s="53">
        <f t="shared" si="2286"/>
        <v>0</v>
      </c>
      <c r="BC1777" s="53">
        <f t="shared" si="2286"/>
        <v>0</v>
      </c>
      <c r="BD1777" s="91">
        <f t="shared" ref="BD1777:BD1782" si="2287">SUM(AR1777:BC1777)</f>
        <v>0</v>
      </c>
      <c r="BE1777" s="91">
        <f t="shared" si="2271"/>
        <v>3915</v>
      </c>
      <c r="BG1777" s="42"/>
    </row>
    <row r="1778" spans="1:61" hidden="1" outlineLevel="2" x14ac:dyDescent="0.2">
      <c r="A1778" s="374"/>
      <c r="B1778" s="372"/>
      <c r="C1778" s="46" t="s">
        <v>164</v>
      </c>
      <c r="D1778" s="92">
        <f t="shared" ref="D1778:P1778" si="2288">D1775-D1780</f>
        <v>0</v>
      </c>
      <c r="E1778" s="56">
        <f t="shared" si="2288"/>
        <v>0</v>
      </c>
      <c r="F1778" s="57">
        <f t="shared" si="2288"/>
        <v>0</v>
      </c>
      <c r="G1778" s="57">
        <f t="shared" si="2288"/>
        <v>0</v>
      </c>
      <c r="H1778" s="57">
        <f t="shared" si="2288"/>
        <v>116</v>
      </c>
      <c r="I1778" s="57">
        <f t="shared" si="2288"/>
        <v>0</v>
      </c>
      <c r="J1778" s="57">
        <f t="shared" si="2288"/>
        <v>0</v>
      </c>
      <c r="K1778" s="57">
        <f t="shared" si="2288"/>
        <v>0</v>
      </c>
      <c r="L1778" s="57">
        <f t="shared" si="2288"/>
        <v>0</v>
      </c>
      <c r="M1778" s="57">
        <f t="shared" si="2288"/>
        <v>0</v>
      </c>
      <c r="N1778" s="57">
        <f t="shared" si="2288"/>
        <v>27</v>
      </c>
      <c r="O1778" s="57">
        <f t="shared" si="2288"/>
        <v>0</v>
      </c>
      <c r="P1778" s="57">
        <f t="shared" si="2288"/>
        <v>0</v>
      </c>
      <c r="Q1778" s="92">
        <f t="shared" si="2281"/>
        <v>143</v>
      </c>
      <c r="R1778" s="56">
        <f t="shared" ref="R1778:AC1778" si="2289">R1775-R1780</f>
        <v>0</v>
      </c>
      <c r="S1778" s="57">
        <f t="shared" si="2289"/>
        <v>0</v>
      </c>
      <c r="T1778" s="57">
        <f t="shared" si="2289"/>
        <v>0</v>
      </c>
      <c r="U1778" s="57">
        <f t="shared" si="2289"/>
        <v>0</v>
      </c>
      <c r="V1778" s="57">
        <f t="shared" si="2289"/>
        <v>0</v>
      </c>
      <c r="W1778" s="57">
        <f t="shared" si="2289"/>
        <v>0</v>
      </c>
      <c r="X1778" s="57">
        <f t="shared" si="2289"/>
        <v>0</v>
      </c>
      <c r="Y1778" s="57">
        <f t="shared" si="2289"/>
        <v>0</v>
      </c>
      <c r="Z1778" s="57">
        <f t="shared" si="2289"/>
        <v>0</v>
      </c>
      <c r="AA1778" s="57">
        <f t="shared" si="2289"/>
        <v>0</v>
      </c>
      <c r="AB1778" s="57">
        <f t="shared" si="2289"/>
        <v>0</v>
      </c>
      <c r="AC1778" s="57">
        <f t="shared" si="2289"/>
        <v>0</v>
      </c>
      <c r="AD1778" s="92">
        <f t="shared" si="2283"/>
        <v>0</v>
      </c>
      <c r="AE1778" s="56">
        <f t="shared" ref="AE1778:AP1778" si="2290">AE1775-AE1780</f>
        <v>0</v>
      </c>
      <c r="AF1778" s="57">
        <f t="shared" si="2290"/>
        <v>0</v>
      </c>
      <c r="AG1778" s="57">
        <f t="shared" si="2290"/>
        <v>0</v>
      </c>
      <c r="AH1778" s="57">
        <f t="shared" si="2290"/>
        <v>0</v>
      </c>
      <c r="AI1778" s="57">
        <f t="shared" si="2290"/>
        <v>0</v>
      </c>
      <c r="AJ1778" s="57">
        <f t="shared" si="2290"/>
        <v>0</v>
      </c>
      <c r="AK1778" s="57">
        <f t="shared" si="2290"/>
        <v>0</v>
      </c>
      <c r="AL1778" s="57">
        <f t="shared" si="2290"/>
        <v>0</v>
      </c>
      <c r="AM1778" s="57">
        <f t="shared" si="2290"/>
        <v>0</v>
      </c>
      <c r="AN1778" s="57">
        <f t="shared" si="2290"/>
        <v>0</v>
      </c>
      <c r="AO1778" s="57">
        <f t="shared" si="2290"/>
        <v>0</v>
      </c>
      <c r="AP1778" s="57">
        <f t="shared" si="2290"/>
        <v>0</v>
      </c>
      <c r="AQ1778" s="92">
        <f t="shared" si="2285"/>
        <v>0</v>
      </c>
      <c r="AR1778" s="56">
        <f t="shared" ref="AR1778:BC1778" si="2291">AR1775-AR1780</f>
        <v>0</v>
      </c>
      <c r="AS1778" s="57">
        <f t="shared" si="2291"/>
        <v>0</v>
      </c>
      <c r="AT1778" s="57">
        <f t="shared" si="2291"/>
        <v>0</v>
      </c>
      <c r="AU1778" s="57">
        <f t="shared" si="2291"/>
        <v>0</v>
      </c>
      <c r="AV1778" s="57">
        <f t="shared" si="2291"/>
        <v>0</v>
      </c>
      <c r="AW1778" s="57">
        <f t="shared" si="2291"/>
        <v>0</v>
      </c>
      <c r="AX1778" s="57">
        <f t="shared" si="2291"/>
        <v>0</v>
      </c>
      <c r="AY1778" s="57">
        <f t="shared" si="2291"/>
        <v>0</v>
      </c>
      <c r="AZ1778" s="57">
        <f t="shared" si="2291"/>
        <v>0</v>
      </c>
      <c r="BA1778" s="57">
        <f t="shared" si="2291"/>
        <v>0</v>
      </c>
      <c r="BB1778" s="57">
        <f t="shared" si="2291"/>
        <v>0</v>
      </c>
      <c r="BC1778" s="57">
        <f t="shared" si="2291"/>
        <v>0</v>
      </c>
      <c r="BD1778" s="92">
        <f t="shared" si="2287"/>
        <v>0</v>
      </c>
      <c r="BE1778" s="92">
        <f t="shared" si="2271"/>
        <v>143</v>
      </c>
      <c r="BF1778" s="122"/>
      <c r="BG1778" s="42"/>
    </row>
    <row r="1779" spans="1:61" hidden="1" outlineLevel="2" x14ac:dyDescent="0.2">
      <c r="A1779" s="373">
        <v>2</v>
      </c>
      <c r="B1779" s="371" t="s">
        <v>307</v>
      </c>
      <c r="C1779" s="44" t="s">
        <v>159</v>
      </c>
      <c r="D1779" s="101"/>
      <c r="E1779" s="82"/>
      <c r="F1779" s="83"/>
      <c r="G1779" s="83"/>
      <c r="H1779" s="83"/>
      <c r="I1779" s="83"/>
      <c r="J1779" s="83"/>
      <c r="K1779" s="83"/>
      <c r="L1779" s="83"/>
      <c r="M1779" s="83"/>
      <c r="N1779" s="83"/>
      <c r="O1779" s="83"/>
      <c r="P1779" s="84"/>
      <c r="Q1779" s="101">
        <f t="shared" si="2281"/>
        <v>0</v>
      </c>
      <c r="R1779" s="82"/>
      <c r="S1779" s="83"/>
      <c r="T1779" s="83"/>
      <c r="U1779" s="83"/>
      <c r="V1779" s="83"/>
      <c r="W1779" s="83"/>
      <c r="X1779" s="83"/>
      <c r="Y1779" s="83"/>
      <c r="Z1779" s="83"/>
      <c r="AA1779" s="83"/>
      <c r="AB1779" s="83"/>
      <c r="AC1779" s="84"/>
      <c r="AD1779" s="101">
        <f t="shared" si="2283"/>
        <v>0</v>
      </c>
      <c r="AE1779" s="82"/>
      <c r="AF1779" s="83"/>
      <c r="AG1779" s="83"/>
      <c r="AH1779" s="83"/>
      <c r="AI1779" s="83"/>
      <c r="AJ1779" s="83"/>
      <c r="AK1779" s="83"/>
      <c r="AL1779" s="83"/>
      <c r="AM1779" s="83"/>
      <c r="AN1779" s="83"/>
      <c r="AO1779" s="83"/>
      <c r="AP1779" s="84"/>
      <c r="AQ1779" s="101">
        <f t="shared" si="2285"/>
        <v>0</v>
      </c>
      <c r="AR1779" s="82"/>
      <c r="AS1779" s="83"/>
      <c r="AT1779" s="83"/>
      <c r="AU1779" s="83"/>
      <c r="AV1779" s="83"/>
      <c r="AW1779" s="83"/>
      <c r="AX1779" s="83"/>
      <c r="AY1779" s="83"/>
      <c r="AZ1779" s="83"/>
      <c r="BA1779" s="83"/>
      <c r="BB1779" s="83"/>
      <c r="BC1779" s="84"/>
      <c r="BD1779" s="101">
        <f t="shared" si="2287"/>
        <v>0</v>
      </c>
      <c r="BE1779" s="101">
        <f t="shared" si="2271"/>
        <v>0</v>
      </c>
      <c r="BG1779" s="42"/>
    </row>
    <row r="1780" spans="1:61" ht="13.5" hidden="1" outlineLevel="2" thickBot="1" x14ac:dyDescent="0.25">
      <c r="A1780" s="377"/>
      <c r="B1780" s="378"/>
      <c r="C1780" s="128" t="s">
        <v>164</v>
      </c>
      <c r="D1780" s="131"/>
      <c r="E1780" s="129"/>
      <c r="F1780" s="130"/>
      <c r="G1780" s="130"/>
      <c r="H1780" s="130"/>
      <c r="I1780" s="130"/>
      <c r="J1780" s="130"/>
      <c r="K1780" s="130"/>
      <c r="L1780" s="130"/>
      <c r="M1780" s="130"/>
      <c r="N1780" s="130"/>
      <c r="O1780" s="130"/>
      <c r="P1780" s="130"/>
      <c r="Q1780" s="131">
        <f t="shared" si="2281"/>
        <v>0</v>
      </c>
      <c r="R1780" s="129"/>
      <c r="S1780" s="130"/>
      <c r="T1780" s="130"/>
      <c r="U1780" s="130"/>
      <c r="V1780" s="130"/>
      <c r="W1780" s="130"/>
      <c r="X1780" s="130"/>
      <c r="Y1780" s="130"/>
      <c r="Z1780" s="130"/>
      <c r="AA1780" s="130"/>
      <c r="AB1780" s="130"/>
      <c r="AC1780" s="130"/>
      <c r="AD1780" s="131">
        <f t="shared" si="2283"/>
        <v>0</v>
      </c>
      <c r="AE1780" s="129"/>
      <c r="AF1780" s="130"/>
      <c r="AG1780" s="130"/>
      <c r="AH1780" s="130"/>
      <c r="AI1780" s="130"/>
      <c r="AJ1780" s="130"/>
      <c r="AK1780" s="130"/>
      <c r="AL1780" s="130"/>
      <c r="AM1780" s="130"/>
      <c r="AN1780" s="130"/>
      <c r="AO1780" s="130"/>
      <c r="AP1780" s="130"/>
      <c r="AQ1780" s="131">
        <f t="shared" si="2285"/>
        <v>0</v>
      </c>
      <c r="AR1780" s="129"/>
      <c r="AS1780" s="130"/>
      <c r="AT1780" s="130"/>
      <c r="AU1780" s="130"/>
      <c r="AV1780" s="130"/>
      <c r="AW1780" s="130"/>
      <c r="AX1780" s="130"/>
      <c r="AY1780" s="130"/>
      <c r="AZ1780" s="130"/>
      <c r="BA1780" s="130"/>
      <c r="BB1780" s="130"/>
      <c r="BC1780" s="130"/>
      <c r="BD1780" s="131">
        <f t="shared" si="2287"/>
        <v>0</v>
      </c>
      <c r="BE1780" s="131">
        <f t="shared" si="2271"/>
        <v>0</v>
      </c>
      <c r="BG1780" s="42"/>
    </row>
    <row r="1781" spans="1:61" hidden="1" outlineLevel="2" x14ac:dyDescent="0.2">
      <c r="A1781" s="369"/>
      <c r="B1781" s="362" t="s">
        <v>198</v>
      </c>
      <c r="C1781" s="50" t="s">
        <v>159</v>
      </c>
      <c r="D1781" s="127">
        <f>SUM(D1777,D1779)</f>
        <v>0</v>
      </c>
      <c r="E1781" s="124">
        <f>SUM(E1777,E1779)</f>
        <v>0</v>
      </c>
      <c r="F1781" s="125">
        <f t="shared" ref="F1781:P1781" si="2292">SUM(F1777,F1779)</f>
        <v>0</v>
      </c>
      <c r="G1781" s="125">
        <f t="shared" si="2292"/>
        <v>0</v>
      </c>
      <c r="H1781" s="125">
        <f t="shared" si="2292"/>
        <v>0</v>
      </c>
      <c r="I1781" s="125">
        <f t="shared" si="2292"/>
        <v>0</v>
      </c>
      <c r="J1781" s="125">
        <f t="shared" si="2292"/>
        <v>0</v>
      </c>
      <c r="K1781" s="125">
        <f t="shared" si="2292"/>
        <v>0</v>
      </c>
      <c r="L1781" s="125">
        <f t="shared" si="2292"/>
        <v>0</v>
      </c>
      <c r="M1781" s="125">
        <f t="shared" si="2292"/>
        <v>0</v>
      </c>
      <c r="N1781" s="125">
        <f t="shared" si="2292"/>
        <v>0</v>
      </c>
      <c r="O1781" s="125">
        <f t="shared" si="2292"/>
        <v>0</v>
      </c>
      <c r="P1781" s="125">
        <f t="shared" si="2292"/>
        <v>275</v>
      </c>
      <c r="Q1781" s="126">
        <f t="shared" si="2281"/>
        <v>275</v>
      </c>
      <c r="R1781" s="124">
        <f>SUM(R1777,R1779)</f>
        <v>0</v>
      </c>
      <c r="S1781" s="125">
        <f t="shared" ref="S1781:AC1781" si="2293">SUM(S1777,S1779)</f>
        <v>0</v>
      </c>
      <c r="T1781" s="125">
        <f t="shared" si="2293"/>
        <v>0</v>
      </c>
      <c r="U1781" s="125">
        <f t="shared" si="2293"/>
        <v>0</v>
      </c>
      <c r="V1781" s="125">
        <f t="shared" si="2293"/>
        <v>0</v>
      </c>
      <c r="W1781" s="125">
        <f t="shared" si="2293"/>
        <v>0</v>
      </c>
      <c r="X1781" s="125">
        <f t="shared" si="2293"/>
        <v>780</v>
      </c>
      <c r="Y1781" s="125">
        <f t="shared" si="2293"/>
        <v>988</v>
      </c>
      <c r="Z1781" s="125">
        <f t="shared" si="2293"/>
        <v>988</v>
      </c>
      <c r="AA1781" s="125">
        <f t="shared" si="2293"/>
        <v>780</v>
      </c>
      <c r="AB1781" s="125">
        <f t="shared" si="2293"/>
        <v>104</v>
      </c>
      <c r="AC1781" s="125">
        <f t="shared" si="2293"/>
        <v>0</v>
      </c>
      <c r="AD1781" s="126">
        <f t="shared" si="2283"/>
        <v>3640</v>
      </c>
      <c r="AE1781" s="124">
        <f>SUM(AE1777,AE1779)</f>
        <v>0</v>
      </c>
      <c r="AF1781" s="125">
        <f t="shared" ref="AF1781:AP1781" si="2294">SUM(AF1777,AF1779)</f>
        <v>0</v>
      </c>
      <c r="AG1781" s="125">
        <f t="shared" si="2294"/>
        <v>0</v>
      </c>
      <c r="AH1781" s="125">
        <f t="shared" si="2294"/>
        <v>0</v>
      </c>
      <c r="AI1781" s="125">
        <f t="shared" si="2294"/>
        <v>0</v>
      </c>
      <c r="AJ1781" s="125">
        <f t="shared" si="2294"/>
        <v>0</v>
      </c>
      <c r="AK1781" s="125">
        <f t="shared" si="2294"/>
        <v>0</v>
      </c>
      <c r="AL1781" s="125">
        <f t="shared" si="2294"/>
        <v>0</v>
      </c>
      <c r="AM1781" s="125">
        <f t="shared" si="2294"/>
        <v>0</v>
      </c>
      <c r="AN1781" s="125">
        <f t="shared" si="2294"/>
        <v>0</v>
      </c>
      <c r="AO1781" s="125">
        <f t="shared" si="2294"/>
        <v>0</v>
      </c>
      <c r="AP1781" s="125">
        <f t="shared" si="2294"/>
        <v>0</v>
      </c>
      <c r="AQ1781" s="126">
        <f t="shared" si="2285"/>
        <v>0</v>
      </c>
      <c r="AR1781" s="124">
        <f>SUM(AR1777,AR1779)</f>
        <v>0</v>
      </c>
      <c r="AS1781" s="125">
        <f t="shared" ref="AS1781:BC1781" si="2295">SUM(AS1777,AS1779)</f>
        <v>0</v>
      </c>
      <c r="AT1781" s="125">
        <f t="shared" si="2295"/>
        <v>0</v>
      </c>
      <c r="AU1781" s="125">
        <f t="shared" si="2295"/>
        <v>0</v>
      </c>
      <c r="AV1781" s="125">
        <f t="shared" si="2295"/>
        <v>0</v>
      </c>
      <c r="AW1781" s="125">
        <f t="shared" si="2295"/>
        <v>0</v>
      </c>
      <c r="AX1781" s="125">
        <f t="shared" si="2295"/>
        <v>0</v>
      </c>
      <c r="AY1781" s="125">
        <f t="shared" si="2295"/>
        <v>0</v>
      </c>
      <c r="AZ1781" s="125">
        <f t="shared" si="2295"/>
        <v>0</v>
      </c>
      <c r="BA1781" s="125">
        <f t="shared" si="2295"/>
        <v>0</v>
      </c>
      <c r="BB1781" s="125">
        <f t="shared" si="2295"/>
        <v>0</v>
      </c>
      <c r="BC1781" s="125">
        <f t="shared" si="2295"/>
        <v>0</v>
      </c>
      <c r="BD1781" s="126">
        <f t="shared" si="2287"/>
        <v>0</v>
      </c>
      <c r="BE1781" s="127">
        <f t="shared" si="2271"/>
        <v>3915</v>
      </c>
      <c r="BG1781" s="42"/>
    </row>
    <row r="1782" spans="1:61" hidden="1" outlineLevel="2" x14ac:dyDescent="0.2">
      <c r="A1782" s="370"/>
      <c r="B1782" s="363"/>
      <c r="C1782" s="51" t="s">
        <v>164</v>
      </c>
      <c r="D1782" s="100">
        <f t="shared" ref="D1782:P1782" si="2296">SUM(D1778,D1780)</f>
        <v>0</v>
      </c>
      <c r="E1782" s="80">
        <f t="shared" si="2296"/>
        <v>0</v>
      </c>
      <c r="F1782" s="81">
        <f t="shared" si="2296"/>
        <v>0</v>
      </c>
      <c r="G1782" s="81">
        <f t="shared" si="2296"/>
        <v>0</v>
      </c>
      <c r="H1782" s="81">
        <f t="shared" si="2296"/>
        <v>116</v>
      </c>
      <c r="I1782" s="81">
        <f t="shared" si="2296"/>
        <v>0</v>
      </c>
      <c r="J1782" s="81">
        <f t="shared" si="2296"/>
        <v>0</v>
      </c>
      <c r="K1782" s="81">
        <f t="shared" si="2296"/>
        <v>0</v>
      </c>
      <c r="L1782" s="81">
        <f t="shared" si="2296"/>
        <v>0</v>
      </c>
      <c r="M1782" s="81">
        <f t="shared" si="2296"/>
        <v>0</v>
      </c>
      <c r="N1782" s="81">
        <f t="shared" si="2296"/>
        <v>27</v>
      </c>
      <c r="O1782" s="81">
        <f t="shared" si="2296"/>
        <v>0</v>
      </c>
      <c r="P1782" s="81">
        <f t="shared" si="2296"/>
        <v>0</v>
      </c>
      <c r="Q1782" s="99">
        <f t="shared" si="2281"/>
        <v>143</v>
      </c>
      <c r="R1782" s="80">
        <f t="shared" ref="R1782:AC1782" si="2297">SUM(R1778,R1780)</f>
        <v>0</v>
      </c>
      <c r="S1782" s="81">
        <f t="shared" si="2297"/>
        <v>0</v>
      </c>
      <c r="T1782" s="81">
        <f t="shared" si="2297"/>
        <v>0</v>
      </c>
      <c r="U1782" s="81">
        <f t="shared" si="2297"/>
        <v>0</v>
      </c>
      <c r="V1782" s="81">
        <f t="shared" si="2297"/>
        <v>0</v>
      </c>
      <c r="W1782" s="81">
        <f t="shared" si="2297"/>
        <v>0</v>
      </c>
      <c r="X1782" s="81">
        <f t="shared" si="2297"/>
        <v>0</v>
      </c>
      <c r="Y1782" s="81">
        <f t="shared" si="2297"/>
        <v>0</v>
      </c>
      <c r="Z1782" s="81">
        <f t="shared" si="2297"/>
        <v>0</v>
      </c>
      <c r="AA1782" s="81">
        <f t="shared" si="2297"/>
        <v>0</v>
      </c>
      <c r="AB1782" s="81">
        <f t="shared" si="2297"/>
        <v>0</v>
      </c>
      <c r="AC1782" s="81">
        <f t="shared" si="2297"/>
        <v>0</v>
      </c>
      <c r="AD1782" s="99">
        <f t="shared" si="2283"/>
        <v>0</v>
      </c>
      <c r="AE1782" s="80">
        <f t="shared" ref="AE1782:AP1782" si="2298">SUM(AE1778,AE1780)</f>
        <v>0</v>
      </c>
      <c r="AF1782" s="81">
        <f t="shared" si="2298"/>
        <v>0</v>
      </c>
      <c r="AG1782" s="81">
        <f t="shared" si="2298"/>
        <v>0</v>
      </c>
      <c r="AH1782" s="81">
        <f t="shared" si="2298"/>
        <v>0</v>
      </c>
      <c r="AI1782" s="81">
        <f t="shared" si="2298"/>
        <v>0</v>
      </c>
      <c r="AJ1782" s="81">
        <f t="shared" si="2298"/>
        <v>0</v>
      </c>
      <c r="AK1782" s="81">
        <f t="shared" si="2298"/>
        <v>0</v>
      </c>
      <c r="AL1782" s="81">
        <f t="shared" si="2298"/>
        <v>0</v>
      </c>
      <c r="AM1782" s="81">
        <f t="shared" si="2298"/>
        <v>0</v>
      </c>
      <c r="AN1782" s="81">
        <f t="shared" si="2298"/>
        <v>0</v>
      </c>
      <c r="AO1782" s="81">
        <f t="shared" si="2298"/>
        <v>0</v>
      </c>
      <c r="AP1782" s="81">
        <f t="shared" si="2298"/>
        <v>0</v>
      </c>
      <c r="AQ1782" s="99">
        <f t="shared" si="2285"/>
        <v>0</v>
      </c>
      <c r="AR1782" s="80">
        <f t="shared" ref="AR1782:BC1782" si="2299">SUM(AR1778,AR1780)</f>
        <v>0</v>
      </c>
      <c r="AS1782" s="81">
        <f t="shared" si="2299"/>
        <v>0</v>
      </c>
      <c r="AT1782" s="81">
        <f t="shared" si="2299"/>
        <v>0</v>
      </c>
      <c r="AU1782" s="81">
        <f t="shared" si="2299"/>
        <v>0</v>
      </c>
      <c r="AV1782" s="81">
        <f t="shared" si="2299"/>
        <v>0</v>
      </c>
      <c r="AW1782" s="81">
        <f t="shared" si="2299"/>
        <v>0</v>
      </c>
      <c r="AX1782" s="81">
        <f t="shared" si="2299"/>
        <v>0</v>
      </c>
      <c r="AY1782" s="81">
        <f t="shared" si="2299"/>
        <v>0</v>
      </c>
      <c r="AZ1782" s="81">
        <f t="shared" si="2299"/>
        <v>0</v>
      </c>
      <c r="BA1782" s="81">
        <f t="shared" si="2299"/>
        <v>0</v>
      </c>
      <c r="BB1782" s="81">
        <f t="shared" si="2299"/>
        <v>0</v>
      </c>
      <c r="BC1782" s="81">
        <f t="shared" si="2299"/>
        <v>0</v>
      </c>
      <c r="BD1782" s="99">
        <f t="shared" si="2287"/>
        <v>0</v>
      </c>
      <c r="BE1782" s="100">
        <f t="shared" si="2271"/>
        <v>143</v>
      </c>
      <c r="BG1782" s="42"/>
    </row>
    <row r="1783" spans="1:61" outlineLevel="1" collapsed="1" x14ac:dyDescent="0.2">
      <c r="A1783" s="119"/>
      <c r="B1783" s="103" t="s">
        <v>268</v>
      </c>
      <c r="C1783" s="104"/>
      <c r="D1783" s="106"/>
      <c r="E1783" s="105"/>
      <c r="F1783" s="105"/>
      <c r="G1783" s="105"/>
      <c r="H1783" s="105"/>
      <c r="I1783" s="105"/>
      <c r="J1783" s="105"/>
      <c r="K1783" s="105"/>
      <c r="L1783" s="105"/>
      <c r="M1783" s="105"/>
      <c r="N1783" s="105"/>
      <c r="O1783" s="105"/>
      <c r="P1783" s="105"/>
      <c r="Q1783" s="106"/>
      <c r="R1783" s="105"/>
      <c r="S1783" s="105"/>
      <c r="T1783" s="105"/>
      <c r="U1783" s="105"/>
      <c r="V1783" s="105"/>
      <c r="W1783" s="105"/>
      <c r="X1783" s="105"/>
      <c r="Y1783" s="105"/>
      <c r="Z1783" s="105"/>
      <c r="AA1783" s="105"/>
      <c r="AB1783" s="105"/>
      <c r="AC1783" s="105"/>
      <c r="AD1783" s="107"/>
      <c r="AE1783" s="108"/>
      <c r="AF1783" s="105"/>
      <c r="AG1783" s="105"/>
      <c r="AH1783" s="105"/>
      <c r="AI1783" s="105"/>
      <c r="AJ1783" s="105"/>
      <c r="AK1783" s="105"/>
      <c r="AL1783" s="105"/>
      <c r="AM1783" s="105"/>
      <c r="AN1783" s="105"/>
      <c r="AO1783" s="105"/>
      <c r="AP1783" s="109"/>
      <c r="AQ1783" s="110"/>
      <c r="AR1783" s="105"/>
      <c r="AS1783" s="105"/>
      <c r="AT1783" s="105"/>
      <c r="AU1783" s="105"/>
      <c r="AV1783" s="105"/>
      <c r="AW1783" s="105"/>
      <c r="AX1783" s="105"/>
      <c r="AY1783" s="105"/>
      <c r="AZ1783" s="105"/>
      <c r="BA1783" s="105"/>
      <c r="BB1783" s="105"/>
      <c r="BC1783" s="105"/>
      <c r="BD1783" s="106"/>
      <c r="BE1783" s="197">
        <f t="shared" si="2170"/>
        <v>0</v>
      </c>
      <c r="BF1783" s="122"/>
      <c r="BG1783" s="42"/>
    </row>
    <row r="1784" spans="1:61" hidden="1" outlineLevel="2" x14ac:dyDescent="0.2">
      <c r="A1784" s="120"/>
      <c r="B1784" s="111" t="s">
        <v>202</v>
      </c>
      <c r="C1784" s="112"/>
      <c r="D1784" s="114"/>
      <c r="E1784" s="113"/>
      <c r="F1784" s="113"/>
      <c r="G1784" s="113"/>
      <c r="H1784" s="113"/>
      <c r="I1784" s="113"/>
      <c r="J1784" s="113"/>
      <c r="K1784" s="113"/>
      <c r="L1784" s="113"/>
      <c r="M1784" s="113"/>
      <c r="N1784" s="113"/>
      <c r="O1784" s="113"/>
      <c r="P1784" s="113"/>
      <c r="Q1784" s="114"/>
      <c r="R1784" s="113"/>
      <c r="S1784" s="113"/>
      <c r="T1784" s="113"/>
      <c r="U1784" s="113"/>
      <c r="V1784" s="113"/>
      <c r="W1784" s="113"/>
      <c r="X1784" s="113"/>
      <c r="Y1784" s="113"/>
      <c r="Z1784" s="113"/>
      <c r="AA1784" s="113"/>
      <c r="AB1784" s="113"/>
      <c r="AC1784" s="113"/>
      <c r="AD1784" s="115"/>
      <c r="AE1784" s="116"/>
      <c r="AF1784" s="113"/>
      <c r="AG1784" s="113"/>
      <c r="AH1784" s="113"/>
      <c r="AI1784" s="113"/>
      <c r="AJ1784" s="113"/>
      <c r="AK1784" s="113"/>
      <c r="AL1784" s="113"/>
      <c r="AM1784" s="113"/>
      <c r="AN1784" s="113"/>
      <c r="AO1784" s="113"/>
      <c r="AP1784" s="117"/>
      <c r="AQ1784" s="118"/>
      <c r="AR1784" s="113"/>
      <c r="AS1784" s="113"/>
      <c r="AT1784" s="113"/>
      <c r="AU1784" s="113"/>
      <c r="AV1784" s="113"/>
      <c r="AW1784" s="113"/>
      <c r="AX1784" s="113"/>
      <c r="AY1784" s="113"/>
      <c r="AZ1784" s="113"/>
      <c r="BA1784" s="113"/>
      <c r="BB1784" s="113"/>
      <c r="BC1784" s="113"/>
      <c r="BD1784" s="114"/>
      <c r="BE1784" s="198">
        <f t="shared" si="2170"/>
        <v>0</v>
      </c>
      <c r="BG1784" s="42"/>
    </row>
    <row r="1785" spans="1:61" ht="13.15" hidden="1" customHeight="1" outlineLevel="2" x14ac:dyDescent="0.2">
      <c r="A1785" s="373">
        <v>1</v>
      </c>
      <c r="B1785" s="371" t="s">
        <v>334</v>
      </c>
      <c r="C1785" s="44" t="s">
        <v>159</v>
      </c>
      <c r="D1785" s="101"/>
      <c r="E1785" s="82"/>
      <c r="F1785" s="83"/>
      <c r="G1785" s="83"/>
      <c r="H1785" s="83"/>
      <c r="I1785" s="83"/>
      <c r="J1785" s="83"/>
      <c r="K1785" s="83"/>
      <c r="L1785" s="83"/>
      <c r="M1785" s="83"/>
      <c r="N1785" s="83"/>
      <c r="O1785" s="83"/>
      <c r="P1785" s="83"/>
      <c r="Q1785" s="101">
        <f>SUM(E1785:P1785)</f>
        <v>0</v>
      </c>
      <c r="R1785" s="82"/>
      <c r="S1785" s="83"/>
      <c r="T1785" s="83"/>
      <c r="U1785" s="83"/>
      <c r="V1785" s="83"/>
      <c r="W1785" s="83"/>
      <c r="X1785" s="83"/>
      <c r="Y1785" s="83"/>
      <c r="Z1785" s="83"/>
      <c r="AA1785" s="83"/>
      <c r="AB1785" s="83"/>
      <c r="AC1785" s="83"/>
      <c r="AD1785" s="101">
        <f>SUM(R1785:AC1785)</f>
        <v>0</v>
      </c>
      <c r="AE1785" s="82"/>
      <c r="AF1785" s="83"/>
      <c r="AG1785" s="83"/>
      <c r="AH1785" s="83"/>
      <c r="AI1785" s="83"/>
      <c r="AJ1785" s="83"/>
      <c r="AK1785" s="83"/>
      <c r="AL1785" s="83"/>
      <c r="AM1785" s="83"/>
      <c r="AN1785" s="83"/>
      <c r="AO1785" s="83"/>
      <c r="AP1785" s="83"/>
      <c r="AQ1785" s="101">
        <f>SUM(AE1785:AP1785)</f>
        <v>0</v>
      </c>
      <c r="AR1785" s="82"/>
      <c r="AS1785" s="83"/>
      <c r="AT1785" s="83"/>
      <c r="AU1785" s="83"/>
      <c r="AV1785" s="83"/>
      <c r="AW1785" s="83"/>
      <c r="AX1785" s="83"/>
      <c r="AY1785" s="83"/>
      <c r="AZ1785" s="83"/>
      <c r="BA1785" s="83"/>
      <c r="BB1785" s="83"/>
      <c r="BC1785" s="83"/>
      <c r="BD1785" s="101">
        <f>SUM(AR1785:BC1785)</f>
        <v>0</v>
      </c>
      <c r="BE1785" s="101">
        <f>SUM(D1785,BD1785,AQ1785,AD1785,Q1785)</f>
        <v>0</v>
      </c>
      <c r="BG1785" s="42"/>
    </row>
    <row r="1786" spans="1:61" ht="13.15" hidden="1" customHeight="1" outlineLevel="2" x14ac:dyDescent="0.2">
      <c r="A1786" s="374"/>
      <c r="B1786" s="372"/>
      <c r="C1786" s="46" t="s">
        <v>164</v>
      </c>
      <c r="D1786" s="92"/>
      <c r="E1786" s="56"/>
      <c r="F1786" s="57"/>
      <c r="G1786" s="57"/>
      <c r="H1786" s="57"/>
      <c r="I1786" s="57"/>
      <c r="J1786" s="57"/>
      <c r="K1786" s="57"/>
      <c r="L1786" s="57"/>
      <c r="M1786" s="57"/>
      <c r="N1786" s="57"/>
      <c r="O1786" s="57"/>
      <c r="P1786" s="57"/>
      <c r="Q1786" s="92">
        <f>SUM(E1786:P1786)</f>
        <v>0</v>
      </c>
      <c r="R1786" s="56"/>
      <c r="S1786" s="57"/>
      <c r="T1786" s="57"/>
      <c r="U1786" s="57"/>
      <c r="V1786" s="57"/>
      <c r="W1786" s="57"/>
      <c r="X1786" s="57"/>
      <c r="Y1786" s="57"/>
      <c r="Z1786" s="57"/>
      <c r="AA1786" s="57"/>
      <c r="AB1786" s="57"/>
      <c r="AC1786" s="57"/>
      <c r="AD1786" s="92">
        <f>SUM(R1786:AC1786)</f>
        <v>0</v>
      </c>
      <c r="AE1786" s="56"/>
      <c r="AF1786" s="57"/>
      <c r="AG1786" s="57"/>
      <c r="AH1786" s="57"/>
      <c r="AI1786" s="57"/>
      <c r="AJ1786" s="57"/>
      <c r="AK1786" s="57"/>
      <c r="AL1786" s="57"/>
      <c r="AM1786" s="57"/>
      <c r="AN1786" s="57"/>
      <c r="AO1786" s="57"/>
      <c r="AP1786" s="57"/>
      <c r="AQ1786" s="92">
        <f>SUM(AE1786:AP1786)</f>
        <v>0</v>
      </c>
      <c r="AR1786" s="56"/>
      <c r="AS1786" s="57"/>
      <c r="AT1786" s="57"/>
      <c r="AU1786" s="57"/>
      <c r="AV1786" s="57"/>
      <c r="AW1786" s="57"/>
      <c r="AX1786" s="57"/>
      <c r="AY1786" s="57"/>
      <c r="AZ1786" s="57"/>
      <c r="BA1786" s="57"/>
      <c r="BB1786" s="57"/>
      <c r="BC1786" s="57"/>
      <c r="BD1786" s="92">
        <f>SUM(AR1786:BC1786)</f>
        <v>0</v>
      </c>
      <c r="BE1786" s="92">
        <f>SUM(D1786,BD1786,AQ1786,AD1786,Q1786)</f>
        <v>0</v>
      </c>
      <c r="BG1786" s="138"/>
      <c r="BH1786" s="140"/>
      <c r="BI1786" s="140"/>
    </row>
    <row r="1787" spans="1:61" ht="13.15" hidden="1" customHeight="1" outlineLevel="2" x14ac:dyDescent="0.2">
      <c r="A1787" s="373">
        <v>2</v>
      </c>
      <c r="B1787" s="371" t="s">
        <v>217</v>
      </c>
      <c r="C1787" s="44" t="s">
        <v>159</v>
      </c>
      <c r="D1787" s="101"/>
      <c r="E1787" s="82"/>
      <c r="F1787" s="83"/>
      <c r="G1787" s="83"/>
      <c r="H1787" s="83"/>
      <c r="I1787" s="83"/>
      <c r="J1787" s="83"/>
      <c r="K1787" s="214"/>
      <c r="L1787" s="214"/>
      <c r="M1787" s="214"/>
      <c r="N1787" s="214"/>
      <c r="O1787" s="214"/>
      <c r="P1787" s="83">
        <v>90</v>
      </c>
      <c r="Q1787" s="101">
        <f t="shared" ref="Q1787:Q1798" si="2300">SUM(E1787:P1787)</f>
        <v>90</v>
      </c>
      <c r="R1787" s="82"/>
      <c r="S1787" s="83"/>
      <c r="T1787" s="83"/>
      <c r="U1787" s="83"/>
      <c r="V1787" s="83"/>
      <c r="W1787" s="83"/>
      <c r="X1787" s="83"/>
      <c r="Y1787" s="83"/>
      <c r="Z1787" s="83"/>
      <c r="AA1787" s="83"/>
      <c r="AB1787" s="83"/>
      <c r="AC1787" s="83"/>
      <c r="AD1787" s="101">
        <f t="shared" ref="AD1787:AD1802" si="2301">SUM(R1787:AC1787)</f>
        <v>0</v>
      </c>
      <c r="AE1787" s="82"/>
      <c r="AF1787" s="83"/>
      <c r="AG1787" s="83"/>
      <c r="AH1787" s="83"/>
      <c r="AI1787" s="83"/>
      <c r="AJ1787" s="83"/>
      <c r="AK1787" s="83"/>
      <c r="AL1787" s="83"/>
      <c r="AM1787" s="83"/>
      <c r="AN1787" s="83"/>
      <c r="AO1787" s="83"/>
      <c r="AP1787" s="83"/>
      <c r="AQ1787" s="101">
        <f t="shared" ref="AQ1787:AQ1802" si="2302">SUM(AE1787:AP1787)</f>
        <v>0</v>
      </c>
      <c r="AR1787" s="82"/>
      <c r="AS1787" s="83"/>
      <c r="AT1787" s="83"/>
      <c r="AU1787" s="83"/>
      <c r="AV1787" s="83"/>
      <c r="AW1787" s="83"/>
      <c r="AX1787" s="83"/>
      <c r="AY1787" s="83"/>
      <c r="AZ1787" s="83"/>
      <c r="BA1787" s="83"/>
      <c r="BB1787" s="83"/>
      <c r="BC1787" s="83"/>
      <c r="BD1787" s="101">
        <f t="shared" ref="BD1787:BD1802" si="2303">SUM(AR1787:BC1787)</f>
        <v>0</v>
      </c>
      <c r="BE1787" s="101">
        <f t="shared" ref="BE1787:BE1809" si="2304">SUM(D1787,BD1787,AQ1787,AD1787,Q1787)</f>
        <v>90</v>
      </c>
      <c r="BG1787" s="136"/>
      <c r="BH1787" s="4"/>
      <c r="BI1787" s="4"/>
    </row>
    <row r="1788" spans="1:61" ht="13.15" hidden="1" customHeight="1" outlineLevel="2" x14ac:dyDescent="0.2">
      <c r="A1788" s="374"/>
      <c r="B1788" s="372"/>
      <c r="C1788" s="46" t="s">
        <v>164</v>
      </c>
      <c r="D1788" s="92"/>
      <c r="E1788" s="56"/>
      <c r="F1788" s="57"/>
      <c r="G1788" s="57"/>
      <c r="H1788" s="57"/>
      <c r="I1788" s="57"/>
      <c r="J1788" s="57"/>
      <c r="K1788" s="57"/>
      <c r="L1788" s="57"/>
      <c r="M1788" s="57">
        <v>0</v>
      </c>
      <c r="N1788" s="57"/>
      <c r="O1788" s="57"/>
      <c r="P1788" s="57"/>
      <c r="Q1788" s="92">
        <f t="shared" si="2300"/>
        <v>0</v>
      </c>
      <c r="R1788" s="56"/>
      <c r="S1788" s="57"/>
      <c r="T1788" s="57"/>
      <c r="U1788" s="57"/>
      <c r="V1788" s="57"/>
      <c r="W1788" s="57"/>
      <c r="X1788" s="57"/>
      <c r="Y1788" s="57"/>
      <c r="Z1788" s="57"/>
      <c r="AA1788" s="57"/>
      <c r="AB1788" s="57"/>
      <c r="AC1788" s="57"/>
      <c r="AD1788" s="92">
        <f t="shared" si="2301"/>
        <v>0</v>
      </c>
      <c r="AE1788" s="56"/>
      <c r="AF1788" s="57"/>
      <c r="AG1788" s="57"/>
      <c r="AH1788" s="57"/>
      <c r="AI1788" s="57"/>
      <c r="AJ1788" s="57"/>
      <c r="AK1788" s="57"/>
      <c r="AL1788" s="57"/>
      <c r="AM1788" s="57"/>
      <c r="AN1788" s="57"/>
      <c r="AO1788" s="57"/>
      <c r="AP1788" s="57"/>
      <c r="AQ1788" s="92">
        <f t="shared" si="2302"/>
        <v>0</v>
      </c>
      <c r="AR1788" s="56"/>
      <c r="AS1788" s="57"/>
      <c r="AT1788" s="57"/>
      <c r="AU1788" s="57"/>
      <c r="AV1788" s="57"/>
      <c r="AW1788" s="57"/>
      <c r="AX1788" s="57"/>
      <c r="AY1788" s="57"/>
      <c r="AZ1788" s="57"/>
      <c r="BA1788" s="57"/>
      <c r="BB1788" s="57"/>
      <c r="BC1788" s="57"/>
      <c r="BD1788" s="92">
        <f t="shared" si="2303"/>
        <v>0</v>
      </c>
      <c r="BE1788" s="92">
        <f t="shared" si="2304"/>
        <v>0</v>
      </c>
      <c r="BG1788" s="138" t="s">
        <v>211</v>
      </c>
      <c r="BH1788" s="140" t="s">
        <v>212</v>
      </c>
      <c r="BI1788" s="140" t="s">
        <v>213</v>
      </c>
    </row>
    <row r="1789" spans="1:61" ht="13.15" hidden="1" customHeight="1" outlineLevel="2" x14ac:dyDescent="0.2">
      <c r="A1789" s="366">
        <v>3</v>
      </c>
      <c r="B1789" s="376" t="s">
        <v>345</v>
      </c>
      <c r="C1789" s="47" t="s">
        <v>159</v>
      </c>
      <c r="D1789" s="91"/>
      <c r="E1789" s="52"/>
      <c r="F1789" s="53"/>
      <c r="G1789" s="53"/>
      <c r="H1789" s="53"/>
      <c r="I1789" s="53"/>
      <c r="J1789" s="53"/>
      <c r="K1789" s="53"/>
      <c r="L1789" s="53"/>
      <c r="M1789" s="53"/>
      <c r="N1789" s="53"/>
      <c r="O1789" s="53"/>
      <c r="P1789" s="53"/>
      <c r="Q1789" s="91">
        <f t="shared" si="2300"/>
        <v>0</v>
      </c>
      <c r="R1789" s="52"/>
      <c r="S1789" s="53"/>
      <c r="T1789" s="53"/>
      <c r="U1789" s="53"/>
      <c r="V1789" s="53"/>
      <c r="W1789" s="53"/>
      <c r="X1789" s="53"/>
      <c r="Y1789" s="53"/>
      <c r="Z1789" s="53"/>
      <c r="AA1789" s="53"/>
      <c r="AB1789" s="53"/>
      <c r="AC1789" s="53"/>
      <c r="AD1789" s="91">
        <f t="shared" si="2301"/>
        <v>0</v>
      </c>
      <c r="AE1789" s="52"/>
      <c r="AF1789" s="53"/>
      <c r="AG1789" s="53"/>
      <c r="AH1789" s="53"/>
      <c r="AI1789" s="53"/>
      <c r="AJ1789" s="53"/>
      <c r="AK1789" s="53"/>
      <c r="AL1789" s="53"/>
      <c r="AM1789" s="53"/>
      <c r="AN1789" s="53"/>
      <c r="AO1789" s="53"/>
      <c r="AP1789" s="53"/>
      <c r="AQ1789" s="91">
        <f t="shared" si="2302"/>
        <v>0</v>
      </c>
      <c r="AR1789" s="52"/>
      <c r="AS1789" s="53"/>
      <c r="AT1789" s="53"/>
      <c r="AU1789" s="53"/>
      <c r="AV1789" s="53"/>
      <c r="AW1789" s="53"/>
      <c r="AX1789" s="53"/>
      <c r="AY1789" s="53"/>
      <c r="AZ1789" s="53"/>
      <c r="BA1789" s="53"/>
      <c r="BB1789" s="53"/>
      <c r="BC1789" s="53"/>
      <c r="BD1789" s="91">
        <f t="shared" si="2303"/>
        <v>0</v>
      </c>
      <c r="BE1789" s="91">
        <f t="shared" si="2304"/>
        <v>0</v>
      </c>
      <c r="BG1789" s="136" t="s">
        <v>199</v>
      </c>
      <c r="BH1789" s="4">
        <f t="shared" ref="BH1789:BH1796" si="2305">BI1789/1.25</f>
        <v>120000</v>
      </c>
      <c r="BI1789" s="4">
        <v>150000</v>
      </c>
    </row>
    <row r="1790" spans="1:61" ht="13.15" hidden="1" customHeight="1" outlineLevel="2" x14ac:dyDescent="0.2">
      <c r="A1790" s="367"/>
      <c r="B1790" s="381"/>
      <c r="C1790" s="48" t="s">
        <v>164</v>
      </c>
      <c r="D1790" s="93"/>
      <c r="E1790" s="62"/>
      <c r="F1790" s="63"/>
      <c r="G1790" s="63"/>
      <c r="H1790" s="63"/>
      <c r="I1790" s="63"/>
      <c r="J1790" s="63"/>
      <c r="K1790" s="63"/>
      <c r="L1790" s="63"/>
      <c r="M1790" s="63"/>
      <c r="N1790" s="63"/>
      <c r="O1790" s="63"/>
      <c r="P1790" s="63"/>
      <c r="Q1790" s="93">
        <f t="shared" si="2300"/>
        <v>0</v>
      </c>
      <c r="R1790" s="62"/>
      <c r="S1790" s="63"/>
      <c r="T1790" s="63"/>
      <c r="U1790" s="63"/>
      <c r="V1790" s="63"/>
      <c r="W1790" s="63"/>
      <c r="X1790" s="63"/>
      <c r="Y1790" s="63"/>
      <c r="Z1790" s="63"/>
      <c r="AA1790" s="63"/>
      <c r="AB1790" s="63"/>
      <c r="AC1790" s="63"/>
      <c r="AD1790" s="93">
        <f t="shared" si="2301"/>
        <v>0</v>
      </c>
      <c r="AE1790" s="62"/>
      <c r="AF1790" s="63"/>
      <c r="AG1790" s="63"/>
      <c r="AH1790" s="63"/>
      <c r="AI1790" s="63"/>
      <c r="AJ1790" s="63"/>
      <c r="AK1790" s="63"/>
      <c r="AL1790" s="63"/>
      <c r="AM1790" s="63"/>
      <c r="AN1790" s="63"/>
      <c r="AO1790" s="63"/>
      <c r="AP1790" s="63"/>
      <c r="AQ1790" s="93">
        <f t="shared" si="2302"/>
        <v>0</v>
      </c>
      <c r="AR1790" s="62"/>
      <c r="AS1790" s="63"/>
      <c r="AT1790" s="63"/>
      <c r="AU1790" s="63"/>
      <c r="AV1790" s="63"/>
      <c r="AW1790" s="63"/>
      <c r="AX1790" s="63"/>
      <c r="AY1790" s="63"/>
      <c r="AZ1790" s="63"/>
      <c r="BA1790" s="63"/>
      <c r="BB1790" s="63"/>
      <c r="BC1790" s="63"/>
      <c r="BD1790" s="93">
        <f t="shared" si="2303"/>
        <v>0</v>
      </c>
      <c r="BE1790" s="93">
        <f t="shared" si="2304"/>
        <v>0</v>
      </c>
      <c r="BG1790" s="136" t="s">
        <v>218</v>
      </c>
      <c r="BH1790" s="4">
        <f t="shared" si="2305"/>
        <v>12000</v>
      </c>
      <c r="BI1790" s="4">
        <v>15000</v>
      </c>
    </row>
    <row r="1791" spans="1:61" ht="13.15" hidden="1" customHeight="1" outlineLevel="2" x14ac:dyDescent="0.2">
      <c r="A1791" s="380">
        <v>4</v>
      </c>
      <c r="B1791" s="382" t="s">
        <v>204</v>
      </c>
      <c r="C1791" s="49" t="s">
        <v>159</v>
      </c>
      <c r="D1791" s="95"/>
      <c r="E1791" s="68"/>
      <c r="F1791" s="69"/>
      <c r="G1791" s="69"/>
      <c r="H1791" s="69"/>
      <c r="I1791" s="69"/>
      <c r="J1791" s="69"/>
      <c r="K1791" s="69"/>
      <c r="L1791" s="69"/>
      <c r="M1791" s="69"/>
      <c r="N1791" s="69"/>
      <c r="O1791" s="69"/>
      <c r="P1791" s="69"/>
      <c r="Q1791" s="94">
        <f t="shared" si="2300"/>
        <v>0</v>
      </c>
      <c r="R1791" s="191"/>
      <c r="S1791" s="69"/>
      <c r="T1791" s="69"/>
      <c r="U1791" s="69"/>
      <c r="V1791" s="69"/>
      <c r="W1791" s="69"/>
      <c r="X1791" s="69"/>
      <c r="Y1791" s="69"/>
      <c r="Z1791" s="69"/>
      <c r="AA1791" s="69"/>
      <c r="AB1791" s="69"/>
      <c r="AC1791" s="69"/>
      <c r="AD1791" s="94">
        <f t="shared" si="2301"/>
        <v>0</v>
      </c>
      <c r="AE1791" s="68"/>
      <c r="AF1791" s="69"/>
      <c r="AG1791" s="69"/>
      <c r="AH1791" s="69"/>
      <c r="AI1791" s="69"/>
      <c r="AJ1791" s="69"/>
      <c r="AK1791" s="69"/>
      <c r="AL1791" s="69"/>
      <c r="AM1791" s="69"/>
      <c r="AN1791" s="69"/>
      <c r="AO1791" s="69"/>
      <c r="AP1791" s="69"/>
      <c r="AQ1791" s="94">
        <f t="shared" si="2302"/>
        <v>0</v>
      </c>
      <c r="AR1791" s="68"/>
      <c r="AS1791" s="69"/>
      <c r="AT1791" s="69"/>
      <c r="AU1791" s="69"/>
      <c r="AV1791" s="69"/>
      <c r="AW1791" s="69"/>
      <c r="AX1791" s="69"/>
      <c r="AY1791" s="69"/>
      <c r="AZ1791" s="69"/>
      <c r="BA1791" s="69"/>
      <c r="BB1791" s="69"/>
      <c r="BC1791" s="69"/>
      <c r="BD1791" s="94">
        <f t="shared" si="2303"/>
        <v>0</v>
      </c>
      <c r="BE1791" s="95">
        <f t="shared" si="2304"/>
        <v>0</v>
      </c>
      <c r="BG1791" s="136" t="s">
        <v>222</v>
      </c>
      <c r="BH1791" s="4">
        <f t="shared" si="2305"/>
        <v>0</v>
      </c>
      <c r="BI1791" s="4">
        <v>0</v>
      </c>
    </row>
    <row r="1792" spans="1:61" ht="13.15" hidden="1" customHeight="1" outlineLevel="2" x14ac:dyDescent="0.2">
      <c r="A1792" s="384"/>
      <c r="B1792" s="383"/>
      <c r="C1792" s="45" t="s">
        <v>164</v>
      </c>
      <c r="D1792" s="97"/>
      <c r="E1792" s="74"/>
      <c r="F1792" s="75"/>
      <c r="G1792" s="75"/>
      <c r="H1792" s="75"/>
      <c r="I1792" s="75"/>
      <c r="J1792" s="75"/>
      <c r="K1792" s="75"/>
      <c r="L1792" s="75"/>
      <c r="M1792" s="75"/>
      <c r="N1792" s="75"/>
      <c r="O1792" s="75"/>
      <c r="P1792" s="75"/>
      <c r="Q1792" s="96">
        <f t="shared" si="2300"/>
        <v>0</v>
      </c>
      <c r="R1792" s="74"/>
      <c r="S1792" s="75"/>
      <c r="T1792" s="75"/>
      <c r="U1792" s="75"/>
      <c r="V1792" s="75"/>
      <c r="W1792" s="75"/>
      <c r="X1792" s="75"/>
      <c r="Y1792" s="75"/>
      <c r="Z1792" s="75"/>
      <c r="AA1792" s="75"/>
      <c r="AB1792" s="75"/>
      <c r="AC1792" s="75"/>
      <c r="AD1792" s="96">
        <f t="shared" si="2301"/>
        <v>0</v>
      </c>
      <c r="AE1792" s="74"/>
      <c r="AF1792" s="75"/>
      <c r="AG1792" s="75"/>
      <c r="AH1792" s="75"/>
      <c r="AI1792" s="75"/>
      <c r="AJ1792" s="75"/>
      <c r="AK1792" s="75"/>
      <c r="AL1792" s="75"/>
      <c r="AM1792" s="75"/>
      <c r="AN1792" s="75"/>
      <c r="AO1792" s="75"/>
      <c r="AP1792" s="75"/>
      <c r="AQ1792" s="96">
        <f t="shared" si="2302"/>
        <v>0</v>
      </c>
      <c r="AR1792" s="74"/>
      <c r="AS1792" s="75"/>
      <c r="AT1792" s="75"/>
      <c r="AU1792" s="75"/>
      <c r="AV1792" s="75"/>
      <c r="AW1792" s="75"/>
      <c r="AX1792" s="75"/>
      <c r="AY1792" s="75"/>
      <c r="AZ1792" s="75"/>
      <c r="BA1792" s="75"/>
      <c r="BB1792" s="75"/>
      <c r="BC1792" s="75"/>
      <c r="BD1792" s="96">
        <f t="shared" si="2303"/>
        <v>0</v>
      </c>
      <c r="BE1792" s="97">
        <f t="shared" si="2304"/>
        <v>0</v>
      </c>
      <c r="BG1792" s="136" t="s">
        <v>214</v>
      </c>
      <c r="BH1792" s="4">
        <f t="shared" si="2305"/>
        <v>0</v>
      </c>
      <c r="BI1792" s="4">
        <v>0</v>
      </c>
    </row>
    <row r="1793" spans="1:61" ht="13.15" hidden="1" customHeight="1" outlineLevel="2" x14ac:dyDescent="0.2">
      <c r="A1793" s="380">
        <v>5</v>
      </c>
      <c r="B1793" s="382" t="s">
        <v>221</v>
      </c>
      <c r="C1793" s="49" t="s">
        <v>159</v>
      </c>
      <c r="D1793" s="95"/>
      <c r="E1793" s="68"/>
      <c r="F1793" s="69"/>
      <c r="G1793" s="69"/>
      <c r="H1793" s="69"/>
      <c r="I1793" s="69"/>
      <c r="J1793" s="69"/>
      <c r="K1793" s="69"/>
      <c r="L1793" s="69"/>
      <c r="M1793" s="69"/>
      <c r="N1793" s="69"/>
      <c r="O1793" s="69"/>
      <c r="P1793" s="69"/>
      <c r="Q1793" s="94">
        <f t="shared" si="2300"/>
        <v>0</v>
      </c>
      <c r="R1793" s="68"/>
      <c r="S1793" s="192">
        <v>400</v>
      </c>
      <c r="T1793" s="192">
        <v>750</v>
      </c>
      <c r="U1793" s="192">
        <v>750</v>
      </c>
      <c r="V1793" s="192">
        <v>500</v>
      </c>
      <c r="W1793" s="69">
        <f>(BI1794/1000)-SUM(Q1793:V1793)</f>
        <v>100</v>
      </c>
      <c r="X1793" s="69"/>
      <c r="Y1793" s="69"/>
      <c r="Z1793" s="69"/>
      <c r="AA1793" s="69"/>
      <c r="AB1793" s="69"/>
      <c r="AC1793" s="69"/>
      <c r="AD1793" s="94">
        <f t="shared" si="2301"/>
        <v>2500</v>
      </c>
      <c r="AE1793" s="68"/>
      <c r="AF1793" s="69"/>
      <c r="AG1793" s="69"/>
      <c r="AH1793" s="69"/>
      <c r="AI1793" s="69"/>
      <c r="AJ1793" s="69"/>
      <c r="AK1793" s="69"/>
      <c r="AL1793" s="69"/>
      <c r="AM1793" s="69"/>
      <c r="AN1793" s="69"/>
      <c r="AO1793" s="69"/>
      <c r="AP1793" s="69"/>
      <c r="AQ1793" s="94">
        <f t="shared" si="2302"/>
        <v>0</v>
      </c>
      <c r="AR1793" s="68"/>
      <c r="AS1793" s="69"/>
      <c r="AT1793" s="69"/>
      <c r="AU1793" s="69"/>
      <c r="AV1793" s="69"/>
      <c r="AW1793" s="69"/>
      <c r="AX1793" s="69"/>
      <c r="AY1793" s="69"/>
      <c r="AZ1793" s="69"/>
      <c r="BA1793" s="69"/>
      <c r="BB1793" s="69"/>
      <c r="BC1793" s="69"/>
      <c r="BD1793" s="94">
        <f t="shared" si="2303"/>
        <v>0</v>
      </c>
      <c r="BE1793" s="95">
        <f t="shared" si="2304"/>
        <v>2500</v>
      </c>
      <c r="BG1793" s="136" t="s">
        <v>223</v>
      </c>
      <c r="BH1793" s="4">
        <f t="shared" si="2305"/>
        <v>0</v>
      </c>
      <c r="BI1793" s="4">
        <v>0</v>
      </c>
    </row>
    <row r="1794" spans="1:61" ht="13.15" hidden="1" customHeight="1" outlineLevel="2" x14ac:dyDescent="0.2">
      <c r="A1794" s="384"/>
      <c r="B1794" s="383"/>
      <c r="C1794" s="45" t="s">
        <v>164</v>
      </c>
      <c r="D1794" s="97"/>
      <c r="E1794" s="74"/>
      <c r="F1794" s="75"/>
      <c r="G1794" s="75"/>
      <c r="H1794" s="75"/>
      <c r="I1794" s="75"/>
      <c r="J1794" s="75"/>
      <c r="K1794" s="75"/>
      <c r="L1794" s="75"/>
      <c r="M1794" s="75"/>
      <c r="N1794" s="75"/>
      <c r="O1794" s="75"/>
      <c r="P1794" s="75"/>
      <c r="Q1794" s="96">
        <f t="shared" si="2300"/>
        <v>0</v>
      </c>
      <c r="R1794" s="74"/>
      <c r="S1794" s="75"/>
      <c r="T1794" s="75"/>
      <c r="U1794" s="75"/>
      <c r="V1794" s="75"/>
      <c r="W1794" s="75"/>
      <c r="X1794" s="75"/>
      <c r="Y1794" s="75"/>
      <c r="Z1794" s="75"/>
      <c r="AA1794" s="75"/>
      <c r="AB1794" s="75"/>
      <c r="AC1794" s="75"/>
      <c r="AD1794" s="96">
        <f t="shared" si="2301"/>
        <v>0</v>
      </c>
      <c r="AE1794" s="74"/>
      <c r="AF1794" s="75"/>
      <c r="AG1794" s="75"/>
      <c r="AH1794" s="75"/>
      <c r="AI1794" s="75"/>
      <c r="AJ1794" s="75"/>
      <c r="AK1794" s="75"/>
      <c r="AL1794" s="75"/>
      <c r="AM1794" s="75"/>
      <c r="AN1794" s="75"/>
      <c r="AO1794" s="75"/>
      <c r="AP1794" s="75"/>
      <c r="AQ1794" s="96">
        <f t="shared" si="2302"/>
        <v>0</v>
      </c>
      <c r="AR1794" s="74"/>
      <c r="AS1794" s="75"/>
      <c r="AT1794" s="75"/>
      <c r="AU1794" s="75"/>
      <c r="AV1794" s="75"/>
      <c r="AW1794" s="75"/>
      <c r="AX1794" s="75"/>
      <c r="AY1794" s="75"/>
      <c r="AZ1794" s="75"/>
      <c r="BA1794" s="75"/>
      <c r="BB1794" s="75"/>
      <c r="BC1794" s="75"/>
      <c r="BD1794" s="96">
        <f t="shared" si="2303"/>
        <v>0</v>
      </c>
      <c r="BE1794" s="97">
        <f t="shared" si="2304"/>
        <v>0</v>
      </c>
      <c r="BG1794" t="s">
        <v>224</v>
      </c>
      <c r="BH1794" s="4">
        <f t="shared" si="2305"/>
        <v>2000000</v>
      </c>
      <c r="BI1794" s="4">
        <v>2500000</v>
      </c>
    </row>
    <row r="1795" spans="1:61" ht="13.15" hidden="1" customHeight="1" outlineLevel="2" x14ac:dyDescent="0.2">
      <c r="A1795" s="373">
        <v>6</v>
      </c>
      <c r="B1795" s="364" t="s">
        <v>209</v>
      </c>
      <c r="C1795" s="49" t="s">
        <v>159</v>
      </c>
      <c r="D1795" s="95"/>
      <c r="E1795" s="68"/>
      <c r="F1795" s="69"/>
      <c r="G1795" s="69"/>
      <c r="H1795" s="69"/>
      <c r="I1795" s="69"/>
      <c r="J1795" s="69"/>
      <c r="K1795" s="69"/>
      <c r="L1795" s="69"/>
      <c r="M1795" s="69"/>
      <c r="N1795" s="69"/>
      <c r="O1795" s="69"/>
      <c r="P1795" s="69"/>
      <c r="Q1795" s="94">
        <f t="shared" si="2300"/>
        <v>0</v>
      </c>
      <c r="R1795" s="68"/>
      <c r="S1795" s="192">
        <f>S1793*4%</f>
        <v>16</v>
      </c>
      <c r="T1795" s="192">
        <f>T1793*4%</f>
        <v>30</v>
      </c>
      <c r="U1795" s="192">
        <f>U1793*4%</f>
        <v>30</v>
      </c>
      <c r="V1795" s="192">
        <f>V1793*4%</f>
        <v>20</v>
      </c>
      <c r="W1795" s="192">
        <f>W1793*4%</f>
        <v>4</v>
      </c>
      <c r="X1795" s="69"/>
      <c r="Y1795" s="69"/>
      <c r="Z1795" s="69"/>
      <c r="AA1795" s="69"/>
      <c r="AB1795" s="69"/>
      <c r="AC1795" s="69"/>
      <c r="AD1795" s="94">
        <f t="shared" si="2301"/>
        <v>100</v>
      </c>
      <c r="AE1795" s="68"/>
      <c r="AF1795" s="69"/>
      <c r="AG1795" s="69"/>
      <c r="AH1795" s="69"/>
      <c r="AI1795" s="69"/>
      <c r="AJ1795" s="69"/>
      <c r="AK1795" s="69"/>
      <c r="AL1795" s="69"/>
      <c r="AM1795" s="69"/>
      <c r="AN1795" s="69"/>
      <c r="AO1795" s="69"/>
      <c r="AP1795" s="69"/>
      <c r="AQ1795" s="94">
        <f t="shared" si="2302"/>
        <v>0</v>
      </c>
      <c r="AR1795" s="68"/>
      <c r="AS1795" s="69"/>
      <c r="AT1795" s="69"/>
      <c r="AU1795" s="69"/>
      <c r="AV1795" s="69"/>
      <c r="AW1795" s="69"/>
      <c r="AX1795" s="69"/>
      <c r="AY1795" s="69"/>
      <c r="AZ1795" s="69"/>
      <c r="BA1795" s="69"/>
      <c r="BB1795" s="69"/>
      <c r="BC1795" s="69"/>
      <c r="BD1795" s="94">
        <f t="shared" si="2303"/>
        <v>0</v>
      </c>
      <c r="BE1795" s="95">
        <f t="shared" si="2304"/>
        <v>100</v>
      </c>
      <c r="BG1795" t="s">
        <v>210</v>
      </c>
      <c r="BH1795" s="4">
        <f t="shared" si="2305"/>
        <v>80000</v>
      </c>
      <c r="BI1795" s="4">
        <f>+BI1794*4%</f>
        <v>100000</v>
      </c>
    </row>
    <row r="1796" spans="1:61" ht="13.15" hidden="1" customHeight="1" outlineLevel="2" x14ac:dyDescent="0.2">
      <c r="A1796" s="374"/>
      <c r="B1796" s="365"/>
      <c r="C1796" s="48" t="s">
        <v>164</v>
      </c>
      <c r="D1796" s="98"/>
      <c r="E1796" s="62"/>
      <c r="F1796" s="63"/>
      <c r="G1796" s="63"/>
      <c r="H1796" s="63"/>
      <c r="I1796" s="63"/>
      <c r="J1796" s="63"/>
      <c r="K1796" s="63"/>
      <c r="L1796" s="63"/>
      <c r="M1796" s="63"/>
      <c r="N1796" s="63"/>
      <c r="O1796" s="63"/>
      <c r="P1796" s="63"/>
      <c r="Q1796" s="93">
        <f t="shared" si="2300"/>
        <v>0</v>
      </c>
      <c r="R1796" s="62"/>
      <c r="S1796" s="63"/>
      <c r="T1796" s="63"/>
      <c r="U1796" s="63"/>
      <c r="V1796" s="63"/>
      <c r="W1796" s="63"/>
      <c r="X1796" s="63"/>
      <c r="Y1796" s="63"/>
      <c r="Z1796" s="63"/>
      <c r="AA1796" s="63"/>
      <c r="AB1796" s="63"/>
      <c r="AC1796" s="63"/>
      <c r="AD1796" s="93">
        <f t="shared" si="2301"/>
        <v>0</v>
      </c>
      <c r="AE1796" s="62"/>
      <c r="AF1796" s="63"/>
      <c r="AG1796" s="63"/>
      <c r="AH1796" s="63"/>
      <c r="AI1796" s="63"/>
      <c r="AJ1796" s="63"/>
      <c r="AK1796" s="63"/>
      <c r="AL1796" s="63"/>
      <c r="AM1796" s="63"/>
      <c r="AN1796" s="63"/>
      <c r="AO1796" s="63"/>
      <c r="AP1796" s="63"/>
      <c r="AQ1796" s="93">
        <f t="shared" si="2302"/>
        <v>0</v>
      </c>
      <c r="AR1796" s="62"/>
      <c r="AS1796" s="63"/>
      <c r="AT1796" s="63"/>
      <c r="AU1796" s="63"/>
      <c r="AV1796" s="63"/>
      <c r="AW1796" s="63"/>
      <c r="AX1796" s="63"/>
      <c r="AY1796" s="63"/>
      <c r="AZ1796" s="63"/>
      <c r="BA1796" s="63"/>
      <c r="BB1796" s="63"/>
      <c r="BC1796" s="63"/>
      <c r="BD1796" s="93">
        <f t="shared" si="2303"/>
        <v>0</v>
      </c>
      <c r="BE1796" s="98">
        <f t="shared" si="2304"/>
        <v>0</v>
      </c>
      <c r="BF1796" s="122"/>
      <c r="BG1796" s="136" t="s">
        <v>215</v>
      </c>
      <c r="BH1796" s="4">
        <f t="shared" si="2305"/>
        <v>0</v>
      </c>
      <c r="BI1796" s="4">
        <v>0</v>
      </c>
    </row>
    <row r="1797" spans="1:61" ht="13.15" hidden="1" customHeight="1" outlineLevel="2" x14ac:dyDescent="0.2">
      <c r="A1797" s="366">
        <v>7</v>
      </c>
      <c r="B1797" s="364" t="s">
        <v>6</v>
      </c>
      <c r="C1797" s="49" t="s">
        <v>159</v>
      </c>
      <c r="D1797" s="95"/>
      <c r="E1797" s="68"/>
      <c r="F1797" s="69"/>
      <c r="G1797" s="69"/>
      <c r="H1797" s="69"/>
      <c r="I1797" s="69"/>
      <c r="J1797" s="69"/>
      <c r="K1797" s="69"/>
      <c r="L1797" s="69"/>
      <c r="M1797" s="69"/>
      <c r="N1797" s="69"/>
      <c r="O1797" s="69"/>
      <c r="P1797" s="190"/>
      <c r="Q1797" s="94">
        <f t="shared" si="2300"/>
        <v>0</v>
      </c>
      <c r="R1797" s="191"/>
      <c r="S1797" s="190"/>
      <c r="T1797" s="190"/>
      <c r="U1797" s="190"/>
      <c r="V1797" s="190"/>
      <c r="W1797" s="190"/>
      <c r="X1797" s="69"/>
      <c r="Y1797" s="69"/>
      <c r="Z1797" s="69"/>
      <c r="AA1797" s="69"/>
      <c r="AB1797" s="69"/>
      <c r="AC1797" s="69"/>
      <c r="AD1797" s="94">
        <f t="shared" si="2301"/>
        <v>0</v>
      </c>
      <c r="AE1797" s="68"/>
      <c r="AF1797" s="69"/>
      <c r="AG1797" s="69"/>
      <c r="AH1797" s="69"/>
      <c r="AI1797" s="69"/>
      <c r="AJ1797" s="69"/>
      <c r="AK1797" s="69"/>
      <c r="AL1797" s="69"/>
      <c r="AM1797" s="69"/>
      <c r="AN1797" s="69"/>
      <c r="AO1797" s="69"/>
      <c r="AP1797" s="69"/>
      <c r="AQ1797" s="94">
        <f t="shared" si="2302"/>
        <v>0</v>
      </c>
      <c r="AR1797" s="68"/>
      <c r="AS1797" s="69"/>
      <c r="AT1797" s="69"/>
      <c r="AU1797" s="69"/>
      <c r="AV1797" s="69"/>
      <c r="AW1797" s="69"/>
      <c r="AX1797" s="69"/>
      <c r="AY1797" s="69"/>
      <c r="AZ1797" s="69"/>
      <c r="BA1797" s="69"/>
      <c r="BB1797" s="69"/>
      <c r="BC1797" s="69"/>
      <c r="BD1797" s="94">
        <f t="shared" si="2303"/>
        <v>0</v>
      </c>
      <c r="BE1797" s="95">
        <f t="shared" si="2304"/>
        <v>0</v>
      </c>
      <c r="BG1797" s="138" t="s">
        <v>216</v>
      </c>
      <c r="BH1797" s="139">
        <f>SUM(BH1789:BH1796)</f>
        <v>2212000</v>
      </c>
      <c r="BI1797" s="139">
        <f>SUM(BI1789:BI1796)</f>
        <v>2765000</v>
      </c>
    </row>
    <row r="1798" spans="1:61" ht="13.15" hidden="1" customHeight="1" outlineLevel="2" x14ac:dyDescent="0.2">
      <c r="A1798" s="367"/>
      <c r="B1798" s="368"/>
      <c r="C1798" s="48" t="s">
        <v>164</v>
      </c>
      <c r="D1798" s="98"/>
      <c r="E1798" s="66"/>
      <c r="F1798" s="63"/>
      <c r="G1798" s="63"/>
      <c r="H1798" s="63"/>
      <c r="I1798" s="63"/>
      <c r="J1798" s="63"/>
      <c r="K1798" s="63"/>
      <c r="L1798" s="63"/>
      <c r="M1798" s="63"/>
      <c r="N1798" s="63"/>
      <c r="O1798" s="63"/>
      <c r="P1798" s="63"/>
      <c r="Q1798" s="93">
        <f t="shared" si="2300"/>
        <v>0</v>
      </c>
      <c r="R1798" s="66"/>
      <c r="S1798" s="63"/>
      <c r="T1798" s="63"/>
      <c r="U1798" s="63"/>
      <c r="V1798" s="63"/>
      <c r="W1798" s="63"/>
      <c r="X1798" s="63"/>
      <c r="Y1798" s="63"/>
      <c r="Z1798" s="63"/>
      <c r="AA1798" s="63"/>
      <c r="AB1798" s="63"/>
      <c r="AC1798" s="63"/>
      <c r="AD1798" s="93">
        <f t="shared" si="2301"/>
        <v>0</v>
      </c>
      <c r="AE1798" s="66"/>
      <c r="AF1798" s="63"/>
      <c r="AG1798" s="63"/>
      <c r="AH1798" s="63"/>
      <c r="AI1798" s="63"/>
      <c r="AJ1798" s="63"/>
      <c r="AK1798" s="63"/>
      <c r="AL1798" s="63"/>
      <c r="AM1798" s="63"/>
      <c r="AN1798" s="63"/>
      <c r="AO1798" s="63"/>
      <c r="AP1798" s="63"/>
      <c r="AQ1798" s="93">
        <f t="shared" si="2302"/>
        <v>0</v>
      </c>
      <c r="AR1798" s="66"/>
      <c r="AS1798" s="63"/>
      <c r="AT1798" s="63"/>
      <c r="AU1798" s="63"/>
      <c r="AV1798" s="63"/>
      <c r="AW1798" s="63"/>
      <c r="AX1798" s="63"/>
      <c r="AY1798" s="63"/>
      <c r="AZ1798" s="63"/>
      <c r="BA1798" s="63"/>
      <c r="BB1798" s="63"/>
      <c r="BC1798" s="63"/>
      <c r="BD1798" s="93">
        <f t="shared" si="2303"/>
        <v>0</v>
      </c>
      <c r="BE1798" s="98">
        <f t="shared" si="2304"/>
        <v>0</v>
      </c>
      <c r="BH1798" s="4"/>
      <c r="BI1798" s="4"/>
    </row>
    <row r="1799" spans="1:61" ht="13.15" hidden="1" customHeight="1" outlineLevel="2" x14ac:dyDescent="0.2">
      <c r="A1799" s="380">
        <v>8</v>
      </c>
      <c r="B1799" s="364" t="s">
        <v>335</v>
      </c>
      <c r="C1799" s="49" t="s">
        <v>159</v>
      </c>
      <c r="D1799" s="95"/>
      <c r="E1799" s="68"/>
      <c r="F1799" s="69"/>
      <c r="G1799" s="69"/>
      <c r="H1799" s="69"/>
      <c r="I1799" s="69"/>
      <c r="J1799" s="69"/>
      <c r="K1799" s="69"/>
      <c r="L1799" s="69"/>
      <c r="M1799" s="69"/>
      <c r="N1799" s="69"/>
      <c r="O1799" s="69"/>
      <c r="P1799" s="69"/>
      <c r="Q1799" s="94">
        <f>SUM(E1799:P1799)</f>
        <v>0</v>
      </c>
      <c r="R1799" s="68"/>
      <c r="S1799" s="69"/>
      <c r="T1799" s="69"/>
      <c r="U1799" s="69"/>
      <c r="V1799" s="69"/>
      <c r="W1799" s="69"/>
      <c r="X1799" s="69"/>
      <c r="Y1799" s="69"/>
      <c r="Z1799" s="69"/>
      <c r="AA1799" s="69"/>
      <c r="AB1799" s="69"/>
      <c r="AC1799" s="69"/>
      <c r="AD1799" s="94">
        <f t="shared" si="2301"/>
        <v>0</v>
      </c>
      <c r="AE1799" s="68"/>
      <c r="AF1799" s="69"/>
      <c r="AG1799" s="69"/>
      <c r="AH1799" s="69"/>
      <c r="AI1799" s="69"/>
      <c r="AJ1799" s="69"/>
      <c r="AK1799" s="69"/>
      <c r="AL1799" s="69"/>
      <c r="AM1799" s="69"/>
      <c r="AN1799" s="69"/>
      <c r="AO1799" s="69"/>
      <c r="AP1799" s="69"/>
      <c r="AQ1799" s="94">
        <f t="shared" si="2302"/>
        <v>0</v>
      </c>
      <c r="AR1799" s="68"/>
      <c r="AS1799" s="69"/>
      <c r="AT1799" s="69"/>
      <c r="AU1799" s="69"/>
      <c r="AV1799" s="69"/>
      <c r="AW1799" s="69"/>
      <c r="AX1799" s="69"/>
      <c r="AY1799" s="69"/>
      <c r="AZ1799" s="69"/>
      <c r="BA1799" s="69"/>
      <c r="BB1799" s="69"/>
      <c r="BC1799" s="69"/>
      <c r="BD1799" s="94">
        <f t="shared" si="2303"/>
        <v>0</v>
      </c>
      <c r="BE1799" s="95">
        <f t="shared" si="2304"/>
        <v>0</v>
      </c>
      <c r="BG1799" s="138"/>
      <c r="BH1799" s="139"/>
      <c r="BI1799" s="139"/>
    </row>
    <row r="1800" spans="1:61" ht="13.15" hidden="1" customHeight="1" outlineLevel="2" thickBot="1" x14ac:dyDescent="0.25">
      <c r="A1800" s="377"/>
      <c r="B1800" s="379"/>
      <c r="C1800" s="128" t="s">
        <v>164</v>
      </c>
      <c r="D1800" s="133"/>
      <c r="E1800" s="132"/>
      <c r="F1800" s="130"/>
      <c r="G1800" s="130"/>
      <c r="H1800" s="130"/>
      <c r="I1800" s="130"/>
      <c r="J1800" s="130"/>
      <c r="K1800" s="130"/>
      <c r="L1800" s="130"/>
      <c r="M1800" s="130"/>
      <c r="N1800" s="130"/>
      <c r="O1800" s="130"/>
      <c r="P1800" s="130"/>
      <c r="Q1800" s="131">
        <f>SUM(E1800:P1800)</f>
        <v>0</v>
      </c>
      <c r="R1800" s="132"/>
      <c r="S1800" s="130"/>
      <c r="T1800" s="130"/>
      <c r="U1800" s="130"/>
      <c r="V1800" s="130"/>
      <c r="W1800" s="130"/>
      <c r="X1800" s="130"/>
      <c r="Y1800" s="130"/>
      <c r="Z1800" s="130"/>
      <c r="AA1800" s="130"/>
      <c r="AB1800" s="130"/>
      <c r="AC1800" s="130"/>
      <c r="AD1800" s="131">
        <f t="shared" si="2301"/>
        <v>0</v>
      </c>
      <c r="AE1800" s="132"/>
      <c r="AF1800" s="130"/>
      <c r="AG1800" s="130"/>
      <c r="AH1800" s="130"/>
      <c r="AI1800" s="130"/>
      <c r="AJ1800" s="130"/>
      <c r="AK1800" s="130"/>
      <c r="AL1800" s="130"/>
      <c r="AM1800" s="130"/>
      <c r="AN1800" s="130"/>
      <c r="AO1800" s="130"/>
      <c r="AP1800" s="130"/>
      <c r="AQ1800" s="131">
        <f t="shared" si="2302"/>
        <v>0</v>
      </c>
      <c r="AR1800" s="132"/>
      <c r="AS1800" s="130"/>
      <c r="AT1800" s="130"/>
      <c r="AU1800" s="130"/>
      <c r="AV1800" s="130"/>
      <c r="AW1800" s="130"/>
      <c r="AX1800" s="130"/>
      <c r="AY1800" s="130"/>
      <c r="AZ1800" s="130"/>
      <c r="BA1800" s="130"/>
      <c r="BB1800" s="130"/>
      <c r="BC1800" s="130"/>
      <c r="BD1800" s="131">
        <f t="shared" si="2303"/>
        <v>0</v>
      </c>
      <c r="BE1800" s="133">
        <f t="shared" si="2304"/>
        <v>0</v>
      </c>
      <c r="BH1800" s="4"/>
      <c r="BI1800" s="4"/>
    </row>
    <row r="1801" spans="1:61" outlineLevel="1" collapsed="1" x14ac:dyDescent="0.2">
      <c r="A1801" s="369"/>
      <c r="B1801" s="362" t="s">
        <v>198</v>
      </c>
      <c r="C1801" s="50" t="s">
        <v>159</v>
      </c>
      <c r="D1801" s="127">
        <f>SUM(D1785,D1787,D1789,D1791,D1793,D1795,D1797,D1799)</f>
        <v>0</v>
      </c>
      <c r="E1801" s="124">
        <f t="shared" ref="E1801:P1801" si="2306">SUM(E1785,E1787,E1789,E1791,E1793,E1795,E1797,E1799)</f>
        <v>0</v>
      </c>
      <c r="F1801" s="125">
        <f t="shared" si="2306"/>
        <v>0</v>
      </c>
      <c r="G1801" s="125">
        <f t="shared" si="2306"/>
        <v>0</v>
      </c>
      <c r="H1801" s="125">
        <f t="shared" si="2306"/>
        <v>0</v>
      </c>
      <c r="I1801" s="125">
        <f t="shared" si="2306"/>
        <v>0</v>
      </c>
      <c r="J1801" s="125">
        <f t="shared" si="2306"/>
        <v>0</v>
      </c>
      <c r="K1801" s="125">
        <f t="shared" si="2306"/>
        <v>0</v>
      </c>
      <c r="L1801" s="125">
        <f t="shared" si="2306"/>
        <v>0</v>
      </c>
      <c r="M1801" s="125">
        <f t="shared" si="2306"/>
        <v>0</v>
      </c>
      <c r="N1801" s="125">
        <f t="shared" si="2306"/>
        <v>0</v>
      </c>
      <c r="O1801" s="125">
        <f t="shared" si="2306"/>
        <v>0</v>
      </c>
      <c r="P1801" s="125">
        <f t="shared" si="2306"/>
        <v>90</v>
      </c>
      <c r="Q1801" s="126">
        <f>SUM(E1801:P1801)</f>
        <v>90</v>
      </c>
      <c r="R1801" s="124">
        <f t="shared" ref="R1801:AC1801" si="2307">SUM(R1785,R1787,R1789,R1791,R1793,R1795,R1797,R1799)</f>
        <v>0</v>
      </c>
      <c r="S1801" s="125">
        <f t="shared" si="2307"/>
        <v>416</v>
      </c>
      <c r="T1801" s="125">
        <f t="shared" si="2307"/>
        <v>780</v>
      </c>
      <c r="U1801" s="125">
        <f t="shared" si="2307"/>
        <v>780</v>
      </c>
      <c r="V1801" s="125">
        <f t="shared" si="2307"/>
        <v>520</v>
      </c>
      <c r="W1801" s="125">
        <f t="shared" si="2307"/>
        <v>104</v>
      </c>
      <c r="X1801" s="125">
        <f t="shared" si="2307"/>
        <v>0</v>
      </c>
      <c r="Y1801" s="125">
        <f t="shared" si="2307"/>
        <v>0</v>
      </c>
      <c r="Z1801" s="125">
        <f t="shared" si="2307"/>
        <v>0</v>
      </c>
      <c r="AA1801" s="125">
        <f t="shared" si="2307"/>
        <v>0</v>
      </c>
      <c r="AB1801" s="125">
        <f t="shared" si="2307"/>
        <v>0</v>
      </c>
      <c r="AC1801" s="125">
        <f t="shared" si="2307"/>
        <v>0</v>
      </c>
      <c r="AD1801" s="126">
        <f t="shared" si="2301"/>
        <v>2600</v>
      </c>
      <c r="AE1801" s="124">
        <f t="shared" ref="AE1801:AP1801" si="2308">SUM(AE1785,AE1787,AE1789,AE1791,AE1793,AE1795,AE1797,AE1799)</f>
        <v>0</v>
      </c>
      <c r="AF1801" s="125">
        <f t="shared" si="2308"/>
        <v>0</v>
      </c>
      <c r="AG1801" s="125">
        <f t="shared" si="2308"/>
        <v>0</v>
      </c>
      <c r="AH1801" s="125">
        <f t="shared" si="2308"/>
        <v>0</v>
      </c>
      <c r="AI1801" s="125">
        <f t="shared" si="2308"/>
        <v>0</v>
      </c>
      <c r="AJ1801" s="125">
        <f t="shared" si="2308"/>
        <v>0</v>
      </c>
      <c r="AK1801" s="125">
        <f t="shared" si="2308"/>
        <v>0</v>
      </c>
      <c r="AL1801" s="125">
        <f t="shared" si="2308"/>
        <v>0</v>
      </c>
      <c r="AM1801" s="125">
        <f t="shared" si="2308"/>
        <v>0</v>
      </c>
      <c r="AN1801" s="125">
        <f t="shared" si="2308"/>
        <v>0</v>
      </c>
      <c r="AO1801" s="125">
        <f t="shared" si="2308"/>
        <v>0</v>
      </c>
      <c r="AP1801" s="125">
        <f t="shared" si="2308"/>
        <v>0</v>
      </c>
      <c r="AQ1801" s="126">
        <f t="shared" si="2302"/>
        <v>0</v>
      </c>
      <c r="AR1801" s="124">
        <f t="shared" ref="AR1801:BC1801" si="2309">SUM(AR1785,AR1787,AR1789,AR1791,AR1793,AR1795,AR1797,AR1799)</f>
        <v>0</v>
      </c>
      <c r="AS1801" s="125">
        <f t="shared" si="2309"/>
        <v>0</v>
      </c>
      <c r="AT1801" s="125">
        <f t="shared" si="2309"/>
        <v>0</v>
      </c>
      <c r="AU1801" s="125">
        <f t="shared" si="2309"/>
        <v>0</v>
      </c>
      <c r="AV1801" s="125">
        <f t="shared" si="2309"/>
        <v>0</v>
      </c>
      <c r="AW1801" s="125">
        <f t="shared" si="2309"/>
        <v>0</v>
      </c>
      <c r="AX1801" s="125">
        <f t="shared" si="2309"/>
        <v>0</v>
      </c>
      <c r="AY1801" s="125">
        <f t="shared" si="2309"/>
        <v>0</v>
      </c>
      <c r="AZ1801" s="125">
        <f t="shared" si="2309"/>
        <v>0</v>
      </c>
      <c r="BA1801" s="125">
        <f t="shared" si="2309"/>
        <v>0</v>
      </c>
      <c r="BB1801" s="125">
        <f t="shared" si="2309"/>
        <v>0</v>
      </c>
      <c r="BC1801" s="125">
        <f t="shared" si="2309"/>
        <v>0</v>
      </c>
      <c r="BD1801" s="126">
        <f t="shared" si="2303"/>
        <v>0</v>
      </c>
      <c r="BE1801" s="127">
        <f t="shared" si="2304"/>
        <v>2690</v>
      </c>
      <c r="BG1801" s="138"/>
      <c r="BH1801" s="139"/>
      <c r="BI1801" s="139"/>
    </row>
    <row r="1802" spans="1:61" outlineLevel="1" x14ac:dyDescent="0.2">
      <c r="A1802" s="370"/>
      <c r="B1802" s="363"/>
      <c r="C1802" s="51" t="s">
        <v>164</v>
      </c>
      <c r="D1802" s="100">
        <f t="shared" ref="D1802:P1802" si="2310">SUM(D1786,D1788,D1790,D1792,D1794,D1796,D1798,D1800)</f>
        <v>0</v>
      </c>
      <c r="E1802" s="80">
        <f t="shared" si="2310"/>
        <v>0</v>
      </c>
      <c r="F1802" s="81">
        <f t="shared" si="2310"/>
        <v>0</v>
      </c>
      <c r="G1802" s="81">
        <f t="shared" si="2310"/>
        <v>0</v>
      </c>
      <c r="H1802" s="81">
        <f t="shared" si="2310"/>
        <v>0</v>
      </c>
      <c r="I1802" s="81">
        <f t="shared" si="2310"/>
        <v>0</v>
      </c>
      <c r="J1802" s="81">
        <f t="shared" si="2310"/>
        <v>0</v>
      </c>
      <c r="K1802" s="81">
        <f t="shared" si="2310"/>
        <v>0</v>
      </c>
      <c r="L1802" s="81">
        <f t="shared" si="2310"/>
        <v>0</v>
      </c>
      <c r="M1802" s="81">
        <f t="shared" si="2310"/>
        <v>0</v>
      </c>
      <c r="N1802" s="81">
        <f t="shared" si="2310"/>
        <v>0</v>
      </c>
      <c r="O1802" s="81">
        <f t="shared" si="2310"/>
        <v>0</v>
      </c>
      <c r="P1802" s="81">
        <f t="shared" si="2310"/>
        <v>0</v>
      </c>
      <c r="Q1802" s="99">
        <f>SUM(E1802:P1802)</f>
        <v>0</v>
      </c>
      <c r="R1802" s="80">
        <f t="shared" ref="R1802:AC1802" si="2311">SUM(R1786,R1788,R1790,R1792,R1794,R1796,R1798,R1800)</f>
        <v>0</v>
      </c>
      <c r="S1802" s="81">
        <f t="shared" si="2311"/>
        <v>0</v>
      </c>
      <c r="T1802" s="81">
        <f t="shared" si="2311"/>
        <v>0</v>
      </c>
      <c r="U1802" s="81">
        <f t="shared" si="2311"/>
        <v>0</v>
      </c>
      <c r="V1802" s="81">
        <f t="shared" si="2311"/>
        <v>0</v>
      </c>
      <c r="W1802" s="81">
        <f t="shared" si="2311"/>
        <v>0</v>
      </c>
      <c r="X1802" s="81">
        <f t="shared" si="2311"/>
        <v>0</v>
      </c>
      <c r="Y1802" s="81">
        <f t="shared" si="2311"/>
        <v>0</v>
      </c>
      <c r="Z1802" s="81">
        <f t="shared" si="2311"/>
        <v>0</v>
      </c>
      <c r="AA1802" s="81">
        <f t="shared" si="2311"/>
        <v>0</v>
      </c>
      <c r="AB1802" s="81">
        <f t="shared" si="2311"/>
        <v>0</v>
      </c>
      <c r="AC1802" s="81">
        <f t="shared" si="2311"/>
        <v>0</v>
      </c>
      <c r="AD1802" s="99">
        <f t="shared" si="2301"/>
        <v>0</v>
      </c>
      <c r="AE1802" s="80">
        <f t="shared" ref="AE1802:AP1802" si="2312">SUM(AE1786,AE1788,AE1790,AE1792,AE1794,AE1796,AE1798,AE1800)</f>
        <v>0</v>
      </c>
      <c r="AF1802" s="81">
        <f t="shared" si="2312"/>
        <v>0</v>
      </c>
      <c r="AG1802" s="81">
        <f t="shared" si="2312"/>
        <v>0</v>
      </c>
      <c r="AH1802" s="81">
        <f t="shared" si="2312"/>
        <v>0</v>
      </c>
      <c r="AI1802" s="81">
        <f t="shared" si="2312"/>
        <v>0</v>
      </c>
      <c r="AJ1802" s="81">
        <f t="shared" si="2312"/>
        <v>0</v>
      </c>
      <c r="AK1802" s="81">
        <f t="shared" si="2312"/>
        <v>0</v>
      </c>
      <c r="AL1802" s="81">
        <f t="shared" si="2312"/>
        <v>0</v>
      </c>
      <c r="AM1802" s="81">
        <f t="shared" si="2312"/>
        <v>0</v>
      </c>
      <c r="AN1802" s="81">
        <f t="shared" si="2312"/>
        <v>0</v>
      </c>
      <c r="AO1802" s="81">
        <f t="shared" si="2312"/>
        <v>0</v>
      </c>
      <c r="AP1802" s="81">
        <f t="shared" si="2312"/>
        <v>0</v>
      </c>
      <c r="AQ1802" s="99">
        <f t="shared" si="2302"/>
        <v>0</v>
      </c>
      <c r="AR1802" s="80">
        <f t="shared" ref="AR1802:BC1802" si="2313">SUM(AR1786,AR1788,AR1790,AR1792,AR1794,AR1796,AR1798,AR1800)</f>
        <v>0</v>
      </c>
      <c r="AS1802" s="81">
        <f t="shared" si="2313"/>
        <v>0</v>
      </c>
      <c r="AT1802" s="81">
        <f t="shared" si="2313"/>
        <v>0</v>
      </c>
      <c r="AU1802" s="81">
        <f t="shared" si="2313"/>
        <v>0</v>
      </c>
      <c r="AV1802" s="81">
        <f t="shared" si="2313"/>
        <v>0</v>
      </c>
      <c r="AW1802" s="81">
        <f t="shared" si="2313"/>
        <v>0</v>
      </c>
      <c r="AX1802" s="81">
        <f t="shared" si="2313"/>
        <v>0</v>
      </c>
      <c r="AY1802" s="81">
        <f t="shared" si="2313"/>
        <v>0</v>
      </c>
      <c r="AZ1802" s="81">
        <f t="shared" si="2313"/>
        <v>0</v>
      </c>
      <c r="BA1802" s="81">
        <f t="shared" si="2313"/>
        <v>0</v>
      </c>
      <c r="BB1802" s="81">
        <f t="shared" si="2313"/>
        <v>0</v>
      </c>
      <c r="BC1802" s="81">
        <f t="shared" si="2313"/>
        <v>0</v>
      </c>
      <c r="BD1802" s="99">
        <f t="shared" si="2303"/>
        <v>0</v>
      </c>
      <c r="BE1802" s="100">
        <f t="shared" si="2304"/>
        <v>0</v>
      </c>
    </row>
    <row r="1803" spans="1:61" hidden="1" outlineLevel="2" x14ac:dyDescent="0.2">
      <c r="A1803" s="120"/>
      <c r="B1803" s="111" t="s">
        <v>203</v>
      </c>
      <c r="C1803" s="112"/>
      <c r="D1803" s="114"/>
      <c r="E1803" s="113"/>
      <c r="F1803" s="113"/>
      <c r="G1803" s="113"/>
      <c r="H1803" s="113"/>
      <c r="I1803" s="113"/>
      <c r="J1803" s="113"/>
      <c r="K1803" s="113"/>
      <c r="L1803" s="113"/>
      <c r="M1803" s="113"/>
      <c r="N1803" s="113"/>
      <c r="O1803" s="113"/>
      <c r="P1803" s="113"/>
      <c r="Q1803" s="114"/>
      <c r="R1803" s="113"/>
      <c r="S1803" s="113"/>
      <c r="T1803" s="113"/>
      <c r="U1803" s="113"/>
      <c r="V1803" s="113"/>
      <c r="W1803" s="113"/>
      <c r="X1803" s="113"/>
      <c r="Y1803" s="113"/>
      <c r="Z1803" s="113"/>
      <c r="AA1803" s="113"/>
      <c r="AB1803" s="113"/>
      <c r="AC1803" s="113"/>
      <c r="AD1803" s="114"/>
      <c r="AE1803" s="113"/>
      <c r="AF1803" s="113"/>
      <c r="AG1803" s="113"/>
      <c r="AH1803" s="113"/>
      <c r="AI1803" s="113"/>
      <c r="AJ1803" s="113"/>
      <c r="AK1803" s="113"/>
      <c r="AL1803" s="113"/>
      <c r="AM1803" s="113"/>
      <c r="AN1803" s="113"/>
      <c r="AO1803" s="113"/>
      <c r="AP1803" s="113"/>
      <c r="AQ1803" s="114"/>
      <c r="AR1803" s="113"/>
      <c r="AS1803" s="113"/>
      <c r="AT1803" s="113"/>
      <c r="AU1803" s="113"/>
      <c r="AV1803" s="113"/>
      <c r="AW1803" s="113"/>
      <c r="AX1803" s="113"/>
      <c r="AY1803" s="113"/>
      <c r="AZ1803" s="113"/>
      <c r="BA1803" s="113"/>
      <c r="BB1803" s="113"/>
      <c r="BC1803" s="113"/>
      <c r="BD1803" s="114"/>
      <c r="BE1803" s="198">
        <f t="shared" si="2304"/>
        <v>0</v>
      </c>
    </row>
    <row r="1804" spans="1:61" hidden="1" outlineLevel="2" x14ac:dyDescent="0.2">
      <c r="A1804" s="375">
        <v>1</v>
      </c>
      <c r="B1804" s="376" t="s">
        <v>208</v>
      </c>
      <c r="C1804" s="47" t="s">
        <v>159</v>
      </c>
      <c r="D1804" s="91">
        <f>D1801-D1806</f>
        <v>0</v>
      </c>
      <c r="E1804" s="52">
        <f>E1801-E1806</f>
        <v>0</v>
      </c>
      <c r="F1804" s="53">
        <f t="shared" ref="F1804:P1804" si="2314">F1801-F1806</f>
        <v>0</v>
      </c>
      <c r="G1804" s="53">
        <f t="shared" si="2314"/>
        <v>0</v>
      </c>
      <c r="H1804" s="53">
        <f t="shared" si="2314"/>
        <v>0</v>
      </c>
      <c r="I1804" s="53">
        <f t="shared" si="2314"/>
        <v>0</v>
      </c>
      <c r="J1804" s="53">
        <f t="shared" si="2314"/>
        <v>0</v>
      </c>
      <c r="K1804" s="53">
        <f t="shared" si="2314"/>
        <v>0</v>
      </c>
      <c r="L1804" s="53">
        <f t="shared" si="2314"/>
        <v>0</v>
      </c>
      <c r="M1804" s="53">
        <f t="shared" si="2314"/>
        <v>0</v>
      </c>
      <c r="N1804" s="53">
        <f t="shared" si="2314"/>
        <v>0</v>
      </c>
      <c r="O1804" s="53">
        <f t="shared" si="2314"/>
        <v>0</v>
      </c>
      <c r="P1804" s="53">
        <f t="shared" si="2314"/>
        <v>90</v>
      </c>
      <c r="Q1804" s="91">
        <f t="shared" ref="Q1804:Q1809" si="2315">SUM(E1804:P1804)</f>
        <v>90</v>
      </c>
      <c r="R1804" s="52">
        <f>R1801-R1806</f>
        <v>0</v>
      </c>
      <c r="S1804" s="53">
        <f t="shared" ref="S1804:AC1804" si="2316">S1801-S1806</f>
        <v>416</v>
      </c>
      <c r="T1804" s="53">
        <f t="shared" si="2316"/>
        <v>780</v>
      </c>
      <c r="U1804" s="53">
        <f t="shared" si="2316"/>
        <v>780</v>
      </c>
      <c r="V1804" s="53">
        <f t="shared" si="2316"/>
        <v>520</v>
      </c>
      <c r="W1804" s="53">
        <f t="shared" si="2316"/>
        <v>104</v>
      </c>
      <c r="X1804" s="53">
        <f t="shared" si="2316"/>
        <v>0</v>
      </c>
      <c r="Y1804" s="53">
        <f t="shared" si="2316"/>
        <v>0</v>
      </c>
      <c r="Z1804" s="53">
        <f t="shared" si="2316"/>
        <v>0</v>
      </c>
      <c r="AA1804" s="53">
        <f t="shared" si="2316"/>
        <v>0</v>
      </c>
      <c r="AB1804" s="53">
        <f t="shared" si="2316"/>
        <v>0</v>
      </c>
      <c r="AC1804" s="53">
        <f t="shared" si="2316"/>
        <v>0</v>
      </c>
      <c r="AD1804" s="91">
        <f t="shared" ref="AD1804:AD1809" si="2317">SUM(R1804:AC1804)</f>
        <v>2600</v>
      </c>
      <c r="AE1804" s="52">
        <f>AE1801-AE1806</f>
        <v>0</v>
      </c>
      <c r="AF1804" s="53">
        <f t="shared" ref="AF1804:AP1804" si="2318">AF1801-AF1806</f>
        <v>0</v>
      </c>
      <c r="AG1804" s="53">
        <f t="shared" si="2318"/>
        <v>0</v>
      </c>
      <c r="AH1804" s="53">
        <f t="shared" si="2318"/>
        <v>0</v>
      </c>
      <c r="AI1804" s="53">
        <f t="shared" si="2318"/>
        <v>0</v>
      </c>
      <c r="AJ1804" s="53">
        <f t="shared" si="2318"/>
        <v>0</v>
      </c>
      <c r="AK1804" s="53">
        <f t="shared" si="2318"/>
        <v>0</v>
      </c>
      <c r="AL1804" s="53">
        <f t="shared" si="2318"/>
        <v>0</v>
      </c>
      <c r="AM1804" s="53">
        <f t="shared" si="2318"/>
        <v>0</v>
      </c>
      <c r="AN1804" s="53">
        <f t="shared" si="2318"/>
        <v>0</v>
      </c>
      <c r="AO1804" s="53">
        <f t="shared" si="2318"/>
        <v>0</v>
      </c>
      <c r="AP1804" s="53">
        <f t="shared" si="2318"/>
        <v>0</v>
      </c>
      <c r="AQ1804" s="91">
        <f t="shared" ref="AQ1804:AQ1809" si="2319">SUM(AE1804:AP1804)</f>
        <v>0</v>
      </c>
      <c r="AR1804" s="52">
        <f>AR1801-AR1806</f>
        <v>0</v>
      </c>
      <c r="AS1804" s="53">
        <f t="shared" ref="AS1804:BC1804" si="2320">AS1801-AS1806</f>
        <v>0</v>
      </c>
      <c r="AT1804" s="53">
        <f t="shared" si="2320"/>
        <v>0</v>
      </c>
      <c r="AU1804" s="53">
        <f t="shared" si="2320"/>
        <v>0</v>
      </c>
      <c r="AV1804" s="53">
        <f t="shared" si="2320"/>
        <v>0</v>
      </c>
      <c r="AW1804" s="53">
        <f t="shared" si="2320"/>
        <v>0</v>
      </c>
      <c r="AX1804" s="53">
        <f t="shared" si="2320"/>
        <v>0</v>
      </c>
      <c r="AY1804" s="53">
        <f t="shared" si="2320"/>
        <v>0</v>
      </c>
      <c r="AZ1804" s="53">
        <f t="shared" si="2320"/>
        <v>0</v>
      </c>
      <c r="BA1804" s="53">
        <f t="shared" si="2320"/>
        <v>0</v>
      </c>
      <c r="BB1804" s="53">
        <f t="shared" si="2320"/>
        <v>0</v>
      </c>
      <c r="BC1804" s="53">
        <f t="shared" si="2320"/>
        <v>0</v>
      </c>
      <c r="BD1804" s="91">
        <f t="shared" ref="BD1804:BD1809" si="2321">SUM(AR1804:BC1804)</f>
        <v>0</v>
      </c>
      <c r="BE1804" s="91">
        <f t="shared" si="2304"/>
        <v>2690</v>
      </c>
      <c r="BG1804" s="42"/>
    </row>
    <row r="1805" spans="1:61" hidden="1" outlineLevel="2" x14ac:dyDescent="0.2">
      <c r="A1805" s="374"/>
      <c r="B1805" s="372"/>
      <c r="C1805" s="46" t="s">
        <v>164</v>
      </c>
      <c r="D1805" s="92">
        <f t="shared" ref="D1805:P1805" si="2322">D1802-D1807</f>
        <v>0</v>
      </c>
      <c r="E1805" s="56">
        <f t="shared" si="2322"/>
        <v>0</v>
      </c>
      <c r="F1805" s="57">
        <f t="shared" si="2322"/>
        <v>0</v>
      </c>
      <c r="G1805" s="57">
        <f t="shared" si="2322"/>
        <v>0</v>
      </c>
      <c r="H1805" s="57">
        <f t="shared" si="2322"/>
        <v>0</v>
      </c>
      <c r="I1805" s="57">
        <f t="shared" si="2322"/>
        <v>0</v>
      </c>
      <c r="J1805" s="57">
        <f t="shared" si="2322"/>
        <v>0</v>
      </c>
      <c r="K1805" s="57">
        <f t="shared" si="2322"/>
        <v>0</v>
      </c>
      <c r="L1805" s="57">
        <f t="shared" si="2322"/>
        <v>0</v>
      </c>
      <c r="M1805" s="57">
        <f t="shared" si="2322"/>
        <v>0</v>
      </c>
      <c r="N1805" s="57">
        <f t="shared" si="2322"/>
        <v>0</v>
      </c>
      <c r="O1805" s="57">
        <f t="shared" si="2322"/>
        <v>0</v>
      </c>
      <c r="P1805" s="57">
        <f t="shared" si="2322"/>
        <v>0</v>
      </c>
      <c r="Q1805" s="92">
        <f t="shared" si="2315"/>
        <v>0</v>
      </c>
      <c r="R1805" s="56">
        <f t="shared" ref="R1805:AC1805" si="2323">R1802-R1807</f>
        <v>0</v>
      </c>
      <c r="S1805" s="57">
        <f t="shared" si="2323"/>
        <v>0</v>
      </c>
      <c r="T1805" s="57">
        <f t="shared" si="2323"/>
        <v>0</v>
      </c>
      <c r="U1805" s="57">
        <f t="shared" si="2323"/>
        <v>0</v>
      </c>
      <c r="V1805" s="57">
        <f t="shared" si="2323"/>
        <v>0</v>
      </c>
      <c r="W1805" s="57">
        <f t="shared" si="2323"/>
        <v>0</v>
      </c>
      <c r="X1805" s="57">
        <f t="shared" si="2323"/>
        <v>0</v>
      </c>
      <c r="Y1805" s="57">
        <f t="shared" si="2323"/>
        <v>0</v>
      </c>
      <c r="Z1805" s="57">
        <f t="shared" si="2323"/>
        <v>0</v>
      </c>
      <c r="AA1805" s="57">
        <f t="shared" si="2323"/>
        <v>0</v>
      </c>
      <c r="AB1805" s="57">
        <f t="shared" si="2323"/>
        <v>0</v>
      </c>
      <c r="AC1805" s="57">
        <f t="shared" si="2323"/>
        <v>0</v>
      </c>
      <c r="AD1805" s="92">
        <f t="shared" si="2317"/>
        <v>0</v>
      </c>
      <c r="AE1805" s="56">
        <f t="shared" ref="AE1805:AP1805" si="2324">AE1802-AE1807</f>
        <v>0</v>
      </c>
      <c r="AF1805" s="57">
        <f t="shared" si="2324"/>
        <v>0</v>
      </c>
      <c r="AG1805" s="57">
        <f t="shared" si="2324"/>
        <v>0</v>
      </c>
      <c r="AH1805" s="57">
        <f t="shared" si="2324"/>
        <v>0</v>
      </c>
      <c r="AI1805" s="57">
        <f t="shared" si="2324"/>
        <v>0</v>
      </c>
      <c r="AJ1805" s="57">
        <f t="shared" si="2324"/>
        <v>0</v>
      </c>
      <c r="AK1805" s="57">
        <f t="shared" si="2324"/>
        <v>0</v>
      </c>
      <c r="AL1805" s="57">
        <f t="shared" si="2324"/>
        <v>0</v>
      </c>
      <c r="AM1805" s="57">
        <f t="shared" si="2324"/>
        <v>0</v>
      </c>
      <c r="AN1805" s="57">
        <f t="shared" si="2324"/>
        <v>0</v>
      </c>
      <c r="AO1805" s="57">
        <f t="shared" si="2324"/>
        <v>0</v>
      </c>
      <c r="AP1805" s="57">
        <f t="shared" si="2324"/>
        <v>0</v>
      </c>
      <c r="AQ1805" s="92">
        <f t="shared" si="2319"/>
        <v>0</v>
      </c>
      <c r="AR1805" s="56">
        <f t="shared" ref="AR1805:BC1805" si="2325">AR1802-AR1807</f>
        <v>0</v>
      </c>
      <c r="AS1805" s="57">
        <f t="shared" si="2325"/>
        <v>0</v>
      </c>
      <c r="AT1805" s="57">
        <f t="shared" si="2325"/>
        <v>0</v>
      </c>
      <c r="AU1805" s="57">
        <f t="shared" si="2325"/>
        <v>0</v>
      </c>
      <c r="AV1805" s="57">
        <f t="shared" si="2325"/>
        <v>0</v>
      </c>
      <c r="AW1805" s="57">
        <f t="shared" si="2325"/>
        <v>0</v>
      </c>
      <c r="AX1805" s="57">
        <f t="shared" si="2325"/>
        <v>0</v>
      </c>
      <c r="AY1805" s="57">
        <f t="shared" si="2325"/>
        <v>0</v>
      </c>
      <c r="AZ1805" s="57">
        <f t="shared" si="2325"/>
        <v>0</v>
      </c>
      <c r="BA1805" s="57">
        <f t="shared" si="2325"/>
        <v>0</v>
      </c>
      <c r="BB1805" s="57">
        <f t="shared" si="2325"/>
        <v>0</v>
      </c>
      <c r="BC1805" s="57">
        <f t="shared" si="2325"/>
        <v>0</v>
      </c>
      <c r="BD1805" s="92">
        <f t="shared" si="2321"/>
        <v>0</v>
      </c>
      <c r="BE1805" s="92">
        <f t="shared" si="2304"/>
        <v>0</v>
      </c>
      <c r="BF1805" s="122"/>
      <c r="BG1805" s="42"/>
    </row>
    <row r="1806" spans="1:61" hidden="1" outlineLevel="2" x14ac:dyDescent="0.2">
      <c r="A1806" s="373">
        <v>2</v>
      </c>
      <c r="B1806" s="371" t="s">
        <v>307</v>
      </c>
      <c r="C1806" s="44" t="s">
        <v>159</v>
      </c>
      <c r="D1806" s="101"/>
      <c r="E1806" s="82"/>
      <c r="F1806" s="83"/>
      <c r="G1806" s="83"/>
      <c r="H1806" s="83"/>
      <c r="I1806" s="83"/>
      <c r="J1806" s="83"/>
      <c r="K1806" s="83"/>
      <c r="L1806" s="83"/>
      <c r="M1806" s="83"/>
      <c r="N1806" s="83"/>
      <c r="O1806" s="83"/>
      <c r="P1806" s="84"/>
      <c r="Q1806" s="101">
        <f t="shared" si="2315"/>
        <v>0</v>
      </c>
      <c r="R1806" s="82"/>
      <c r="S1806" s="83"/>
      <c r="T1806" s="83"/>
      <c r="U1806" s="83"/>
      <c r="V1806" s="83"/>
      <c r="W1806" s="83"/>
      <c r="X1806" s="83"/>
      <c r="Y1806" s="83"/>
      <c r="Z1806" s="83"/>
      <c r="AA1806" s="83"/>
      <c r="AB1806" s="83"/>
      <c r="AC1806" s="84"/>
      <c r="AD1806" s="101">
        <f t="shared" si="2317"/>
        <v>0</v>
      </c>
      <c r="AE1806" s="82"/>
      <c r="AF1806" s="83"/>
      <c r="AG1806" s="83"/>
      <c r="AH1806" s="83"/>
      <c r="AI1806" s="83"/>
      <c r="AJ1806" s="83"/>
      <c r="AK1806" s="83"/>
      <c r="AL1806" s="83"/>
      <c r="AM1806" s="83"/>
      <c r="AN1806" s="83"/>
      <c r="AO1806" s="83"/>
      <c r="AP1806" s="84"/>
      <c r="AQ1806" s="101">
        <f t="shared" si="2319"/>
        <v>0</v>
      </c>
      <c r="AR1806" s="82"/>
      <c r="AS1806" s="83"/>
      <c r="AT1806" s="83"/>
      <c r="AU1806" s="83"/>
      <c r="AV1806" s="83"/>
      <c r="AW1806" s="83"/>
      <c r="AX1806" s="83"/>
      <c r="AY1806" s="83"/>
      <c r="AZ1806" s="83"/>
      <c r="BA1806" s="83"/>
      <c r="BB1806" s="83"/>
      <c r="BC1806" s="84"/>
      <c r="BD1806" s="101">
        <f t="shared" si="2321"/>
        <v>0</v>
      </c>
      <c r="BE1806" s="101">
        <f t="shared" si="2304"/>
        <v>0</v>
      </c>
      <c r="BG1806" s="42"/>
    </row>
    <row r="1807" spans="1:61" ht="13.5" hidden="1" outlineLevel="2" thickBot="1" x14ac:dyDescent="0.25">
      <c r="A1807" s="377"/>
      <c r="B1807" s="378"/>
      <c r="C1807" s="128" t="s">
        <v>164</v>
      </c>
      <c r="D1807" s="131"/>
      <c r="E1807" s="129"/>
      <c r="F1807" s="130"/>
      <c r="G1807" s="130"/>
      <c r="H1807" s="130"/>
      <c r="I1807" s="130"/>
      <c r="J1807" s="130"/>
      <c r="K1807" s="130"/>
      <c r="L1807" s="130"/>
      <c r="M1807" s="130"/>
      <c r="N1807" s="130"/>
      <c r="O1807" s="130"/>
      <c r="P1807" s="130"/>
      <c r="Q1807" s="131">
        <f t="shared" si="2315"/>
        <v>0</v>
      </c>
      <c r="R1807" s="129"/>
      <c r="S1807" s="130"/>
      <c r="T1807" s="130"/>
      <c r="U1807" s="130"/>
      <c r="V1807" s="130"/>
      <c r="W1807" s="130"/>
      <c r="X1807" s="130"/>
      <c r="Y1807" s="130"/>
      <c r="Z1807" s="130"/>
      <c r="AA1807" s="130"/>
      <c r="AB1807" s="130"/>
      <c r="AC1807" s="130"/>
      <c r="AD1807" s="131">
        <f t="shared" si="2317"/>
        <v>0</v>
      </c>
      <c r="AE1807" s="129"/>
      <c r="AF1807" s="130"/>
      <c r="AG1807" s="130"/>
      <c r="AH1807" s="130"/>
      <c r="AI1807" s="130"/>
      <c r="AJ1807" s="130"/>
      <c r="AK1807" s="130"/>
      <c r="AL1807" s="130"/>
      <c r="AM1807" s="130"/>
      <c r="AN1807" s="130"/>
      <c r="AO1807" s="130"/>
      <c r="AP1807" s="130"/>
      <c r="AQ1807" s="131">
        <f t="shared" si="2319"/>
        <v>0</v>
      </c>
      <c r="AR1807" s="129"/>
      <c r="AS1807" s="130"/>
      <c r="AT1807" s="130"/>
      <c r="AU1807" s="130"/>
      <c r="AV1807" s="130"/>
      <c r="AW1807" s="130"/>
      <c r="AX1807" s="130"/>
      <c r="AY1807" s="130"/>
      <c r="AZ1807" s="130"/>
      <c r="BA1807" s="130"/>
      <c r="BB1807" s="130"/>
      <c r="BC1807" s="130"/>
      <c r="BD1807" s="131">
        <f t="shared" si="2321"/>
        <v>0</v>
      </c>
      <c r="BE1807" s="131">
        <f t="shared" si="2304"/>
        <v>0</v>
      </c>
      <c r="BG1807" s="42"/>
    </row>
    <row r="1808" spans="1:61" hidden="1" outlineLevel="2" x14ac:dyDescent="0.2">
      <c r="A1808" s="369"/>
      <c r="B1808" s="362" t="s">
        <v>198</v>
      </c>
      <c r="C1808" s="50" t="s">
        <v>159</v>
      </c>
      <c r="D1808" s="127">
        <f>SUM(D1804,D1806)</f>
        <v>0</v>
      </c>
      <c r="E1808" s="124">
        <f>SUM(E1804,E1806)</f>
        <v>0</v>
      </c>
      <c r="F1808" s="125">
        <f t="shared" ref="F1808:P1808" si="2326">SUM(F1804,F1806)</f>
        <v>0</v>
      </c>
      <c r="G1808" s="125">
        <f t="shared" si="2326"/>
        <v>0</v>
      </c>
      <c r="H1808" s="125">
        <f t="shared" si="2326"/>
        <v>0</v>
      </c>
      <c r="I1808" s="125">
        <f t="shared" si="2326"/>
        <v>0</v>
      </c>
      <c r="J1808" s="125">
        <f t="shared" si="2326"/>
        <v>0</v>
      </c>
      <c r="K1808" s="125">
        <f t="shared" si="2326"/>
        <v>0</v>
      </c>
      <c r="L1808" s="125">
        <f t="shared" si="2326"/>
        <v>0</v>
      </c>
      <c r="M1808" s="125">
        <f t="shared" si="2326"/>
        <v>0</v>
      </c>
      <c r="N1808" s="125">
        <f t="shared" si="2326"/>
        <v>0</v>
      </c>
      <c r="O1808" s="125">
        <f t="shared" si="2326"/>
        <v>0</v>
      </c>
      <c r="P1808" s="125">
        <f t="shared" si="2326"/>
        <v>90</v>
      </c>
      <c r="Q1808" s="126">
        <f t="shared" si="2315"/>
        <v>90</v>
      </c>
      <c r="R1808" s="124">
        <f>SUM(R1804,R1806)</f>
        <v>0</v>
      </c>
      <c r="S1808" s="125">
        <f t="shared" ref="S1808:AC1808" si="2327">SUM(S1804,S1806)</f>
        <v>416</v>
      </c>
      <c r="T1808" s="125">
        <f t="shared" si="2327"/>
        <v>780</v>
      </c>
      <c r="U1808" s="125">
        <f t="shared" si="2327"/>
        <v>780</v>
      </c>
      <c r="V1808" s="125">
        <f t="shared" si="2327"/>
        <v>520</v>
      </c>
      <c r="W1808" s="125">
        <f t="shared" si="2327"/>
        <v>104</v>
      </c>
      <c r="X1808" s="125">
        <f t="shared" si="2327"/>
        <v>0</v>
      </c>
      <c r="Y1808" s="125">
        <f t="shared" si="2327"/>
        <v>0</v>
      </c>
      <c r="Z1808" s="125">
        <f t="shared" si="2327"/>
        <v>0</v>
      </c>
      <c r="AA1808" s="125">
        <f t="shared" si="2327"/>
        <v>0</v>
      </c>
      <c r="AB1808" s="125">
        <f t="shared" si="2327"/>
        <v>0</v>
      </c>
      <c r="AC1808" s="125">
        <f t="shared" si="2327"/>
        <v>0</v>
      </c>
      <c r="AD1808" s="126">
        <f t="shared" si="2317"/>
        <v>2600</v>
      </c>
      <c r="AE1808" s="124">
        <f>SUM(AE1804,AE1806)</f>
        <v>0</v>
      </c>
      <c r="AF1808" s="125">
        <f t="shared" ref="AF1808:AP1808" si="2328">SUM(AF1804,AF1806)</f>
        <v>0</v>
      </c>
      <c r="AG1808" s="125">
        <f t="shared" si="2328"/>
        <v>0</v>
      </c>
      <c r="AH1808" s="125">
        <f t="shared" si="2328"/>
        <v>0</v>
      </c>
      <c r="AI1808" s="125">
        <f t="shared" si="2328"/>
        <v>0</v>
      </c>
      <c r="AJ1808" s="125">
        <f t="shared" si="2328"/>
        <v>0</v>
      </c>
      <c r="AK1808" s="125">
        <f t="shared" si="2328"/>
        <v>0</v>
      </c>
      <c r="AL1808" s="125">
        <f t="shared" si="2328"/>
        <v>0</v>
      </c>
      <c r="AM1808" s="125">
        <f t="shared" si="2328"/>
        <v>0</v>
      </c>
      <c r="AN1808" s="125">
        <f t="shared" si="2328"/>
        <v>0</v>
      </c>
      <c r="AO1808" s="125">
        <f t="shared" si="2328"/>
        <v>0</v>
      </c>
      <c r="AP1808" s="125">
        <f t="shared" si="2328"/>
        <v>0</v>
      </c>
      <c r="AQ1808" s="126">
        <f t="shared" si="2319"/>
        <v>0</v>
      </c>
      <c r="AR1808" s="124">
        <f>SUM(AR1804,AR1806)</f>
        <v>0</v>
      </c>
      <c r="AS1808" s="125">
        <f t="shared" ref="AS1808:BC1808" si="2329">SUM(AS1804,AS1806)</f>
        <v>0</v>
      </c>
      <c r="AT1808" s="125">
        <f t="shared" si="2329"/>
        <v>0</v>
      </c>
      <c r="AU1808" s="125">
        <f t="shared" si="2329"/>
        <v>0</v>
      </c>
      <c r="AV1808" s="125">
        <f t="shared" si="2329"/>
        <v>0</v>
      </c>
      <c r="AW1808" s="125">
        <f t="shared" si="2329"/>
        <v>0</v>
      </c>
      <c r="AX1808" s="125">
        <f t="shared" si="2329"/>
        <v>0</v>
      </c>
      <c r="AY1808" s="125">
        <f t="shared" si="2329"/>
        <v>0</v>
      </c>
      <c r="AZ1808" s="125">
        <f t="shared" si="2329"/>
        <v>0</v>
      </c>
      <c r="BA1808" s="125">
        <f t="shared" si="2329"/>
        <v>0</v>
      </c>
      <c r="BB1808" s="125">
        <f t="shared" si="2329"/>
        <v>0</v>
      </c>
      <c r="BC1808" s="125">
        <f t="shared" si="2329"/>
        <v>0</v>
      </c>
      <c r="BD1808" s="126">
        <f t="shared" si="2321"/>
        <v>0</v>
      </c>
      <c r="BE1808" s="127">
        <f t="shared" si="2304"/>
        <v>2690</v>
      </c>
      <c r="BG1808" s="42"/>
    </row>
    <row r="1809" spans="1:61" hidden="1" outlineLevel="2" x14ac:dyDescent="0.2">
      <c r="A1809" s="370"/>
      <c r="B1809" s="363"/>
      <c r="C1809" s="51" t="s">
        <v>164</v>
      </c>
      <c r="D1809" s="100">
        <f t="shared" ref="D1809:P1809" si="2330">SUM(D1805,D1807)</f>
        <v>0</v>
      </c>
      <c r="E1809" s="80">
        <f t="shared" si="2330"/>
        <v>0</v>
      </c>
      <c r="F1809" s="81">
        <f t="shared" si="2330"/>
        <v>0</v>
      </c>
      <c r="G1809" s="81">
        <f t="shared" si="2330"/>
        <v>0</v>
      </c>
      <c r="H1809" s="81">
        <f t="shared" si="2330"/>
        <v>0</v>
      </c>
      <c r="I1809" s="81">
        <f t="shared" si="2330"/>
        <v>0</v>
      </c>
      <c r="J1809" s="81">
        <f t="shared" si="2330"/>
        <v>0</v>
      </c>
      <c r="K1809" s="81">
        <f t="shared" si="2330"/>
        <v>0</v>
      </c>
      <c r="L1809" s="81">
        <f t="shared" si="2330"/>
        <v>0</v>
      </c>
      <c r="M1809" s="81">
        <f t="shared" si="2330"/>
        <v>0</v>
      </c>
      <c r="N1809" s="81">
        <f t="shared" si="2330"/>
        <v>0</v>
      </c>
      <c r="O1809" s="81">
        <f t="shared" si="2330"/>
        <v>0</v>
      </c>
      <c r="P1809" s="81">
        <f t="shared" si="2330"/>
        <v>0</v>
      </c>
      <c r="Q1809" s="99">
        <f t="shared" si="2315"/>
        <v>0</v>
      </c>
      <c r="R1809" s="80">
        <f t="shared" ref="R1809:AC1809" si="2331">SUM(R1805,R1807)</f>
        <v>0</v>
      </c>
      <c r="S1809" s="81">
        <f t="shared" si="2331"/>
        <v>0</v>
      </c>
      <c r="T1809" s="81">
        <f t="shared" si="2331"/>
        <v>0</v>
      </c>
      <c r="U1809" s="81">
        <f t="shared" si="2331"/>
        <v>0</v>
      </c>
      <c r="V1809" s="81">
        <f t="shared" si="2331"/>
        <v>0</v>
      </c>
      <c r="W1809" s="81">
        <f t="shared" si="2331"/>
        <v>0</v>
      </c>
      <c r="X1809" s="81">
        <f t="shared" si="2331"/>
        <v>0</v>
      </c>
      <c r="Y1809" s="81">
        <f t="shared" si="2331"/>
        <v>0</v>
      </c>
      <c r="Z1809" s="81">
        <f t="shared" si="2331"/>
        <v>0</v>
      </c>
      <c r="AA1809" s="81">
        <f t="shared" si="2331"/>
        <v>0</v>
      </c>
      <c r="AB1809" s="81">
        <f t="shared" si="2331"/>
        <v>0</v>
      </c>
      <c r="AC1809" s="81">
        <f t="shared" si="2331"/>
        <v>0</v>
      </c>
      <c r="AD1809" s="99">
        <f t="shared" si="2317"/>
        <v>0</v>
      </c>
      <c r="AE1809" s="80">
        <f t="shared" ref="AE1809:AP1809" si="2332">SUM(AE1805,AE1807)</f>
        <v>0</v>
      </c>
      <c r="AF1809" s="81">
        <f t="shared" si="2332"/>
        <v>0</v>
      </c>
      <c r="AG1809" s="81">
        <f t="shared" si="2332"/>
        <v>0</v>
      </c>
      <c r="AH1809" s="81">
        <f t="shared" si="2332"/>
        <v>0</v>
      </c>
      <c r="AI1809" s="81">
        <f t="shared" si="2332"/>
        <v>0</v>
      </c>
      <c r="AJ1809" s="81">
        <f t="shared" si="2332"/>
        <v>0</v>
      </c>
      <c r="AK1809" s="81">
        <f t="shared" si="2332"/>
        <v>0</v>
      </c>
      <c r="AL1809" s="81">
        <f t="shared" si="2332"/>
        <v>0</v>
      </c>
      <c r="AM1809" s="81">
        <f t="shared" si="2332"/>
        <v>0</v>
      </c>
      <c r="AN1809" s="81">
        <f t="shared" si="2332"/>
        <v>0</v>
      </c>
      <c r="AO1809" s="81">
        <f t="shared" si="2332"/>
        <v>0</v>
      </c>
      <c r="AP1809" s="81">
        <f t="shared" si="2332"/>
        <v>0</v>
      </c>
      <c r="AQ1809" s="99">
        <f t="shared" si="2319"/>
        <v>0</v>
      </c>
      <c r="AR1809" s="80">
        <f t="shared" ref="AR1809:BC1809" si="2333">SUM(AR1805,AR1807)</f>
        <v>0</v>
      </c>
      <c r="AS1809" s="81">
        <f t="shared" si="2333"/>
        <v>0</v>
      </c>
      <c r="AT1809" s="81">
        <f t="shared" si="2333"/>
        <v>0</v>
      </c>
      <c r="AU1809" s="81">
        <f t="shared" si="2333"/>
        <v>0</v>
      </c>
      <c r="AV1809" s="81">
        <f t="shared" si="2333"/>
        <v>0</v>
      </c>
      <c r="AW1809" s="81">
        <f t="shared" si="2333"/>
        <v>0</v>
      </c>
      <c r="AX1809" s="81">
        <f t="shared" si="2333"/>
        <v>0</v>
      </c>
      <c r="AY1809" s="81">
        <f t="shared" si="2333"/>
        <v>0</v>
      </c>
      <c r="AZ1809" s="81">
        <f t="shared" si="2333"/>
        <v>0</v>
      </c>
      <c r="BA1809" s="81">
        <f t="shared" si="2333"/>
        <v>0</v>
      </c>
      <c r="BB1809" s="81">
        <f t="shared" si="2333"/>
        <v>0</v>
      </c>
      <c r="BC1809" s="81">
        <f t="shared" si="2333"/>
        <v>0</v>
      </c>
      <c r="BD1809" s="99">
        <f t="shared" si="2321"/>
        <v>0</v>
      </c>
      <c r="BE1809" s="100">
        <f t="shared" si="2304"/>
        <v>0</v>
      </c>
      <c r="BG1809" s="42"/>
    </row>
    <row r="1810" spans="1:61" outlineLevel="1" collapsed="1" x14ac:dyDescent="0.2">
      <c r="A1810" s="119"/>
      <c r="B1810" s="103" t="s">
        <v>269</v>
      </c>
      <c r="C1810" s="104"/>
      <c r="D1810" s="106"/>
      <c r="E1810" s="105"/>
      <c r="F1810" s="105"/>
      <c r="G1810" s="105"/>
      <c r="H1810" s="105"/>
      <c r="I1810" s="105"/>
      <c r="J1810" s="105"/>
      <c r="K1810" s="105"/>
      <c r="L1810" s="105"/>
      <c r="M1810" s="105"/>
      <c r="N1810" s="105"/>
      <c r="O1810" s="105"/>
      <c r="P1810" s="105"/>
      <c r="Q1810" s="106"/>
      <c r="R1810" s="105"/>
      <c r="S1810" s="105"/>
      <c r="T1810" s="105"/>
      <c r="U1810" s="105"/>
      <c r="V1810" s="105"/>
      <c r="W1810" s="105"/>
      <c r="X1810" s="105"/>
      <c r="Y1810" s="105"/>
      <c r="Z1810" s="105"/>
      <c r="AA1810" s="105"/>
      <c r="AB1810" s="105"/>
      <c r="AC1810" s="105"/>
      <c r="AD1810" s="107"/>
      <c r="AE1810" s="108"/>
      <c r="AF1810" s="105"/>
      <c r="AG1810" s="105"/>
      <c r="AH1810" s="105"/>
      <c r="AI1810" s="105"/>
      <c r="AJ1810" s="105"/>
      <c r="AK1810" s="105"/>
      <c r="AL1810" s="105"/>
      <c r="AM1810" s="105"/>
      <c r="AN1810" s="105"/>
      <c r="AO1810" s="105"/>
      <c r="AP1810" s="109"/>
      <c r="AQ1810" s="110"/>
      <c r="AR1810" s="105"/>
      <c r="AS1810" s="105"/>
      <c r="AT1810" s="105"/>
      <c r="AU1810" s="105"/>
      <c r="AV1810" s="105"/>
      <c r="AW1810" s="105"/>
      <c r="AX1810" s="105"/>
      <c r="AY1810" s="105"/>
      <c r="AZ1810" s="105"/>
      <c r="BA1810" s="105"/>
      <c r="BB1810" s="105"/>
      <c r="BC1810" s="105"/>
      <c r="BD1810" s="106"/>
      <c r="BE1810" s="197">
        <f t="shared" ref="BE1810:BE1837" si="2334">SUM(D1810,BD1810,AQ1810,AD1810,Q1810)</f>
        <v>0</v>
      </c>
      <c r="BF1810" s="122"/>
      <c r="BG1810" s="42"/>
    </row>
    <row r="1811" spans="1:61" hidden="1" outlineLevel="2" x14ac:dyDescent="0.2">
      <c r="A1811" s="120"/>
      <c r="B1811" s="111" t="s">
        <v>202</v>
      </c>
      <c r="C1811" s="112"/>
      <c r="D1811" s="114"/>
      <c r="E1811" s="113"/>
      <c r="F1811" s="113"/>
      <c r="G1811" s="113"/>
      <c r="H1811" s="113"/>
      <c r="I1811" s="113"/>
      <c r="J1811" s="113"/>
      <c r="K1811" s="113"/>
      <c r="L1811" s="113"/>
      <c r="M1811" s="113"/>
      <c r="N1811" s="113"/>
      <c r="O1811" s="113"/>
      <c r="P1811" s="113"/>
      <c r="Q1811" s="114"/>
      <c r="R1811" s="113"/>
      <c r="S1811" s="113"/>
      <c r="T1811" s="113"/>
      <c r="U1811" s="113"/>
      <c r="V1811" s="113"/>
      <c r="W1811" s="113"/>
      <c r="X1811" s="113"/>
      <c r="Y1811" s="113"/>
      <c r="Z1811" s="113"/>
      <c r="AA1811" s="113"/>
      <c r="AB1811" s="113"/>
      <c r="AC1811" s="113"/>
      <c r="AD1811" s="115"/>
      <c r="AE1811" s="116"/>
      <c r="AF1811" s="113"/>
      <c r="AG1811" s="113"/>
      <c r="AH1811" s="113"/>
      <c r="AI1811" s="113"/>
      <c r="AJ1811" s="113"/>
      <c r="AK1811" s="113"/>
      <c r="AL1811" s="113"/>
      <c r="AM1811" s="113"/>
      <c r="AN1811" s="113"/>
      <c r="AO1811" s="113"/>
      <c r="AP1811" s="117"/>
      <c r="AQ1811" s="118"/>
      <c r="AR1811" s="113"/>
      <c r="AS1811" s="113"/>
      <c r="AT1811" s="113"/>
      <c r="AU1811" s="113"/>
      <c r="AV1811" s="113"/>
      <c r="AW1811" s="113"/>
      <c r="AX1811" s="113"/>
      <c r="AY1811" s="113"/>
      <c r="AZ1811" s="113"/>
      <c r="BA1811" s="113"/>
      <c r="BB1811" s="113"/>
      <c r="BC1811" s="113"/>
      <c r="BD1811" s="114"/>
      <c r="BE1811" s="198">
        <f t="shared" si="2334"/>
        <v>0</v>
      </c>
      <c r="BG1811" s="42"/>
    </row>
    <row r="1812" spans="1:61" ht="13.15" hidden="1" customHeight="1" outlineLevel="2" x14ac:dyDescent="0.2">
      <c r="A1812" s="373">
        <v>1</v>
      </c>
      <c r="B1812" s="371" t="s">
        <v>334</v>
      </c>
      <c r="C1812" s="44" t="s">
        <v>159</v>
      </c>
      <c r="D1812" s="101"/>
      <c r="E1812" s="82"/>
      <c r="F1812" s="83"/>
      <c r="G1812" s="83"/>
      <c r="H1812" s="83"/>
      <c r="I1812" s="83"/>
      <c r="J1812" s="83"/>
      <c r="K1812" s="83"/>
      <c r="L1812" s="83"/>
      <c r="M1812" s="83"/>
      <c r="N1812" s="83"/>
      <c r="O1812" s="83"/>
      <c r="P1812" s="83"/>
      <c r="Q1812" s="101">
        <f>SUM(E1812:P1812)</f>
        <v>0</v>
      </c>
      <c r="R1812" s="82"/>
      <c r="S1812" s="83"/>
      <c r="T1812" s="83"/>
      <c r="U1812" s="83"/>
      <c r="V1812" s="83"/>
      <c r="W1812" s="83"/>
      <c r="X1812" s="83"/>
      <c r="Y1812" s="83"/>
      <c r="Z1812" s="83"/>
      <c r="AA1812" s="83"/>
      <c r="AB1812" s="83"/>
      <c r="AC1812" s="83"/>
      <c r="AD1812" s="101">
        <f>SUM(R1812:AC1812)</f>
        <v>0</v>
      </c>
      <c r="AE1812" s="82"/>
      <c r="AF1812" s="83"/>
      <c r="AG1812" s="83"/>
      <c r="AH1812" s="83"/>
      <c r="AI1812" s="83"/>
      <c r="AJ1812" s="83"/>
      <c r="AK1812" s="83"/>
      <c r="AL1812" s="83"/>
      <c r="AM1812" s="83"/>
      <c r="AN1812" s="83"/>
      <c r="AO1812" s="83"/>
      <c r="AP1812" s="83"/>
      <c r="AQ1812" s="101">
        <f>SUM(AE1812:AP1812)</f>
        <v>0</v>
      </c>
      <c r="AR1812" s="82"/>
      <c r="AS1812" s="83"/>
      <c r="AT1812" s="83"/>
      <c r="AU1812" s="83"/>
      <c r="AV1812" s="83"/>
      <c r="AW1812" s="83"/>
      <c r="AX1812" s="83"/>
      <c r="AY1812" s="83"/>
      <c r="AZ1812" s="83"/>
      <c r="BA1812" s="83"/>
      <c r="BB1812" s="83"/>
      <c r="BC1812" s="83"/>
      <c r="BD1812" s="101">
        <f>SUM(AR1812:BC1812)</f>
        <v>0</v>
      </c>
      <c r="BE1812" s="101">
        <f t="shared" si="2334"/>
        <v>0</v>
      </c>
      <c r="BG1812" s="42"/>
    </row>
    <row r="1813" spans="1:61" ht="13.15" hidden="1" customHeight="1" outlineLevel="2" x14ac:dyDescent="0.2">
      <c r="A1813" s="374"/>
      <c r="B1813" s="372"/>
      <c r="C1813" s="46" t="s">
        <v>164</v>
      </c>
      <c r="D1813" s="92"/>
      <c r="E1813" s="56"/>
      <c r="F1813" s="57"/>
      <c r="G1813" s="57"/>
      <c r="H1813" s="57"/>
      <c r="I1813" s="57"/>
      <c r="J1813" s="57"/>
      <c r="K1813" s="57"/>
      <c r="L1813" s="57"/>
      <c r="M1813" s="57"/>
      <c r="N1813" s="57"/>
      <c r="O1813" s="57"/>
      <c r="P1813" s="57"/>
      <c r="Q1813" s="92">
        <f>SUM(E1813:P1813)</f>
        <v>0</v>
      </c>
      <c r="R1813" s="56"/>
      <c r="S1813" s="57"/>
      <c r="T1813" s="57"/>
      <c r="U1813" s="57"/>
      <c r="V1813" s="57"/>
      <c r="W1813" s="57"/>
      <c r="X1813" s="57"/>
      <c r="Y1813" s="57"/>
      <c r="Z1813" s="57"/>
      <c r="AA1813" s="57"/>
      <c r="AB1813" s="57"/>
      <c r="AC1813" s="57"/>
      <c r="AD1813" s="92">
        <f>SUM(R1813:AC1813)</f>
        <v>0</v>
      </c>
      <c r="AE1813" s="56"/>
      <c r="AF1813" s="57"/>
      <c r="AG1813" s="57"/>
      <c r="AH1813" s="57"/>
      <c r="AI1813" s="57"/>
      <c r="AJ1813" s="57"/>
      <c r="AK1813" s="57"/>
      <c r="AL1813" s="57"/>
      <c r="AM1813" s="57"/>
      <c r="AN1813" s="57"/>
      <c r="AO1813" s="57"/>
      <c r="AP1813" s="57"/>
      <c r="AQ1813" s="92">
        <f>SUM(AE1813:AP1813)</f>
        <v>0</v>
      </c>
      <c r="AR1813" s="56"/>
      <c r="AS1813" s="57"/>
      <c r="AT1813" s="57"/>
      <c r="AU1813" s="57"/>
      <c r="AV1813" s="57"/>
      <c r="AW1813" s="57"/>
      <c r="AX1813" s="57"/>
      <c r="AY1813" s="57"/>
      <c r="AZ1813" s="57"/>
      <c r="BA1813" s="57"/>
      <c r="BB1813" s="57"/>
      <c r="BC1813" s="57"/>
      <c r="BD1813" s="92">
        <f>SUM(AR1813:BC1813)</f>
        <v>0</v>
      </c>
      <c r="BE1813" s="92">
        <f t="shared" si="2334"/>
        <v>0</v>
      </c>
      <c r="BG1813" s="138"/>
      <c r="BH1813" s="140"/>
      <c r="BI1813" s="140"/>
    </row>
    <row r="1814" spans="1:61" ht="13.15" hidden="1" customHeight="1" outlineLevel="2" x14ac:dyDescent="0.2">
      <c r="A1814" s="373">
        <v>2</v>
      </c>
      <c r="B1814" s="371" t="s">
        <v>217</v>
      </c>
      <c r="C1814" s="44" t="s">
        <v>159</v>
      </c>
      <c r="D1814" s="101"/>
      <c r="E1814" s="82"/>
      <c r="F1814" s="83"/>
      <c r="G1814" s="83"/>
      <c r="H1814" s="83"/>
      <c r="I1814" s="83"/>
      <c r="J1814" s="83"/>
      <c r="K1814" s="214"/>
      <c r="L1814" s="214"/>
      <c r="M1814" s="214"/>
      <c r="N1814" s="214"/>
      <c r="O1814" s="214"/>
      <c r="P1814" s="83">
        <v>40</v>
      </c>
      <c r="Q1814" s="101">
        <f t="shared" ref="Q1814:Q1825" si="2335">SUM(E1814:P1814)</f>
        <v>40</v>
      </c>
      <c r="R1814" s="82"/>
      <c r="S1814" s="83"/>
      <c r="T1814" s="83"/>
      <c r="U1814" s="83"/>
      <c r="V1814" s="83"/>
      <c r="W1814" s="83"/>
      <c r="X1814" s="83"/>
      <c r="Y1814" s="83"/>
      <c r="Z1814" s="83"/>
      <c r="AA1814" s="83"/>
      <c r="AB1814" s="83"/>
      <c r="AC1814" s="83"/>
      <c r="AD1814" s="101">
        <f t="shared" ref="AD1814:AD1829" si="2336">SUM(R1814:AC1814)</f>
        <v>0</v>
      </c>
      <c r="AE1814" s="82"/>
      <c r="AF1814" s="83"/>
      <c r="AG1814" s="83"/>
      <c r="AH1814" s="83"/>
      <c r="AI1814" s="83"/>
      <c r="AJ1814" s="83"/>
      <c r="AK1814" s="83"/>
      <c r="AL1814" s="83"/>
      <c r="AM1814" s="83"/>
      <c r="AN1814" s="83"/>
      <c r="AO1814" s="83"/>
      <c r="AP1814" s="83"/>
      <c r="AQ1814" s="101">
        <f t="shared" ref="AQ1814:AQ1829" si="2337">SUM(AE1814:AP1814)</f>
        <v>0</v>
      </c>
      <c r="AR1814" s="82"/>
      <c r="AS1814" s="83"/>
      <c r="AT1814" s="83"/>
      <c r="AU1814" s="83"/>
      <c r="AV1814" s="83"/>
      <c r="AW1814" s="83"/>
      <c r="AX1814" s="83"/>
      <c r="AY1814" s="83"/>
      <c r="AZ1814" s="83"/>
      <c r="BA1814" s="83"/>
      <c r="BB1814" s="83"/>
      <c r="BC1814" s="83"/>
      <c r="BD1814" s="101">
        <f t="shared" ref="BD1814:BD1829" si="2338">SUM(AR1814:BC1814)</f>
        <v>0</v>
      </c>
      <c r="BE1814" s="101">
        <f t="shared" si="2334"/>
        <v>40</v>
      </c>
      <c r="BG1814" s="136"/>
      <c r="BH1814" s="4"/>
      <c r="BI1814" s="4"/>
    </row>
    <row r="1815" spans="1:61" ht="13.15" hidden="1" customHeight="1" outlineLevel="2" x14ac:dyDescent="0.2">
      <c r="A1815" s="374"/>
      <c r="B1815" s="372"/>
      <c r="C1815" s="46" t="s">
        <v>164</v>
      </c>
      <c r="D1815" s="92"/>
      <c r="E1815" s="56"/>
      <c r="F1815" s="57"/>
      <c r="G1815" s="57"/>
      <c r="H1815" s="57"/>
      <c r="I1815" s="57"/>
      <c r="J1815" s="57"/>
      <c r="K1815" s="57"/>
      <c r="L1815" s="57"/>
      <c r="M1815" s="57">
        <v>0</v>
      </c>
      <c r="N1815" s="57"/>
      <c r="O1815" s="57"/>
      <c r="P1815" s="57"/>
      <c r="Q1815" s="92">
        <f t="shared" si="2335"/>
        <v>0</v>
      </c>
      <c r="R1815" s="56"/>
      <c r="S1815" s="57"/>
      <c r="T1815" s="57"/>
      <c r="U1815" s="57"/>
      <c r="V1815" s="57"/>
      <c r="W1815" s="57"/>
      <c r="X1815" s="57"/>
      <c r="Y1815" s="57"/>
      <c r="Z1815" s="57"/>
      <c r="AA1815" s="57"/>
      <c r="AB1815" s="57"/>
      <c r="AC1815" s="57"/>
      <c r="AD1815" s="92">
        <f t="shared" si="2336"/>
        <v>0</v>
      </c>
      <c r="AE1815" s="56"/>
      <c r="AF1815" s="57"/>
      <c r="AG1815" s="57"/>
      <c r="AH1815" s="57"/>
      <c r="AI1815" s="57"/>
      <c r="AJ1815" s="57"/>
      <c r="AK1815" s="57"/>
      <c r="AL1815" s="57"/>
      <c r="AM1815" s="57"/>
      <c r="AN1815" s="57"/>
      <c r="AO1815" s="57"/>
      <c r="AP1815" s="57"/>
      <c r="AQ1815" s="92">
        <f t="shared" si="2337"/>
        <v>0</v>
      </c>
      <c r="AR1815" s="56"/>
      <c r="AS1815" s="57"/>
      <c r="AT1815" s="57"/>
      <c r="AU1815" s="57"/>
      <c r="AV1815" s="57"/>
      <c r="AW1815" s="57"/>
      <c r="AX1815" s="57"/>
      <c r="AY1815" s="57"/>
      <c r="AZ1815" s="57"/>
      <c r="BA1815" s="57"/>
      <c r="BB1815" s="57"/>
      <c r="BC1815" s="57"/>
      <c r="BD1815" s="92">
        <f t="shared" si="2338"/>
        <v>0</v>
      </c>
      <c r="BE1815" s="92">
        <f t="shared" si="2334"/>
        <v>0</v>
      </c>
      <c r="BG1815" s="138" t="s">
        <v>211</v>
      </c>
      <c r="BH1815" s="140" t="s">
        <v>212</v>
      </c>
      <c r="BI1815" s="140" t="s">
        <v>213</v>
      </c>
    </row>
    <row r="1816" spans="1:61" ht="13.15" hidden="1" customHeight="1" outlineLevel="2" x14ac:dyDescent="0.2">
      <c r="A1816" s="366">
        <v>3</v>
      </c>
      <c r="B1816" s="376" t="s">
        <v>345</v>
      </c>
      <c r="C1816" s="47" t="s">
        <v>159</v>
      </c>
      <c r="D1816" s="91"/>
      <c r="E1816" s="52"/>
      <c r="F1816" s="53"/>
      <c r="G1816" s="53"/>
      <c r="H1816" s="53"/>
      <c r="I1816" s="53"/>
      <c r="J1816" s="53"/>
      <c r="K1816" s="53"/>
      <c r="L1816" s="53"/>
      <c r="M1816" s="53"/>
      <c r="N1816" s="53"/>
      <c r="O1816" s="53"/>
      <c r="P1816" s="53"/>
      <c r="Q1816" s="91">
        <f t="shared" si="2335"/>
        <v>0</v>
      </c>
      <c r="R1816" s="52"/>
      <c r="S1816" s="53"/>
      <c r="T1816" s="53"/>
      <c r="U1816" s="53"/>
      <c r="V1816" s="53"/>
      <c r="W1816" s="53"/>
      <c r="X1816" s="53"/>
      <c r="Y1816" s="53"/>
      <c r="Z1816" s="53"/>
      <c r="AA1816" s="53"/>
      <c r="AB1816" s="53"/>
      <c r="AC1816" s="53"/>
      <c r="AD1816" s="91">
        <f t="shared" si="2336"/>
        <v>0</v>
      </c>
      <c r="AE1816" s="52"/>
      <c r="AF1816" s="53"/>
      <c r="AG1816" s="53"/>
      <c r="AH1816" s="53"/>
      <c r="AI1816" s="53"/>
      <c r="AJ1816" s="53"/>
      <c r="AK1816" s="53"/>
      <c r="AL1816" s="53"/>
      <c r="AM1816" s="53"/>
      <c r="AN1816" s="53"/>
      <c r="AO1816" s="53"/>
      <c r="AP1816" s="53"/>
      <c r="AQ1816" s="91">
        <f t="shared" si="2337"/>
        <v>0</v>
      </c>
      <c r="AR1816" s="52"/>
      <c r="AS1816" s="53"/>
      <c r="AT1816" s="53"/>
      <c r="AU1816" s="53"/>
      <c r="AV1816" s="53"/>
      <c r="AW1816" s="53"/>
      <c r="AX1816" s="53"/>
      <c r="AY1816" s="53"/>
      <c r="AZ1816" s="53"/>
      <c r="BA1816" s="53"/>
      <c r="BB1816" s="53"/>
      <c r="BC1816" s="53"/>
      <c r="BD1816" s="91">
        <f t="shared" si="2338"/>
        <v>0</v>
      </c>
      <c r="BE1816" s="91">
        <f t="shared" si="2334"/>
        <v>0</v>
      </c>
      <c r="BG1816" s="136" t="s">
        <v>199</v>
      </c>
      <c r="BH1816" s="4"/>
      <c r="BI1816" s="4"/>
    </row>
    <row r="1817" spans="1:61" ht="13.15" hidden="1" customHeight="1" outlineLevel="2" x14ac:dyDescent="0.2">
      <c r="A1817" s="367"/>
      <c r="B1817" s="381"/>
      <c r="C1817" s="48" t="s">
        <v>164</v>
      </c>
      <c r="D1817" s="93"/>
      <c r="E1817" s="62"/>
      <c r="F1817" s="63"/>
      <c r="G1817" s="63"/>
      <c r="H1817" s="63"/>
      <c r="I1817" s="63"/>
      <c r="J1817" s="63"/>
      <c r="K1817" s="63"/>
      <c r="L1817" s="63"/>
      <c r="M1817" s="63"/>
      <c r="N1817" s="63"/>
      <c r="O1817" s="63"/>
      <c r="P1817" s="63"/>
      <c r="Q1817" s="93">
        <f t="shared" si="2335"/>
        <v>0</v>
      </c>
      <c r="R1817" s="62"/>
      <c r="S1817" s="63"/>
      <c r="T1817" s="63"/>
      <c r="U1817" s="63"/>
      <c r="V1817" s="63"/>
      <c r="W1817" s="63"/>
      <c r="X1817" s="63"/>
      <c r="Y1817" s="63"/>
      <c r="Z1817" s="63"/>
      <c r="AA1817" s="63"/>
      <c r="AB1817" s="63"/>
      <c r="AC1817" s="63"/>
      <c r="AD1817" s="93">
        <f t="shared" si="2336"/>
        <v>0</v>
      </c>
      <c r="AE1817" s="62"/>
      <c r="AF1817" s="63"/>
      <c r="AG1817" s="63"/>
      <c r="AH1817" s="63"/>
      <c r="AI1817" s="63"/>
      <c r="AJ1817" s="63"/>
      <c r="AK1817" s="63"/>
      <c r="AL1817" s="63"/>
      <c r="AM1817" s="63"/>
      <c r="AN1817" s="63"/>
      <c r="AO1817" s="63"/>
      <c r="AP1817" s="63"/>
      <c r="AQ1817" s="93">
        <f t="shared" si="2337"/>
        <v>0</v>
      </c>
      <c r="AR1817" s="62"/>
      <c r="AS1817" s="63"/>
      <c r="AT1817" s="63"/>
      <c r="AU1817" s="63"/>
      <c r="AV1817" s="63"/>
      <c r="AW1817" s="63"/>
      <c r="AX1817" s="63"/>
      <c r="AY1817" s="63"/>
      <c r="AZ1817" s="63"/>
      <c r="BA1817" s="63"/>
      <c r="BB1817" s="63"/>
      <c r="BC1817" s="63"/>
      <c r="BD1817" s="93">
        <f t="shared" si="2338"/>
        <v>0</v>
      </c>
      <c r="BE1817" s="93">
        <f t="shared" si="2334"/>
        <v>0</v>
      </c>
      <c r="BG1817" s="136" t="s">
        <v>218</v>
      </c>
      <c r="BH1817" s="4"/>
      <c r="BI1817" s="4"/>
    </row>
    <row r="1818" spans="1:61" ht="13.15" hidden="1" customHeight="1" outlineLevel="2" x14ac:dyDescent="0.2">
      <c r="A1818" s="380">
        <v>4</v>
      </c>
      <c r="B1818" s="382" t="s">
        <v>204</v>
      </c>
      <c r="C1818" s="49" t="s">
        <v>159</v>
      </c>
      <c r="D1818" s="95"/>
      <c r="E1818" s="68"/>
      <c r="F1818" s="69"/>
      <c r="G1818" s="69"/>
      <c r="H1818" s="69"/>
      <c r="I1818" s="69"/>
      <c r="J1818" s="69"/>
      <c r="K1818" s="69"/>
      <c r="L1818" s="69"/>
      <c r="M1818" s="69"/>
      <c r="N1818" s="69"/>
      <c r="O1818" s="69"/>
      <c r="P1818" s="69"/>
      <c r="Q1818" s="94">
        <f t="shared" si="2335"/>
        <v>0</v>
      </c>
      <c r="R1818" s="68"/>
      <c r="S1818" s="69"/>
      <c r="T1818" s="69"/>
      <c r="U1818" s="69"/>
      <c r="V1818" s="69"/>
      <c r="W1818" s="69"/>
      <c r="X1818" s="69"/>
      <c r="Y1818" s="69"/>
      <c r="Z1818" s="69"/>
      <c r="AA1818" s="69"/>
      <c r="AB1818" s="69"/>
      <c r="AC1818" s="69"/>
      <c r="AD1818" s="94">
        <f t="shared" si="2336"/>
        <v>0</v>
      </c>
      <c r="AE1818" s="68"/>
      <c r="AF1818" s="69"/>
      <c r="AG1818" s="69"/>
      <c r="AH1818" s="69"/>
      <c r="AI1818" s="69"/>
      <c r="AJ1818" s="69"/>
      <c r="AK1818" s="69"/>
      <c r="AL1818" s="69"/>
      <c r="AM1818" s="69"/>
      <c r="AN1818" s="69"/>
      <c r="AO1818" s="69"/>
      <c r="AP1818" s="69"/>
      <c r="AQ1818" s="94">
        <f t="shared" si="2337"/>
        <v>0</v>
      </c>
      <c r="AR1818" s="68"/>
      <c r="AS1818" s="69"/>
      <c r="AT1818" s="69"/>
      <c r="AU1818" s="69"/>
      <c r="AV1818" s="69"/>
      <c r="AW1818" s="69"/>
      <c r="AX1818" s="69"/>
      <c r="AY1818" s="69"/>
      <c r="AZ1818" s="69"/>
      <c r="BA1818" s="69"/>
      <c r="BB1818" s="69"/>
      <c r="BC1818" s="69"/>
      <c r="BD1818" s="94">
        <f t="shared" si="2338"/>
        <v>0</v>
      </c>
      <c r="BE1818" s="95">
        <f t="shared" si="2334"/>
        <v>0</v>
      </c>
      <c r="BG1818" s="136" t="s">
        <v>222</v>
      </c>
      <c r="BH1818" s="4"/>
      <c r="BI1818" s="4"/>
    </row>
    <row r="1819" spans="1:61" ht="13.15" hidden="1" customHeight="1" outlineLevel="2" x14ac:dyDescent="0.2">
      <c r="A1819" s="384"/>
      <c r="B1819" s="383"/>
      <c r="C1819" s="45" t="s">
        <v>164</v>
      </c>
      <c r="D1819" s="97"/>
      <c r="E1819" s="74"/>
      <c r="F1819" s="75"/>
      <c r="G1819" s="75"/>
      <c r="H1819" s="75"/>
      <c r="I1819" s="75"/>
      <c r="J1819" s="75"/>
      <c r="K1819" s="75"/>
      <c r="L1819" s="75"/>
      <c r="M1819" s="75"/>
      <c r="N1819" s="75"/>
      <c r="O1819" s="75"/>
      <c r="P1819" s="75"/>
      <c r="Q1819" s="96">
        <f t="shared" si="2335"/>
        <v>0</v>
      </c>
      <c r="R1819" s="74"/>
      <c r="S1819" s="75"/>
      <c r="T1819" s="75"/>
      <c r="U1819" s="75"/>
      <c r="V1819" s="75"/>
      <c r="W1819" s="75"/>
      <c r="X1819" s="75"/>
      <c r="Y1819" s="75"/>
      <c r="Z1819" s="75"/>
      <c r="AA1819" s="75"/>
      <c r="AB1819" s="75"/>
      <c r="AC1819" s="75"/>
      <c r="AD1819" s="96">
        <f t="shared" si="2336"/>
        <v>0</v>
      </c>
      <c r="AE1819" s="74"/>
      <c r="AF1819" s="75"/>
      <c r="AG1819" s="75"/>
      <c r="AH1819" s="75"/>
      <c r="AI1819" s="75"/>
      <c r="AJ1819" s="75"/>
      <c r="AK1819" s="75"/>
      <c r="AL1819" s="75"/>
      <c r="AM1819" s="75"/>
      <c r="AN1819" s="75"/>
      <c r="AO1819" s="75"/>
      <c r="AP1819" s="75"/>
      <c r="AQ1819" s="96">
        <f t="shared" si="2337"/>
        <v>0</v>
      </c>
      <c r="AR1819" s="74"/>
      <c r="AS1819" s="75"/>
      <c r="AT1819" s="75"/>
      <c r="AU1819" s="75"/>
      <c r="AV1819" s="75"/>
      <c r="AW1819" s="75"/>
      <c r="AX1819" s="75"/>
      <c r="AY1819" s="75"/>
      <c r="AZ1819" s="75"/>
      <c r="BA1819" s="75"/>
      <c r="BB1819" s="75"/>
      <c r="BC1819" s="75"/>
      <c r="BD1819" s="96">
        <f t="shared" si="2338"/>
        <v>0</v>
      </c>
      <c r="BE1819" s="97">
        <f t="shared" si="2334"/>
        <v>0</v>
      </c>
      <c r="BG1819" s="136" t="s">
        <v>214</v>
      </c>
      <c r="BH1819" s="4"/>
      <c r="BI1819" s="4"/>
    </row>
    <row r="1820" spans="1:61" ht="13.15" hidden="1" customHeight="1" outlineLevel="2" x14ac:dyDescent="0.2">
      <c r="A1820" s="380">
        <v>5</v>
      </c>
      <c r="B1820" s="382" t="s">
        <v>221</v>
      </c>
      <c r="C1820" s="49" t="s">
        <v>159</v>
      </c>
      <c r="D1820" s="95"/>
      <c r="E1820" s="68"/>
      <c r="F1820" s="69"/>
      <c r="G1820" s="69"/>
      <c r="H1820" s="69"/>
      <c r="I1820" s="69"/>
      <c r="J1820" s="69"/>
      <c r="K1820" s="69"/>
      <c r="L1820" s="69"/>
      <c r="M1820" s="69"/>
      <c r="N1820" s="69"/>
      <c r="O1820" s="69"/>
      <c r="P1820" s="69"/>
      <c r="Q1820" s="94">
        <f t="shared" si="2335"/>
        <v>0</v>
      </c>
      <c r="R1820" s="68"/>
      <c r="S1820" s="69"/>
      <c r="T1820" s="69"/>
      <c r="U1820" s="69"/>
      <c r="V1820" s="69"/>
      <c r="W1820" s="69"/>
      <c r="X1820" s="69"/>
      <c r="Y1820" s="69"/>
      <c r="Z1820" s="69"/>
      <c r="AA1820" s="69"/>
      <c r="AB1820" s="69"/>
      <c r="AC1820" s="69"/>
      <c r="AD1820" s="94">
        <f t="shared" si="2336"/>
        <v>0</v>
      </c>
      <c r="AE1820" s="68"/>
      <c r="AF1820" s="69"/>
      <c r="AG1820" s="69"/>
      <c r="AH1820" s="69"/>
      <c r="AI1820" s="69"/>
      <c r="AJ1820" s="69"/>
      <c r="AK1820" s="69"/>
      <c r="AL1820" s="69"/>
      <c r="AM1820" s="69"/>
      <c r="AN1820" s="69"/>
      <c r="AO1820" s="69"/>
      <c r="AP1820" s="69"/>
      <c r="AQ1820" s="94">
        <f t="shared" si="2337"/>
        <v>0</v>
      </c>
      <c r="AR1820" s="68"/>
      <c r="AS1820" s="69"/>
      <c r="AT1820" s="69"/>
      <c r="AU1820" s="69"/>
      <c r="AV1820" s="69"/>
      <c r="AW1820" s="69"/>
      <c r="AX1820" s="69"/>
      <c r="AY1820" s="69"/>
      <c r="AZ1820" s="69"/>
      <c r="BA1820" s="69"/>
      <c r="BB1820" s="69"/>
      <c r="BC1820" s="69"/>
      <c r="BD1820" s="94">
        <f t="shared" si="2338"/>
        <v>0</v>
      </c>
      <c r="BE1820" s="95">
        <f t="shared" si="2334"/>
        <v>0</v>
      </c>
      <c r="BG1820" s="136" t="s">
        <v>223</v>
      </c>
      <c r="BH1820" s="4"/>
      <c r="BI1820" s="4"/>
    </row>
    <row r="1821" spans="1:61" ht="13.15" hidden="1" customHeight="1" outlineLevel="2" x14ac:dyDescent="0.2">
      <c r="A1821" s="384"/>
      <c r="B1821" s="383"/>
      <c r="C1821" s="45" t="s">
        <v>164</v>
      </c>
      <c r="D1821" s="97"/>
      <c r="E1821" s="74"/>
      <c r="F1821" s="75"/>
      <c r="G1821" s="75"/>
      <c r="H1821" s="75"/>
      <c r="I1821" s="75"/>
      <c r="J1821" s="75"/>
      <c r="K1821" s="75"/>
      <c r="L1821" s="75"/>
      <c r="M1821" s="75"/>
      <c r="N1821" s="75"/>
      <c r="O1821" s="75"/>
      <c r="P1821" s="75"/>
      <c r="Q1821" s="96">
        <f t="shared" si="2335"/>
        <v>0</v>
      </c>
      <c r="R1821" s="74"/>
      <c r="S1821" s="75"/>
      <c r="T1821" s="75"/>
      <c r="U1821" s="75"/>
      <c r="V1821" s="75"/>
      <c r="W1821" s="75"/>
      <c r="X1821" s="75"/>
      <c r="Y1821" s="75"/>
      <c r="Z1821" s="75"/>
      <c r="AA1821" s="75"/>
      <c r="AB1821" s="75"/>
      <c r="AC1821" s="75"/>
      <c r="AD1821" s="96">
        <f t="shared" si="2336"/>
        <v>0</v>
      </c>
      <c r="AE1821" s="74"/>
      <c r="AF1821" s="75"/>
      <c r="AG1821" s="75"/>
      <c r="AH1821" s="75"/>
      <c r="AI1821" s="75"/>
      <c r="AJ1821" s="75"/>
      <c r="AK1821" s="75"/>
      <c r="AL1821" s="75"/>
      <c r="AM1821" s="75"/>
      <c r="AN1821" s="75"/>
      <c r="AO1821" s="75"/>
      <c r="AP1821" s="75"/>
      <c r="AQ1821" s="96">
        <f t="shared" si="2337"/>
        <v>0</v>
      </c>
      <c r="AR1821" s="74"/>
      <c r="AS1821" s="75"/>
      <c r="AT1821" s="75"/>
      <c r="AU1821" s="75"/>
      <c r="AV1821" s="75"/>
      <c r="AW1821" s="75"/>
      <c r="AX1821" s="75"/>
      <c r="AY1821" s="75"/>
      <c r="AZ1821" s="75"/>
      <c r="BA1821" s="75"/>
      <c r="BB1821" s="75"/>
      <c r="BC1821" s="75"/>
      <c r="BD1821" s="96">
        <f t="shared" si="2338"/>
        <v>0</v>
      </c>
      <c r="BE1821" s="97">
        <f t="shared" si="2334"/>
        <v>0</v>
      </c>
      <c r="BG1821" t="s">
        <v>224</v>
      </c>
      <c r="BH1821" s="4"/>
      <c r="BI1821" s="4"/>
    </row>
    <row r="1822" spans="1:61" ht="13.15" hidden="1" customHeight="1" outlineLevel="2" x14ac:dyDescent="0.2">
      <c r="A1822" s="373">
        <v>6</v>
      </c>
      <c r="B1822" s="364" t="s">
        <v>209</v>
      </c>
      <c r="C1822" s="49" t="s">
        <v>159</v>
      </c>
      <c r="D1822" s="95"/>
      <c r="E1822" s="68"/>
      <c r="F1822" s="69"/>
      <c r="G1822" s="69"/>
      <c r="H1822" s="69"/>
      <c r="I1822" s="69"/>
      <c r="J1822" s="69"/>
      <c r="K1822" s="69"/>
      <c r="L1822" s="69"/>
      <c r="M1822" s="69"/>
      <c r="N1822" s="69"/>
      <c r="O1822" s="69"/>
      <c r="P1822" s="69"/>
      <c r="Q1822" s="94">
        <f t="shared" si="2335"/>
        <v>0</v>
      </c>
      <c r="R1822" s="68"/>
      <c r="S1822" s="69"/>
      <c r="T1822" s="69"/>
      <c r="U1822" s="69"/>
      <c r="V1822" s="69"/>
      <c r="W1822" s="69"/>
      <c r="X1822" s="69"/>
      <c r="Y1822" s="69"/>
      <c r="Z1822" s="69"/>
      <c r="AA1822" s="69"/>
      <c r="AB1822" s="69"/>
      <c r="AC1822" s="69"/>
      <c r="AD1822" s="94">
        <f t="shared" si="2336"/>
        <v>0</v>
      </c>
      <c r="AE1822" s="68"/>
      <c r="AF1822" s="69"/>
      <c r="AG1822" s="69"/>
      <c r="AH1822" s="69"/>
      <c r="AI1822" s="69"/>
      <c r="AJ1822" s="69"/>
      <c r="AK1822" s="69"/>
      <c r="AL1822" s="69"/>
      <c r="AM1822" s="69"/>
      <c r="AN1822" s="69"/>
      <c r="AO1822" s="69"/>
      <c r="AP1822" s="69"/>
      <c r="AQ1822" s="94">
        <f t="shared" si="2337"/>
        <v>0</v>
      </c>
      <c r="AR1822" s="68"/>
      <c r="AS1822" s="69"/>
      <c r="AT1822" s="69"/>
      <c r="AU1822" s="69"/>
      <c r="AV1822" s="69"/>
      <c r="AW1822" s="69"/>
      <c r="AX1822" s="69"/>
      <c r="AY1822" s="69"/>
      <c r="AZ1822" s="69"/>
      <c r="BA1822" s="69"/>
      <c r="BB1822" s="69"/>
      <c r="BC1822" s="69"/>
      <c r="BD1822" s="94">
        <f t="shared" si="2338"/>
        <v>0</v>
      </c>
      <c r="BE1822" s="95">
        <f t="shared" si="2334"/>
        <v>0</v>
      </c>
      <c r="BG1822" t="s">
        <v>210</v>
      </c>
      <c r="BH1822" s="4"/>
      <c r="BI1822" s="4"/>
    </row>
    <row r="1823" spans="1:61" ht="13.15" hidden="1" customHeight="1" outlineLevel="2" x14ac:dyDescent="0.2">
      <c r="A1823" s="374"/>
      <c r="B1823" s="365"/>
      <c r="C1823" s="48" t="s">
        <v>164</v>
      </c>
      <c r="D1823" s="98"/>
      <c r="E1823" s="62"/>
      <c r="F1823" s="63"/>
      <c r="G1823" s="63"/>
      <c r="H1823" s="63"/>
      <c r="I1823" s="63"/>
      <c r="J1823" s="63"/>
      <c r="K1823" s="63"/>
      <c r="L1823" s="63"/>
      <c r="M1823" s="63"/>
      <c r="N1823" s="63"/>
      <c r="O1823" s="63"/>
      <c r="P1823" s="63"/>
      <c r="Q1823" s="93">
        <f t="shared" si="2335"/>
        <v>0</v>
      </c>
      <c r="R1823" s="62"/>
      <c r="S1823" s="63"/>
      <c r="T1823" s="63"/>
      <c r="U1823" s="63"/>
      <c r="V1823" s="63"/>
      <c r="W1823" s="63"/>
      <c r="X1823" s="63"/>
      <c r="Y1823" s="63"/>
      <c r="Z1823" s="63"/>
      <c r="AA1823" s="63"/>
      <c r="AB1823" s="63"/>
      <c r="AC1823" s="63"/>
      <c r="AD1823" s="93">
        <f t="shared" si="2336"/>
        <v>0</v>
      </c>
      <c r="AE1823" s="62"/>
      <c r="AF1823" s="63"/>
      <c r="AG1823" s="63"/>
      <c r="AH1823" s="63"/>
      <c r="AI1823" s="63"/>
      <c r="AJ1823" s="63"/>
      <c r="AK1823" s="63"/>
      <c r="AL1823" s="63"/>
      <c r="AM1823" s="63"/>
      <c r="AN1823" s="63"/>
      <c r="AO1823" s="63"/>
      <c r="AP1823" s="63"/>
      <c r="AQ1823" s="93">
        <f t="shared" si="2337"/>
        <v>0</v>
      </c>
      <c r="AR1823" s="62"/>
      <c r="AS1823" s="63"/>
      <c r="AT1823" s="63"/>
      <c r="AU1823" s="63"/>
      <c r="AV1823" s="63"/>
      <c r="AW1823" s="63"/>
      <c r="AX1823" s="63"/>
      <c r="AY1823" s="63"/>
      <c r="AZ1823" s="63"/>
      <c r="BA1823" s="63"/>
      <c r="BB1823" s="63"/>
      <c r="BC1823" s="63"/>
      <c r="BD1823" s="93">
        <f t="shared" si="2338"/>
        <v>0</v>
      </c>
      <c r="BE1823" s="98">
        <f t="shared" si="2334"/>
        <v>0</v>
      </c>
      <c r="BF1823" s="122"/>
      <c r="BG1823" s="136" t="s">
        <v>215</v>
      </c>
      <c r="BH1823" s="4"/>
      <c r="BI1823" s="4"/>
    </row>
    <row r="1824" spans="1:61" ht="13.15" hidden="1" customHeight="1" outlineLevel="2" x14ac:dyDescent="0.2">
      <c r="A1824" s="366">
        <v>7</v>
      </c>
      <c r="B1824" s="364" t="s">
        <v>6</v>
      </c>
      <c r="C1824" s="49" t="s">
        <v>159</v>
      </c>
      <c r="D1824" s="95"/>
      <c r="E1824" s="68"/>
      <c r="F1824" s="69"/>
      <c r="G1824" s="69"/>
      <c r="H1824" s="69"/>
      <c r="I1824" s="69"/>
      <c r="J1824" s="69"/>
      <c r="K1824" s="69"/>
      <c r="L1824" s="69"/>
      <c r="M1824" s="69"/>
      <c r="N1824" s="69"/>
      <c r="O1824" s="69"/>
      <c r="P1824" s="69"/>
      <c r="Q1824" s="94">
        <f t="shared" si="2335"/>
        <v>0</v>
      </c>
      <c r="R1824" s="68"/>
      <c r="S1824" s="69"/>
      <c r="T1824" s="69"/>
      <c r="U1824" s="69"/>
      <c r="V1824" s="69"/>
      <c r="W1824" s="69"/>
      <c r="X1824" s="69"/>
      <c r="Y1824" s="69"/>
      <c r="Z1824" s="69"/>
      <c r="AA1824" s="69"/>
      <c r="AB1824" s="69"/>
      <c r="AC1824" s="69"/>
      <c r="AD1824" s="94">
        <f t="shared" si="2336"/>
        <v>0</v>
      </c>
      <c r="AE1824" s="68"/>
      <c r="AF1824" s="69"/>
      <c r="AG1824" s="69"/>
      <c r="AH1824" s="69"/>
      <c r="AI1824" s="69"/>
      <c r="AJ1824" s="69"/>
      <c r="AK1824" s="69"/>
      <c r="AL1824" s="69"/>
      <c r="AM1824" s="69"/>
      <c r="AN1824" s="69"/>
      <c r="AO1824" s="69"/>
      <c r="AP1824" s="69"/>
      <c r="AQ1824" s="94">
        <f t="shared" si="2337"/>
        <v>0</v>
      </c>
      <c r="AR1824" s="68"/>
      <c r="AS1824" s="69"/>
      <c r="AT1824" s="69"/>
      <c r="AU1824" s="69"/>
      <c r="AV1824" s="69"/>
      <c r="AW1824" s="69"/>
      <c r="AX1824" s="69"/>
      <c r="AY1824" s="69"/>
      <c r="AZ1824" s="69"/>
      <c r="BA1824" s="69"/>
      <c r="BB1824" s="69"/>
      <c r="BC1824" s="69"/>
      <c r="BD1824" s="94">
        <f t="shared" si="2338"/>
        <v>0</v>
      </c>
      <c r="BE1824" s="95">
        <f t="shared" si="2334"/>
        <v>0</v>
      </c>
      <c r="BG1824" s="138" t="s">
        <v>216</v>
      </c>
      <c r="BH1824" s="139">
        <f>SUM(BH1816:BH1823)</f>
        <v>0</v>
      </c>
      <c r="BI1824" s="139">
        <f>SUM(BI1816:BI1823)</f>
        <v>0</v>
      </c>
    </row>
    <row r="1825" spans="1:61" ht="13.15" hidden="1" customHeight="1" outlineLevel="2" x14ac:dyDescent="0.2">
      <c r="A1825" s="367"/>
      <c r="B1825" s="368"/>
      <c r="C1825" s="48" t="s">
        <v>164</v>
      </c>
      <c r="D1825" s="98"/>
      <c r="E1825" s="66"/>
      <c r="F1825" s="63"/>
      <c r="G1825" s="63"/>
      <c r="H1825" s="63"/>
      <c r="I1825" s="63"/>
      <c r="J1825" s="63"/>
      <c r="K1825" s="63"/>
      <c r="L1825" s="63"/>
      <c r="M1825" s="63"/>
      <c r="N1825" s="63"/>
      <c r="O1825" s="63"/>
      <c r="P1825" s="63"/>
      <c r="Q1825" s="93">
        <f t="shared" si="2335"/>
        <v>0</v>
      </c>
      <c r="R1825" s="66"/>
      <c r="S1825" s="63"/>
      <c r="T1825" s="63"/>
      <c r="U1825" s="63"/>
      <c r="V1825" s="63"/>
      <c r="W1825" s="63"/>
      <c r="X1825" s="63"/>
      <c r="Y1825" s="63"/>
      <c r="Z1825" s="63"/>
      <c r="AA1825" s="63"/>
      <c r="AB1825" s="63"/>
      <c r="AC1825" s="63"/>
      <c r="AD1825" s="93">
        <f t="shared" si="2336"/>
        <v>0</v>
      </c>
      <c r="AE1825" s="66"/>
      <c r="AF1825" s="63"/>
      <c r="AG1825" s="63"/>
      <c r="AH1825" s="63"/>
      <c r="AI1825" s="63"/>
      <c r="AJ1825" s="63"/>
      <c r="AK1825" s="63"/>
      <c r="AL1825" s="63"/>
      <c r="AM1825" s="63"/>
      <c r="AN1825" s="63"/>
      <c r="AO1825" s="63"/>
      <c r="AP1825" s="63"/>
      <c r="AQ1825" s="93">
        <f t="shared" si="2337"/>
        <v>0</v>
      </c>
      <c r="AR1825" s="66"/>
      <c r="AS1825" s="63"/>
      <c r="AT1825" s="63"/>
      <c r="AU1825" s="63"/>
      <c r="AV1825" s="63"/>
      <c r="AW1825" s="63"/>
      <c r="AX1825" s="63"/>
      <c r="AY1825" s="63"/>
      <c r="AZ1825" s="63"/>
      <c r="BA1825" s="63"/>
      <c r="BB1825" s="63"/>
      <c r="BC1825" s="63"/>
      <c r="BD1825" s="93">
        <f t="shared" si="2338"/>
        <v>0</v>
      </c>
      <c r="BE1825" s="98">
        <f t="shared" si="2334"/>
        <v>0</v>
      </c>
      <c r="BH1825" s="4"/>
      <c r="BI1825" s="4"/>
    </row>
    <row r="1826" spans="1:61" ht="13.15" hidden="1" customHeight="1" outlineLevel="2" x14ac:dyDescent="0.2">
      <c r="A1826" s="380">
        <v>8</v>
      </c>
      <c r="B1826" s="364" t="s">
        <v>335</v>
      </c>
      <c r="C1826" s="49" t="s">
        <v>159</v>
      </c>
      <c r="D1826" s="95"/>
      <c r="E1826" s="68"/>
      <c r="F1826" s="69"/>
      <c r="G1826" s="69"/>
      <c r="H1826" s="69"/>
      <c r="I1826" s="69"/>
      <c r="J1826" s="69"/>
      <c r="K1826" s="69"/>
      <c r="L1826" s="69"/>
      <c r="M1826" s="69"/>
      <c r="N1826" s="69"/>
      <c r="O1826" s="69"/>
      <c r="P1826" s="69"/>
      <c r="Q1826" s="94">
        <f>SUM(E1826:P1826)</f>
        <v>0</v>
      </c>
      <c r="R1826" s="68"/>
      <c r="S1826" s="69"/>
      <c r="T1826" s="69"/>
      <c r="U1826" s="69"/>
      <c r="V1826" s="69"/>
      <c r="W1826" s="69"/>
      <c r="X1826" s="69"/>
      <c r="Y1826" s="69"/>
      <c r="Z1826" s="69"/>
      <c r="AA1826" s="69"/>
      <c r="AB1826" s="69"/>
      <c r="AC1826" s="69"/>
      <c r="AD1826" s="94">
        <f t="shared" si="2336"/>
        <v>0</v>
      </c>
      <c r="AE1826" s="68"/>
      <c r="AF1826" s="69"/>
      <c r="AG1826" s="69"/>
      <c r="AH1826" s="69"/>
      <c r="AI1826" s="69"/>
      <c r="AJ1826" s="69"/>
      <c r="AK1826" s="69"/>
      <c r="AL1826" s="69"/>
      <c r="AM1826" s="69"/>
      <c r="AN1826" s="69"/>
      <c r="AO1826" s="69"/>
      <c r="AP1826" s="69"/>
      <c r="AQ1826" s="94">
        <f t="shared" si="2337"/>
        <v>0</v>
      </c>
      <c r="AR1826" s="68"/>
      <c r="AS1826" s="69"/>
      <c r="AT1826" s="69"/>
      <c r="AU1826" s="69"/>
      <c r="AV1826" s="69"/>
      <c r="AW1826" s="69"/>
      <c r="AX1826" s="69"/>
      <c r="AY1826" s="69"/>
      <c r="AZ1826" s="69"/>
      <c r="BA1826" s="69"/>
      <c r="BB1826" s="69"/>
      <c r="BC1826" s="69"/>
      <c r="BD1826" s="94">
        <f t="shared" si="2338"/>
        <v>0</v>
      </c>
      <c r="BE1826" s="95">
        <f t="shared" si="2334"/>
        <v>0</v>
      </c>
      <c r="BG1826" s="138"/>
      <c r="BH1826" s="139"/>
      <c r="BI1826" s="139"/>
    </row>
    <row r="1827" spans="1:61" ht="13.15" hidden="1" customHeight="1" outlineLevel="2" thickBot="1" x14ac:dyDescent="0.25">
      <c r="A1827" s="377"/>
      <c r="B1827" s="379"/>
      <c r="C1827" s="128" t="s">
        <v>164</v>
      </c>
      <c r="D1827" s="133"/>
      <c r="E1827" s="132"/>
      <c r="F1827" s="130"/>
      <c r="G1827" s="130"/>
      <c r="H1827" s="130"/>
      <c r="I1827" s="130"/>
      <c r="J1827" s="130"/>
      <c r="K1827" s="130"/>
      <c r="L1827" s="130"/>
      <c r="M1827" s="130"/>
      <c r="N1827" s="130"/>
      <c r="O1827" s="130"/>
      <c r="P1827" s="130"/>
      <c r="Q1827" s="131">
        <f>SUM(E1827:P1827)</f>
        <v>0</v>
      </c>
      <c r="R1827" s="132"/>
      <c r="S1827" s="130"/>
      <c r="T1827" s="130"/>
      <c r="U1827" s="130"/>
      <c r="V1827" s="130"/>
      <c r="W1827" s="130"/>
      <c r="X1827" s="130"/>
      <c r="Y1827" s="130"/>
      <c r="Z1827" s="130"/>
      <c r="AA1827" s="130"/>
      <c r="AB1827" s="130"/>
      <c r="AC1827" s="130"/>
      <c r="AD1827" s="131">
        <f t="shared" si="2336"/>
        <v>0</v>
      </c>
      <c r="AE1827" s="132"/>
      <c r="AF1827" s="130"/>
      <c r="AG1827" s="130"/>
      <c r="AH1827" s="130"/>
      <c r="AI1827" s="130"/>
      <c r="AJ1827" s="130"/>
      <c r="AK1827" s="130"/>
      <c r="AL1827" s="130"/>
      <c r="AM1827" s="130"/>
      <c r="AN1827" s="130"/>
      <c r="AO1827" s="130"/>
      <c r="AP1827" s="130"/>
      <c r="AQ1827" s="131">
        <f t="shared" si="2337"/>
        <v>0</v>
      </c>
      <c r="AR1827" s="132"/>
      <c r="AS1827" s="130"/>
      <c r="AT1827" s="130"/>
      <c r="AU1827" s="130"/>
      <c r="AV1827" s="130"/>
      <c r="AW1827" s="130"/>
      <c r="AX1827" s="130"/>
      <c r="AY1827" s="130"/>
      <c r="AZ1827" s="130"/>
      <c r="BA1827" s="130"/>
      <c r="BB1827" s="130"/>
      <c r="BC1827" s="130"/>
      <c r="BD1827" s="131">
        <f t="shared" si="2338"/>
        <v>0</v>
      </c>
      <c r="BE1827" s="133">
        <f t="shared" si="2334"/>
        <v>0</v>
      </c>
      <c r="BH1827" s="4"/>
      <c r="BI1827" s="4"/>
    </row>
    <row r="1828" spans="1:61" outlineLevel="1" collapsed="1" x14ac:dyDescent="0.2">
      <c r="A1828" s="369"/>
      <c r="B1828" s="362" t="s">
        <v>198</v>
      </c>
      <c r="C1828" s="50" t="s">
        <v>159</v>
      </c>
      <c r="D1828" s="127">
        <f>SUM(D1812,D1814,D1816,D1818,D1820,D1822,D1824,D1826)</f>
        <v>0</v>
      </c>
      <c r="E1828" s="124">
        <f t="shared" ref="E1828:P1828" si="2339">SUM(E1812,E1814,E1816,E1818,E1820,E1822,E1824,E1826)</f>
        <v>0</v>
      </c>
      <c r="F1828" s="125">
        <f t="shared" si="2339"/>
        <v>0</v>
      </c>
      <c r="G1828" s="125">
        <f t="shared" si="2339"/>
        <v>0</v>
      </c>
      <c r="H1828" s="125">
        <f t="shared" si="2339"/>
        <v>0</v>
      </c>
      <c r="I1828" s="125">
        <f t="shared" si="2339"/>
        <v>0</v>
      </c>
      <c r="J1828" s="125">
        <f t="shared" si="2339"/>
        <v>0</v>
      </c>
      <c r="K1828" s="125">
        <f t="shared" si="2339"/>
        <v>0</v>
      </c>
      <c r="L1828" s="125">
        <f t="shared" si="2339"/>
        <v>0</v>
      </c>
      <c r="M1828" s="125">
        <f t="shared" si="2339"/>
        <v>0</v>
      </c>
      <c r="N1828" s="125">
        <f t="shared" si="2339"/>
        <v>0</v>
      </c>
      <c r="O1828" s="125">
        <f t="shared" si="2339"/>
        <v>0</v>
      </c>
      <c r="P1828" s="125">
        <f t="shared" si="2339"/>
        <v>40</v>
      </c>
      <c r="Q1828" s="126">
        <f>SUM(E1828:P1828)</f>
        <v>40</v>
      </c>
      <c r="R1828" s="124">
        <f t="shared" ref="R1828:AC1828" si="2340">SUM(R1812,R1814,R1816,R1818,R1820,R1822,R1824,R1826)</f>
        <v>0</v>
      </c>
      <c r="S1828" s="125">
        <f t="shared" si="2340"/>
        <v>0</v>
      </c>
      <c r="T1828" s="125">
        <f t="shared" si="2340"/>
        <v>0</v>
      </c>
      <c r="U1828" s="125">
        <f t="shared" si="2340"/>
        <v>0</v>
      </c>
      <c r="V1828" s="125">
        <f t="shared" si="2340"/>
        <v>0</v>
      </c>
      <c r="W1828" s="125">
        <f t="shared" si="2340"/>
        <v>0</v>
      </c>
      <c r="X1828" s="125">
        <f t="shared" si="2340"/>
        <v>0</v>
      </c>
      <c r="Y1828" s="125">
        <f t="shared" si="2340"/>
        <v>0</v>
      </c>
      <c r="Z1828" s="125">
        <f t="shared" si="2340"/>
        <v>0</v>
      </c>
      <c r="AA1828" s="125">
        <f t="shared" si="2340"/>
        <v>0</v>
      </c>
      <c r="AB1828" s="125">
        <f t="shared" si="2340"/>
        <v>0</v>
      </c>
      <c r="AC1828" s="125">
        <f t="shared" si="2340"/>
        <v>0</v>
      </c>
      <c r="AD1828" s="126">
        <f t="shared" si="2336"/>
        <v>0</v>
      </c>
      <c r="AE1828" s="124">
        <f t="shared" ref="AE1828:AP1828" si="2341">SUM(AE1812,AE1814,AE1816,AE1818,AE1820,AE1822,AE1824,AE1826)</f>
        <v>0</v>
      </c>
      <c r="AF1828" s="125">
        <f t="shared" si="2341"/>
        <v>0</v>
      </c>
      <c r="AG1828" s="125">
        <f t="shared" si="2341"/>
        <v>0</v>
      </c>
      <c r="AH1828" s="125">
        <f t="shared" si="2341"/>
        <v>0</v>
      </c>
      <c r="AI1828" s="125">
        <f t="shared" si="2341"/>
        <v>0</v>
      </c>
      <c r="AJ1828" s="125">
        <f t="shared" si="2341"/>
        <v>0</v>
      </c>
      <c r="AK1828" s="125">
        <f t="shared" si="2341"/>
        <v>0</v>
      </c>
      <c r="AL1828" s="125">
        <f t="shared" si="2341"/>
        <v>0</v>
      </c>
      <c r="AM1828" s="125">
        <f t="shared" si="2341"/>
        <v>0</v>
      </c>
      <c r="AN1828" s="125">
        <f t="shared" si="2341"/>
        <v>0</v>
      </c>
      <c r="AO1828" s="125">
        <f t="shared" si="2341"/>
        <v>0</v>
      </c>
      <c r="AP1828" s="125">
        <f t="shared" si="2341"/>
        <v>0</v>
      </c>
      <c r="AQ1828" s="126">
        <f t="shared" si="2337"/>
        <v>0</v>
      </c>
      <c r="AR1828" s="124">
        <f t="shared" ref="AR1828:BC1828" si="2342">SUM(AR1812,AR1814,AR1816,AR1818,AR1820,AR1822,AR1824,AR1826)</f>
        <v>0</v>
      </c>
      <c r="AS1828" s="125">
        <f t="shared" si="2342"/>
        <v>0</v>
      </c>
      <c r="AT1828" s="125">
        <f t="shared" si="2342"/>
        <v>0</v>
      </c>
      <c r="AU1828" s="125">
        <f t="shared" si="2342"/>
        <v>0</v>
      </c>
      <c r="AV1828" s="125">
        <f t="shared" si="2342"/>
        <v>0</v>
      </c>
      <c r="AW1828" s="125">
        <f t="shared" si="2342"/>
        <v>0</v>
      </c>
      <c r="AX1828" s="125">
        <f t="shared" si="2342"/>
        <v>0</v>
      </c>
      <c r="AY1828" s="125">
        <f t="shared" si="2342"/>
        <v>0</v>
      </c>
      <c r="AZ1828" s="125">
        <f t="shared" si="2342"/>
        <v>0</v>
      </c>
      <c r="BA1828" s="125">
        <f t="shared" si="2342"/>
        <v>0</v>
      </c>
      <c r="BB1828" s="125">
        <f t="shared" si="2342"/>
        <v>0</v>
      </c>
      <c r="BC1828" s="125">
        <f t="shared" si="2342"/>
        <v>0</v>
      </c>
      <c r="BD1828" s="126">
        <f t="shared" si="2338"/>
        <v>0</v>
      </c>
      <c r="BE1828" s="127">
        <f t="shared" si="2334"/>
        <v>40</v>
      </c>
      <c r="BG1828" s="138"/>
      <c r="BH1828" s="139"/>
      <c r="BI1828" s="139"/>
    </row>
    <row r="1829" spans="1:61" outlineLevel="1" x14ac:dyDescent="0.2">
      <c r="A1829" s="370"/>
      <c r="B1829" s="363"/>
      <c r="C1829" s="51" t="s">
        <v>164</v>
      </c>
      <c r="D1829" s="100">
        <f t="shared" ref="D1829:P1829" si="2343">SUM(D1813,D1815,D1817,D1819,D1821,D1823,D1825,D1827)</f>
        <v>0</v>
      </c>
      <c r="E1829" s="80">
        <f t="shared" si="2343"/>
        <v>0</v>
      </c>
      <c r="F1829" s="81">
        <f t="shared" si="2343"/>
        <v>0</v>
      </c>
      <c r="G1829" s="81">
        <f t="shared" si="2343"/>
        <v>0</v>
      </c>
      <c r="H1829" s="81">
        <f t="shared" si="2343"/>
        <v>0</v>
      </c>
      <c r="I1829" s="81">
        <f t="shared" si="2343"/>
        <v>0</v>
      </c>
      <c r="J1829" s="81">
        <f t="shared" si="2343"/>
        <v>0</v>
      </c>
      <c r="K1829" s="81">
        <f t="shared" si="2343"/>
        <v>0</v>
      </c>
      <c r="L1829" s="81">
        <f t="shared" si="2343"/>
        <v>0</v>
      </c>
      <c r="M1829" s="81">
        <f t="shared" si="2343"/>
        <v>0</v>
      </c>
      <c r="N1829" s="81">
        <f t="shared" si="2343"/>
        <v>0</v>
      </c>
      <c r="O1829" s="81">
        <f t="shared" si="2343"/>
        <v>0</v>
      </c>
      <c r="P1829" s="81">
        <f t="shared" si="2343"/>
        <v>0</v>
      </c>
      <c r="Q1829" s="99">
        <f>SUM(E1829:P1829)</f>
        <v>0</v>
      </c>
      <c r="R1829" s="80">
        <f t="shared" ref="R1829:AC1829" si="2344">SUM(R1813,R1815,R1817,R1819,R1821,R1823,R1825,R1827)</f>
        <v>0</v>
      </c>
      <c r="S1829" s="81">
        <f t="shared" si="2344"/>
        <v>0</v>
      </c>
      <c r="T1829" s="81">
        <f t="shared" si="2344"/>
        <v>0</v>
      </c>
      <c r="U1829" s="81">
        <f t="shared" si="2344"/>
        <v>0</v>
      </c>
      <c r="V1829" s="81">
        <f t="shared" si="2344"/>
        <v>0</v>
      </c>
      <c r="W1829" s="81">
        <f t="shared" si="2344"/>
        <v>0</v>
      </c>
      <c r="X1829" s="81">
        <f t="shared" si="2344"/>
        <v>0</v>
      </c>
      <c r="Y1829" s="81">
        <f t="shared" si="2344"/>
        <v>0</v>
      </c>
      <c r="Z1829" s="81">
        <f t="shared" si="2344"/>
        <v>0</v>
      </c>
      <c r="AA1829" s="81">
        <f t="shared" si="2344"/>
        <v>0</v>
      </c>
      <c r="AB1829" s="81">
        <f t="shared" si="2344"/>
        <v>0</v>
      </c>
      <c r="AC1829" s="81">
        <f t="shared" si="2344"/>
        <v>0</v>
      </c>
      <c r="AD1829" s="99">
        <f t="shared" si="2336"/>
        <v>0</v>
      </c>
      <c r="AE1829" s="80">
        <f t="shared" ref="AE1829:AP1829" si="2345">SUM(AE1813,AE1815,AE1817,AE1819,AE1821,AE1823,AE1825,AE1827)</f>
        <v>0</v>
      </c>
      <c r="AF1829" s="81">
        <f t="shared" si="2345"/>
        <v>0</v>
      </c>
      <c r="AG1829" s="81">
        <f t="shared" si="2345"/>
        <v>0</v>
      </c>
      <c r="AH1829" s="81">
        <f t="shared" si="2345"/>
        <v>0</v>
      </c>
      <c r="AI1829" s="81">
        <f t="shared" si="2345"/>
        <v>0</v>
      </c>
      <c r="AJ1829" s="81">
        <f t="shared" si="2345"/>
        <v>0</v>
      </c>
      <c r="AK1829" s="81">
        <f t="shared" si="2345"/>
        <v>0</v>
      </c>
      <c r="AL1829" s="81">
        <f t="shared" si="2345"/>
        <v>0</v>
      </c>
      <c r="AM1829" s="81">
        <f t="shared" si="2345"/>
        <v>0</v>
      </c>
      <c r="AN1829" s="81">
        <f t="shared" si="2345"/>
        <v>0</v>
      </c>
      <c r="AO1829" s="81">
        <f t="shared" si="2345"/>
        <v>0</v>
      </c>
      <c r="AP1829" s="81">
        <f t="shared" si="2345"/>
        <v>0</v>
      </c>
      <c r="AQ1829" s="99">
        <f t="shared" si="2337"/>
        <v>0</v>
      </c>
      <c r="AR1829" s="80">
        <f t="shared" ref="AR1829:BC1829" si="2346">SUM(AR1813,AR1815,AR1817,AR1819,AR1821,AR1823,AR1825,AR1827)</f>
        <v>0</v>
      </c>
      <c r="AS1829" s="81">
        <f t="shared" si="2346"/>
        <v>0</v>
      </c>
      <c r="AT1829" s="81">
        <f t="shared" si="2346"/>
        <v>0</v>
      </c>
      <c r="AU1829" s="81">
        <f t="shared" si="2346"/>
        <v>0</v>
      </c>
      <c r="AV1829" s="81">
        <f t="shared" si="2346"/>
        <v>0</v>
      </c>
      <c r="AW1829" s="81">
        <f t="shared" si="2346"/>
        <v>0</v>
      </c>
      <c r="AX1829" s="81">
        <f t="shared" si="2346"/>
        <v>0</v>
      </c>
      <c r="AY1829" s="81">
        <f t="shared" si="2346"/>
        <v>0</v>
      </c>
      <c r="AZ1829" s="81">
        <f t="shared" si="2346"/>
        <v>0</v>
      </c>
      <c r="BA1829" s="81">
        <f t="shared" si="2346"/>
        <v>0</v>
      </c>
      <c r="BB1829" s="81">
        <f t="shared" si="2346"/>
        <v>0</v>
      </c>
      <c r="BC1829" s="81">
        <f t="shared" si="2346"/>
        <v>0</v>
      </c>
      <c r="BD1829" s="99">
        <f t="shared" si="2338"/>
        <v>0</v>
      </c>
      <c r="BE1829" s="100">
        <f t="shared" si="2334"/>
        <v>0</v>
      </c>
    </row>
    <row r="1830" spans="1:61" hidden="1" outlineLevel="2" x14ac:dyDescent="0.2">
      <c r="A1830" s="120"/>
      <c r="B1830" s="111" t="s">
        <v>203</v>
      </c>
      <c r="C1830" s="112"/>
      <c r="D1830" s="114"/>
      <c r="E1830" s="113"/>
      <c r="F1830" s="113"/>
      <c r="G1830" s="113"/>
      <c r="H1830" s="113"/>
      <c r="I1830" s="113"/>
      <c r="J1830" s="113"/>
      <c r="K1830" s="113"/>
      <c r="L1830" s="113"/>
      <c r="M1830" s="113"/>
      <c r="N1830" s="113"/>
      <c r="O1830" s="113"/>
      <c r="P1830" s="113"/>
      <c r="Q1830" s="114"/>
      <c r="R1830" s="113"/>
      <c r="S1830" s="113"/>
      <c r="T1830" s="113"/>
      <c r="U1830" s="113"/>
      <c r="V1830" s="113"/>
      <c r="W1830" s="113"/>
      <c r="X1830" s="113"/>
      <c r="Y1830" s="113"/>
      <c r="Z1830" s="113"/>
      <c r="AA1830" s="113"/>
      <c r="AB1830" s="113"/>
      <c r="AC1830" s="113"/>
      <c r="AD1830" s="114"/>
      <c r="AE1830" s="113"/>
      <c r="AF1830" s="113"/>
      <c r="AG1830" s="113"/>
      <c r="AH1830" s="113"/>
      <c r="AI1830" s="113"/>
      <c r="AJ1830" s="113"/>
      <c r="AK1830" s="113"/>
      <c r="AL1830" s="113"/>
      <c r="AM1830" s="113"/>
      <c r="AN1830" s="113"/>
      <c r="AO1830" s="113"/>
      <c r="AP1830" s="113"/>
      <c r="AQ1830" s="114"/>
      <c r="AR1830" s="113"/>
      <c r="AS1830" s="113"/>
      <c r="AT1830" s="113"/>
      <c r="AU1830" s="113"/>
      <c r="AV1830" s="113"/>
      <c r="AW1830" s="113"/>
      <c r="AX1830" s="113"/>
      <c r="AY1830" s="113"/>
      <c r="AZ1830" s="113"/>
      <c r="BA1830" s="113"/>
      <c r="BB1830" s="113"/>
      <c r="BC1830" s="113"/>
      <c r="BD1830" s="114"/>
      <c r="BE1830" s="198">
        <f t="shared" si="2334"/>
        <v>0</v>
      </c>
    </row>
    <row r="1831" spans="1:61" hidden="1" outlineLevel="2" x14ac:dyDescent="0.2">
      <c r="A1831" s="375">
        <v>1</v>
      </c>
      <c r="B1831" s="376" t="s">
        <v>208</v>
      </c>
      <c r="C1831" s="47" t="s">
        <v>159</v>
      </c>
      <c r="D1831" s="91">
        <f>D1828-D1833</f>
        <v>0</v>
      </c>
      <c r="E1831" s="52">
        <f>E1828-E1833</f>
        <v>0</v>
      </c>
      <c r="F1831" s="53">
        <f t="shared" ref="F1831:P1831" si="2347">F1828-F1833</f>
        <v>0</v>
      </c>
      <c r="G1831" s="53">
        <f t="shared" si="2347"/>
        <v>0</v>
      </c>
      <c r="H1831" s="53">
        <f t="shared" si="2347"/>
        <v>0</v>
      </c>
      <c r="I1831" s="53">
        <f t="shared" si="2347"/>
        <v>0</v>
      </c>
      <c r="J1831" s="53">
        <f t="shared" si="2347"/>
        <v>0</v>
      </c>
      <c r="K1831" s="53">
        <f t="shared" si="2347"/>
        <v>0</v>
      </c>
      <c r="L1831" s="53">
        <f t="shared" si="2347"/>
        <v>0</v>
      </c>
      <c r="M1831" s="53">
        <f t="shared" si="2347"/>
        <v>0</v>
      </c>
      <c r="N1831" s="53">
        <f t="shared" si="2347"/>
        <v>0</v>
      </c>
      <c r="O1831" s="53">
        <f t="shared" si="2347"/>
        <v>0</v>
      </c>
      <c r="P1831" s="53">
        <f t="shared" si="2347"/>
        <v>40</v>
      </c>
      <c r="Q1831" s="91">
        <f t="shared" ref="Q1831:Q1836" si="2348">SUM(E1831:P1831)</f>
        <v>40</v>
      </c>
      <c r="R1831" s="52">
        <f>R1828-R1833</f>
        <v>0</v>
      </c>
      <c r="S1831" s="53">
        <f t="shared" ref="S1831:AC1831" si="2349">S1828-S1833</f>
        <v>0</v>
      </c>
      <c r="T1831" s="53">
        <f t="shared" si="2349"/>
        <v>0</v>
      </c>
      <c r="U1831" s="53">
        <f t="shared" si="2349"/>
        <v>0</v>
      </c>
      <c r="V1831" s="53">
        <f t="shared" si="2349"/>
        <v>0</v>
      </c>
      <c r="W1831" s="53">
        <f t="shared" si="2349"/>
        <v>0</v>
      </c>
      <c r="X1831" s="53">
        <f t="shared" si="2349"/>
        <v>0</v>
      </c>
      <c r="Y1831" s="53">
        <f t="shared" si="2349"/>
        <v>0</v>
      </c>
      <c r="Z1831" s="53">
        <f t="shared" si="2349"/>
        <v>0</v>
      </c>
      <c r="AA1831" s="53">
        <f t="shared" si="2349"/>
        <v>0</v>
      </c>
      <c r="AB1831" s="53">
        <f t="shared" si="2349"/>
        <v>0</v>
      </c>
      <c r="AC1831" s="53">
        <f t="shared" si="2349"/>
        <v>0</v>
      </c>
      <c r="AD1831" s="91">
        <f t="shared" ref="AD1831:AD1836" si="2350">SUM(R1831:AC1831)</f>
        <v>0</v>
      </c>
      <c r="AE1831" s="52">
        <f>AE1828-AE1833</f>
        <v>0</v>
      </c>
      <c r="AF1831" s="53">
        <f t="shared" ref="AF1831:AP1831" si="2351">AF1828-AF1833</f>
        <v>0</v>
      </c>
      <c r="AG1831" s="53">
        <f t="shared" si="2351"/>
        <v>0</v>
      </c>
      <c r="AH1831" s="53">
        <f t="shared" si="2351"/>
        <v>0</v>
      </c>
      <c r="AI1831" s="53">
        <f t="shared" si="2351"/>
        <v>0</v>
      </c>
      <c r="AJ1831" s="53">
        <f t="shared" si="2351"/>
        <v>0</v>
      </c>
      <c r="AK1831" s="53">
        <f t="shared" si="2351"/>
        <v>0</v>
      </c>
      <c r="AL1831" s="53">
        <f t="shared" si="2351"/>
        <v>0</v>
      </c>
      <c r="AM1831" s="53">
        <f t="shared" si="2351"/>
        <v>0</v>
      </c>
      <c r="AN1831" s="53">
        <f t="shared" si="2351"/>
        <v>0</v>
      </c>
      <c r="AO1831" s="53">
        <f t="shared" si="2351"/>
        <v>0</v>
      </c>
      <c r="AP1831" s="53">
        <f t="shared" si="2351"/>
        <v>0</v>
      </c>
      <c r="AQ1831" s="91">
        <f t="shared" ref="AQ1831:AQ1836" si="2352">SUM(AE1831:AP1831)</f>
        <v>0</v>
      </c>
      <c r="AR1831" s="52">
        <f>AR1828-AR1833</f>
        <v>0</v>
      </c>
      <c r="AS1831" s="53">
        <f t="shared" ref="AS1831:BC1831" si="2353">AS1828-AS1833</f>
        <v>0</v>
      </c>
      <c r="AT1831" s="53">
        <f t="shared" si="2353"/>
        <v>0</v>
      </c>
      <c r="AU1831" s="53">
        <f t="shared" si="2353"/>
        <v>0</v>
      </c>
      <c r="AV1831" s="53">
        <f t="shared" si="2353"/>
        <v>0</v>
      </c>
      <c r="AW1831" s="53">
        <f t="shared" si="2353"/>
        <v>0</v>
      </c>
      <c r="AX1831" s="53">
        <f t="shared" si="2353"/>
        <v>0</v>
      </c>
      <c r="AY1831" s="53">
        <f t="shared" si="2353"/>
        <v>0</v>
      </c>
      <c r="AZ1831" s="53">
        <f t="shared" si="2353"/>
        <v>0</v>
      </c>
      <c r="BA1831" s="53">
        <f t="shared" si="2353"/>
        <v>0</v>
      </c>
      <c r="BB1831" s="53">
        <f t="shared" si="2353"/>
        <v>0</v>
      </c>
      <c r="BC1831" s="53">
        <f t="shared" si="2353"/>
        <v>0</v>
      </c>
      <c r="BD1831" s="91">
        <f t="shared" ref="BD1831:BD1836" si="2354">SUM(AR1831:BC1831)</f>
        <v>0</v>
      </c>
      <c r="BE1831" s="91">
        <f t="shared" si="2334"/>
        <v>40</v>
      </c>
      <c r="BG1831" s="42"/>
    </row>
    <row r="1832" spans="1:61" hidden="1" outlineLevel="2" x14ac:dyDescent="0.2">
      <c r="A1832" s="374"/>
      <c r="B1832" s="372"/>
      <c r="C1832" s="46" t="s">
        <v>164</v>
      </c>
      <c r="D1832" s="92">
        <f t="shared" ref="D1832:P1832" si="2355">D1829-D1834</f>
        <v>0</v>
      </c>
      <c r="E1832" s="56">
        <f t="shared" si="2355"/>
        <v>0</v>
      </c>
      <c r="F1832" s="57">
        <f t="shared" si="2355"/>
        <v>0</v>
      </c>
      <c r="G1832" s="57">
        <f t="shared" si="2355"/>
        <v>0</v>
      </c>
      <c r="H1832" s="57">
        <f t="shared" si="2355"/>
        <v>0</v>
      </c>
      <c r="I1832" s="57">
        <f t="shared" si="2355"/>
        <v>0</v>
      </c>
      <c r="J1832" s="57">
        <f t="shared" si="2355"/>
        <v>0</v>
      </c>
      <c r="K1832" s="57">
        <f t="shared" si="2355"/>
        <v>0</v>
      </c>
      <c r="L1832" s="57">
        <f t="shared" si="2355"/>
        <v>0</v>
      </c>
      <c r="M1832" s="57">
        <f t="shared" si="2355"/>
        <v>0</v>
      </c>
      <c r="N1832" s="57">
        <f t="shared" si="2355"/>
        <v>0</v>
      </c>
      <c r="O1832" s="57">
        <f t="shared" si="2355"/>
        <v>0</v>
      </c>
      <c r="P1832" s="57">
        <f t="shared" si="2355"/>
        <v>0</v>
      </c>
      <c r="Q1832" s="92">
        <f t="shared" si="2348"/>
        <v>0</v>
      </c>
      <c r="R1832" s="56">
        <f t="shared" ref="R1832:AC1832" si="2356">R1829-R1834</f>
        <v>0</v>
      </c>
      <c r="S1832" s="57">
        <f t="shared" si="2356"/>
        <v>0</v>
      </c>
      <c r="T1832" s="57">
        <f t="shared" si="2356"/>
        <v>0</v>
      </c>
      <c r="U1832" s="57">
        <f t="shared" si="2356"/>
        <v>0</v>
      </c>
      <c r="V1832" s="57">
        <f t="shared" si="2356"/>
        <v>0</v>
      </c>
      <c r="W1832" s="57">
        <f t="shared" si="2356"/>
        <v>0</v>
      </c>
      <c r="X1832" s="57">
        <f t="shared" si="2356"/>
        <v>0</v>
      </c>
      <c r="Y1832" s="57">
        <f t="shared" si="2356"/>
        <v>0</v>
      </c>
      <c r="Z1832" s="57">
        <f t="shared" si="2356"/>
        <v>0</v>
      </c>
      <c r="AA1832" s="57">
        <f t="shared" si="2356"/>
        <v>0</v>
      </c>
      <c r="AB1832" s="57">
        <f t="shared" si="2356"/>
        <v>0</v>
      </c>
      <c r="AC1832" s="57">
        <f t="shared" si="2356"/>
        <v>0</v>
      </c>
      <c r="AD1832" s="92">
        <f t="shared" si="2350"/>
        <v>0</v>
      </c>
      <c r="AE1832" s="56">
        <f t="shared" ref="AE1832:AP1832" si="2357">AE1829-AE1834</f>
        <v>0</v>
      </c>
      <c r="AF1832" s="57">
        <f t="shared" si="2357"/>
        <v>0</v>
      </c>
      <c r="AG1832" s="57">
        <f t="shared" si="2357"/>
        <v>0</v>
      </c>
      <c r="AH1832" s="57">
        <f t="shared" si="2357"/>
        <v>0</v>
      </c>
      <c r="AI1832" s="57">
        <f t="shared" si="2357"/>
        <v>0</v>
      </c>
      <c r="AJ1832" s="57">
        <f t="shared" si="2357"/>
        <v>0</v>
      </c>
      <c r="AK1832" s="57">
        <f t="shared" si="2357"/>
        <v>0</v>
      </c>
      <c r="AL1832" s="57">
        <f t="shared" si="2357"/>
        <v>0</v>
      </c>
      <c r="AM1832" s="57">
        <f t="shared" si="2357"/>
        <v>0</v>
      </c>
      <c r="AN1832" s="57">
        <f t="shared" si="2357"/>
        <v>0</v>
      </c>
      <c r="AO1832" s="57">
        <f t="shared" si="2357"/>
        <v>0</v>
      </c>
      <c r="AP1832" s="57">
        <f t="shared" si="2357"/>
        <v>0</v>
      </c>
      <c r="AQ1832" s="92">
        <f t="shared" si="2352"/>
        <v>0</v>
      </c>
      <c r="AR1832" s="56">
        <f t="shared" ref="AR1832:BC1832" si="2358">AR1829-AR1834</f>
        <v>0</v>
      </c>
      <c r="AS1832" s="57">
        <f t="shared" si="2358"/>
        <v>0</v>
      </c>
      <c r="AT1832" s="57">
        <f t="shared" si="2358"/>
        <v>0</v>
      </c>
      <c r="AU1832" s="57">
        <f t="shared" si="2358"/>
        <v>0</v>
      </c>
      <c r="AV1832" s="57">
        <f t="shared" si="2358"/>
        <v>0</v>
      </c>
      <c r="AW1832" s="57">
        <f t="shared" si="2358"/>
        <v>0</v>
      </c>
      <c r="AX1832" s="57">
        <f t="shared" si="2358"/>
        <v>0</v>
      </c>
      <c r="AY1832" s="57">
        <f t="shared" si="2358"/>
        <v>0</v>
      </c>
      <c r="AZ1832" s="57">
        <f t="shared" si="2358"/>
        <v>0</v>
      </c>
      <c r="BA1832" s="57">
        <f t="shared" si="2358"/>
        <v>0</v>
      </c>
      <c r="BB1832" s="57">
        <f t="shared" si="2358"/>
        <v>0</v>
      </c>
      <c r="BC1832" s="57">
        <f t="shared" si="2358"/>
        <v>0</v>
      </c>
      <c r="BD1832" s="92">
        <f t="shared" si="2354"/>
        <v>0</v>
      </c>
      <c r="BE1832" s="92">
        <f t="shared" si="2334"/>
        <v>0</v>
      </c>
      <c r="BF1832" s="122"/>
      <c r="BG1832" s="42"/>
    </row>
    <row r="1833" spans="1:61" hidden="1" outlineLevel="2" x14ac:dyDescent="0.2">
      <c r="A1833" s="373">
        <v>2</v>
      </c>
      <c r="B1833" s="371" t="s">
        <v>307</v>
      </c>
      <c r="C1833" s="44" t="s">
        <v>159</v>
      </c>
      <c r="D1833" s="101"/>
      <c r="E1833" s="82"/>
      <c r="F1833" s="83"/>
      <c r="G1833" s="83"/>
      <c r="H1833" s="83"/>
      <c r="I1833" s="83"/>
      <c r="J1833" s="83"/>
      <c r="K1833" s="83"/>
      <c r="L1833" s="83"/>
      <c r="M1833" s="83"/>
      <c r="N1833" s="83"/>
      <c r="O1833" s="83"/>
      <c r="P1833" s="84"/>
      <c r="Q1833" s="101">
        <f t="shared" si="2348"/>
        <v>0</v>
      </c>
      <c r="R1833" s="82"/>
      <c r="S1833" s="83"/>
      <c r="T1833" s="83"/>
      <c r="U1833" s="83"/>
      <c r="V1833" s="83"/>
      <c r="W1833" s="83"/>
      <c r="X1833" s="83"/>
      <c r="Y1833" s="83"/>
      <c r="Z1833" s="83"/>
      <c r="AA1833" s="83"/>
      <c r="AB1833" s="83"/>
      <c r="AC1833" s="84"/>
      <c r="AD1833" s="101">
        <f t="shared" si="2350"/>
        <v>0</v>
      </c>
      <c r="AE1833" s="82"/>
      <c r="AF1833" s="83"/>
      <c r="AG1833" s="83"/>
      <c r="AH1833" s="83"/>
      <c r="AI1833" s="83"/>
      <c r="AJ1833" s="83"/>
      <c r="AK1833" s="83"/>
      <c r="AL1833" s="83"/>
      <c r="AM1833" s="83"/>
      <c r="AN1833" s="83"/>
      <c r="AO1833" s="83"/>
      <c r="AP1833" s="84"/>
      <c r="AQ1833" s="101">
        <f t="shared" si="2352"/>
        <v>0</v>
      </c>
      <c r="AR1833" s="82"/>
      <c r="AS1833" s="83"/>
      <c r="AT1833" s="83"/>
      <c r="AU1833" s="83"/>
      <c r="AV1833" s="83"/>
      <c r="AW1833" s="83"/>
      <c r="AX1833" s="83"/>
      <c r="AY1833" s="83"/>
      <c r="AZ1833" s="83"/>
      <c r="BA1833" s="83"/>
      <c r="BB1833" s="83"/>
      <c r="BC1833" s="84"/>
      <c r="BD1833" s="101">
        <f t="shared" si="2354"/>
        <v>0</v>
      </c>
      <c r="BE1833" s="101">
        <f t="shared" si="2334"/>
        <v>0</v>
      </c>
      <c r="BG1833" s="42"/>
    </row>
    <row r="1834" spans="1:61" ht="13.5" hidden="1" outlineLevel="2" thickBot="1" x14ac:dyDescent="0.25">
      <c r="A1834" s="377"/>
      <c r="B1834" s="378"/>
      <c r="C1834" s="128" t="s">
        <v>164</v>
      </c>
      <c r="D1834" s="131"/>
      <c r="E1834" s="129"/>
      <c r="F1834" s="130"/>
      <c r="G1834" s="130"/>
      <c r="H1834" s="130"/>
      <c r="I1834" s="130"/>
      <c r="J1834" s="130"/>
      <c r="K1834" s="130"/>
      <c r="L1834" s="130"/>
      <c r="M1834" s="130"/>
      <c r="N1834" s="130"/>
      <c r="O1834" s="130"/>
      <c r="P1834" s="130"/>
      <c r="Q1834" s="131">
        <f t="shared" si="2348"/>
        <v>0</v>
      </c>
      <c r="R1834" s="129"/>
      <c r="S1834" s="130"/>
      <c r="T1834" s="130"/>
      <c r="U1834" s="130"/>
      <c r="V1834" s="130"/>
      <c r="W1834" s="130"/>
      <c r="X1834" s="130"/>
      <c r="Y1834" s="130"/>
      <c r="Z1834" s="130"/>
      <c r="AA1834" s="130"/>
      <c r="AB1834" s="130"/>
      <c r="AC1834" s="130"/>
      <c r="AD1834" s="131">
        <f t="shared" si="2350"/>
        <v>0</v>
      </c>
      <c r="AE1834" s="129"/>
      <c r="AF1834" s="130"/>
      <c r="AG1834" s="130"/>
      <c r="AH1834" s="130"/>
      <c r="AI1834" s="130"/>
      <c r="AJ1834" s="130"/>
      <c r="AK1834" s="130"/>
      <c r="AL1834" s="130"/>
      <c r="AM1834" s="130"/>
      <c r="AN1834" s="130"/>
      <c r="AO1834" s="130"/>
      <c r="AP1834" s="130"/>
      <c r="AQ1834" s="131">
        <f t="shared" si="2352"/>
        <v>0</v>
      </c>
      <c r="AR1834" s="129"/>
      <c r="AS1834" s="130"/>
      <c r="AT1834" s="130"/>
      <c r="AU1834" s="130"/>
      <c r="AV1834" s="130"/>
      <c r="AW1834" s="130"/>
      <c r="AX1834" s="130"/>
      <c r="AY1834" s="130"/>
      <c r="AZ1834" s="130"/>
      <c r="BA1834" s="130"/>
      <c r="BB1834" s="130"/>
      <c r="BC1834" s="130"/>
      <c r="BD1834" s="131">
        <f t="shared" si="2354"/>
        <v>0</v>
      </c>
      <c r="BE1834" s="131">
        <f t="shared" si="2334"/>
        <v>0</v>
      </c>
      <c r="BG1834" s="42"/>
    </row>
    <row r="1835" spans="1:61" hidden="1" outlineLevel="2" x14ac:dyDescent="0.2">
      <c r="A1835" s="369"/>
      <c r="B1835" s="362" t="s">
        <v>198</v>
      </c>
      <c r="C1835" s="50" t="s">
        <v>159</v>
      </c>
      <c r="D1835" s="127">
        <f>SUM(D1831,D1833)</f>
        <v>0</v>
      </c>
      <c r="E1835" s="124">
        <f>SUM(E1831,E1833)</f>
        <v>0</v>
      </c>
      <c r="F1835" s="125">
        <f t="shared" ref="F1835:P1835" si="2359">SUM(F1831,F1833)</f>
        <v>0</v>
      </c>
      <c r="G1835" s="125">
        <f t="shared" si="2359"/>
        <v>0</v>
      </c>
      <c r="H1835" s="125">
        <f t="shared" si="2359"/>
        <v>0</v>
      </c>
      <c r="I1835" s="125">
        <f t="shared" si="2359"/>
        <v>0</v>
      </c>
      <c r="J1835" s="125">
        <f t="shared" si="2359"/>
        <v>0</v>
      </c>
      <c r="K1835" s="125">
        <f t="shared" si="2359"/>
        <v>0</v>
      </c>
      <c r="L1835" s="125">
        <f t="shared" si="2359"/>
        <v>0</v>
      </c>
      <c r="M1835" s="125">
        <f t="shared" si="2359"/>
        <v>0</v>
      </c>
      <c r="N1835" s="125">
        <f t="shared" si="2359"/>
        <v>0</v>
      </c>
      <c r="O1835" s="125">
        <f t="shared" si="2359"/>
        <v>0</v>
      </c>
      <c r="P1835" s="125">
        <f t="shared" si="2359"/>
        <v>40</v>
      </c>
      <c r="Q1835" s="126">
        <f t="shared" si="2348"/>
        <v>40</v>
      </c>
      <c r="R1835" s="124">
        <f>SUM(R1831,R1833)</f>
        <v>0</v>
      </c>
      <c r="S1835" s="125">
        <f t="shared" ref="S1835:AC1835" si="2360">SUM(S1831,S1833)</f>
        <v>0</v>
      </c>
      <c r="T1835" s="125">
        <f t="shared" si="2360"/>
        <v>0</v>
      </c>
      <c r="U1835" s="125">
        <f t="shared" si="2360"/>
        <v>0</v>
      </c>
      <c r="V1835" s="125">
        <f t="shared" si="2360"/>
        <v>0</v>
      </c>
      <c r="W1835" s="125">
        <f t="shared" si="2360"/>
        <v>0</v>
      </c>
      <c r="X1835" s="125">
        <f t="shared" si="2360"/>
        <v>0</v>
      </c>
      <c r="Y1835" s="125">
        <f t="shared" si="2360"/>
        <v>0</v>
      </c>
      <c r="Z1835" s="125">
        <f t="shared" si="2360"/>
        <v>0</v>
      </c>
      <c r="AA1835" s="125">
        <f t="shared" si="2360"/>
        <v>0</v>
      </c>
      <c r="AB1835" s="125">
        <f t="shared" si="2360"/>
        <v>0</v>
      </c>
      <c r="AC1835" s="125">
        <f t="shared" si="2360"/>
        <v>0</v>
      </c>
      <c r="AD1835" s="126">
        <f t="shared" si="2350"/>
        <v>0</v>
      </c>
      <c r="AE1835" s="124">
        <f>SUM(AE1831,AE1833)</f>
        <v>0</v>
      </c>
      <c r="AF1835" s="125">
        <f t="shared" ref="AF1835:AP1835" si="2361">SUM(AF1831,AF1833)</f>
        <v>0</v>
      </c>
      <c r="AG1835" s="125">
        <f t="shared" si="2361"/>
        <v>0</v>
      </c>
      <c r="AH1835" s="125">
        <f t="shared" si="2361"/>
        <v>0</v>
      </c>
      <c r="AI1835" s="125">
        <f t="shared" si="2361"/>
        <v>0</v>
      </c>
      <c r="AJ1835" s="125">
        <f t="shared" si="2361"/>
        <v>0</v>
      </c>
      <c r="AK1835" s="125">
        <f t="shared" si="2361"/>
        <v>0</v>
      </c>
      <c r="AL1835" s="125">
        <f t="shared" si="2361"/>
        <v>0</v>
      </c>
      <c r="AM1835" s="125">
        <f t="shared" si="2361"/>
        <v>0</v>
      </c>
      <c r="AN1835" s="125">
        <f t="shared" si="2361"/>
        <v>0</v>
      </c>
      <c r="AO1835" s="125">
        <f t="shared" si="2361"/>
        <v>0</v>
      </c>
      <c r="AP1835" s="125">
        <f t="shared" si="2361"/>
        <v>0</v>
      </c>
      <c r="AQ1835" s="126">
        <f t="shared" si="2352"/>
        <v>0</v>
      </c>
      <c r="AR1835" s="124">
        <f>SUM(AR1831,AR1833)</f>
        <v>0</v>
      </c>
      <c r="AS1835" s="125">
        <f t="shared" ref="AS1835:BC1835" si="2362">SUM(AS1831,AS1833)</f>
        <v>0</v>
      </c>
      <c r="AT1835" s="125">
        <f t="shared" si="2362"/>
        <v>0</v>
      </c>
      <c r="AU1835" s="125">
        <f t="shared" si="2362"/>
        <v>0</v>
      </c>
      <c r="AV1835" s="125">
        <f t="shared" si="2362"/>
        <v>0</v>
      </c>
      <c r="AW1835" s="125">
        <f t="shared" si="2362"/>
        <v>0</v>
      </c>
      <c r="AX1835" s="125">
        <f t="shared" si="2362"/>
        <v>0</v>
      </c>
      <c r="AY1835" s="125">
        <f t="shared" si="2362"/>
        <v>0</v>
      </c>
      <c r="AZ1835" s="125">
        <f t="shared" si="2362"/>
        <v>0</v>
      </c>
      <c r="BA1835" s="125">
        <f t="shared" si="2362"/>
        <v>0</v>
      </c>
      <c r="BB1835" s="125">
        <f t="shared" si="2362"/>
        <v>0</v>
      </c>
      <c r="BC1835" s="125">
        <f t="shared" si="2362"/>
        <v>0</v>
      </c>
      <c r="BD1835" s="126">
        <f t="shared" si="2354"/>
        <v>0</v>
      </c>
      <c r="BE1835" s="127">
        <f t="shared" si="2334"/>
        <v>40</v>
      </c>
      <c r="BG1835" s="42"/>
    </row>
    <row r="1836" spans="1:61" hidden="1" outlineLevel="2" x14ac:dyDescent="0.2">
      <c r="A1836" s="370"/>
      <c r="B1836" s="363"/>
      <c r="C1836" s="51" t="s">
        <v>164</v>
      </c>
      <c r="D1836" s="100">
        <f t="shared" ref="D1836:P1836" si="2363">SUM(D1832,D1834)</f>
        <v>0</v>
      </c>
      <c r="E1836" s="80">
        <f t="shared" si="2363"/>
        <v>0</v>
      </c>
      <c r="F1836" s="81">
        <f t="shared" si="2363"/>
        <v>0</v>
      </c>
      <c r="G1836" s="81">
        <f t="shared" si="2363"/>
        <v>0</v>
      </c>
      <c r="H1836" s="81">
        <f t="shared" si="2363"/>
        <v>0</v>
      </c>
      <c r="I1836" s="81">
        <f t="shared" si="2363"/>
        <v>0</v>
      </c>
      <c r="J1836" s="81">
        <f t="shared" si="2363"/>
        <v>0</v>
      </c>
      <c r="K1836" s="81">
        <f t="shared" si="2363"/>
        <v>0</v>
      </c>
      <c r="L1836" s="81">
        <f t="shared" si="2363"/>
        <v>0</v>
      </c>
      <c r="M1836" s="81">
        <f t="shared" si="2363"/>
        <v>0</v>
      </c>
      <c r="N1836" s="81">
        <f t="shared" si="2363"/>
        <v>0</v>
      </c>
      <c r="O1836" s="81">
        <f t="shared" si="2363"/>
        <v>0</v>
      </c>
      <c r="P1836" s="81">
        <f t="shared" si="2363"/>
        <v>0</v>
      </c>
      <c r="Q1836" s="99">
        <f t="shared" si="2348"/>
        <v>0</v>
      </c>
      <c r="R1836" s="80">
        <f t="shared" ref="R1836:AC1836" si="2364">SUM(R1832,R1834)</f>
        <v>0</v>
      </c>
      <c r="S1836" s="81">
        <f t="shared" si="2364"/>
        <v>0</v>
      </c>
      <c r="T1836" s="81">
        <f t="shared" si="2364"/>
        <v>0</v>
      </c>
      <c r="U1836" s="81">
        <f t="shared" si="2364"/>
        <v>0</v>
      </c>
      <c r="V1836" s="81">
        <f t="shared" si="2364"/>
        <v>0</v>
      </c>
      <c r="W1836" s="81">
        <f t="shared" si="2364"/>
        <v>0</v>
      </c>
      <c r="X1836" s="81">
        <f t="shared" si="2364"/>
        <v>0</v>
      </c>
      <c r="Y1836" s="81">
        <f t="shared" si="2364"/>
        <v>0</v>
      </c>
      <c r="Z1836" s="81">
        <f t="shared" si="2364"/>
        <v>0</v>
      </c>
      <c r="AA1836" s="81">
        <f t="shared" si="2364"/>
        <v>0</v>
      </c>
      <c r="AB1836" s="81">
        <f t="shared" si="2364"/>
        <v>0</v>
      </c>
      <c r="AC1836" s="81">
        <f t="shared" si="2364"/>
        <v>0</v>
      </c>
      <c r="AD1836" s="99">
        <f t="shared" si="2350"/>
        <v>0</v>
      </c>
      <c r="AE1836" s="80">
        <f t="shared" ref="AE1836:AP1836" si="2365">SUM(AE1832,AE1834)</f>
        <v>0</v>
      </c>
      <c r="AF1836" s="81">
        <f t="shared" si="2365"/>
        <v>0</v>
      </c>
      <c r="AG1836" s="81">
        <f t="shared" si="2365"/>
        <v>0</v>
      </c>
      <c r="AH1836" s="81">
        <f t="shared" si="2365"/>
        <v>0</v>
      </c>
      <c r="AI1836" s="81">
        <f t="shared" si="2365"/>
        <v>0</v>
      </c>
      <c r="AJ1836" s="81">
        <f t="shared" si="2365"/>
        <v>0</v>
      </c>
      <c r="AK1836" s="81">
        <f t="shared" si="2365"/>
        <v>0</v>
      </c>
      <c r="AL1836" s="81">
        <f t="shared" si="2365"/>
        <v>0</v>
      </c>
      <c r="AM1836" s="81">
        <f t="shared" si="2365"/>
        <v>0</v>
      </c>
      <c r="AN1836" s="81">
        <f t="shared" si="2365"/>
        <v>0</v>
      </c>
      <c r="AO1836" s="81">
        <f t="shared" si="2365"/>
        <v>0</v>
      </c>
      <c r="AP1836" s="81">
        <f t="shared" si="2365"/>
        <v>0</v>
      </c>
      <c r="AQ1836" s="99">
        <f t="shared" si="2352"/>
        <v>0</v>
      </c>
      <c r="AR1836" s="80">
        <f t="shared" ref="AR1836:BC1836" si="2366">SUM(AR1832,AR1834)</f>
        <v>0</v>
      </c>
      <c r="AS1836" s="81">
        <f t="shared" si="2366"/>
        <v>0</v>
      </c>
      <c r="AT1836" s="81">
        <f t="shared" si="2366"/>
        <v>0</v>
      </c>
      <c r="AU1836" s="81">
        <f t="shared" si="2366"/>
        <v>0</v>
      </c>
      <c r="AV1836" s="81">
        <f t="shared" si="2366"/>
        <v>0</v>
      </c>
      <c r="AW1836" s="81">
        <f t="shared" si="2366"/>
        <v>0</v>
      </c>
      <c r="AX1836" s="81">
        <f t="shared" si="2366"/>
        <v>0</v>
      </c>
      <c r="AY1836" s="81">
        <f t="shared" si="2366"/>
        <v>0</v>
      </c>
      <c r="AZ1836" s="81">
        <f t="shared" si="2366"/>
        <v>0</v>
      </c>
      <c r="BA1836" s="81">
        <f t="shared" si="2366"/>
        <v>0</v>
      </c>
      <c r="BB1836" s="81">
        <f t="shared" si="2366"/>
        <v>0</v>
      </c>
      <c r="BC1836" s="81">
        <f t="shared" si="2366"/>
        <v>0</v>
      </c>
      <c r="BD1836" s="99">
        <f t="shared" si="2354"/>
        <v>0</v>
      </c>
      <c r="BE1836" s="100">
        <f t="shared" si="2334"/>
        <v>0</v>
      </c>
      <c r="BG1836" s="42"/>
    </row>
    <row r="1837" spans="1:61" outlineLevel="1" collapsed="1" x14ac:dyDescent="0.2">
      <c r="A1837" s="119"/>
      <c r="B1837" s="103" t="s">
        <v>295</v>
      </c>
      <c r="C1837" s="104"/>
      <c r="D1837" s="106"/>
      <c r="E1837" s="105"/>
      <c r="F1837" s="105"/>
      <c r="G1837" s="105"/>
      <c r="H1837" s="105"/>
      <c r="I1837" s="105"/>
      <c r="J1837" s="105"/>
      <c r="K1837" s="105"/>
      <c r="L1837" s="105"/>
      <c r="M1837" s="105"/>
      <c r="N1837" s="105"/>
      <c r="O1837" s="105"/>
      <c r="P1837" s="105"/>
      <c r="Q1837" s="106"/>
      <c r="R1837" s="105"/>
      <c r="S1837" s="105"/>
      <c r="T1837" s="105"/>
      <c r="U1837" s="105"/>
      <c r="V1837" s="105"/>
      <c r="W1837" s="105"/>
      <c r="X1837" s="105"/>
      <c r="Y1837" s="105"/>
      <c r="Z1837" s="105"/>
      <c r="AA1837" s="105"/>
      <c r="AB1837" s="105"/>
      <c r="AC1837" s="105"/>
      <c r="AD1837" s="107"/>
      <c r="AE1837" s="108"/>
      <c r="AF1837" s="105"/>
      <c r="AG1837" s="105"/>
      <c r="AH1837" s="105"/>
      <c r="AI1837" s="105"/>
      <c r="AJ1837" s="105"/>
      <c r="AK1837" s="105"/>
      <c r="AL1837" s="105"/>
      <c r="AM1837" s="105"/>
      <c r="AN1837" s="105"/>
      <c r="AO1837" s="105"/>
      <c r="AP1837" s="109"/>
      <c r="AQ1837" s="110"/>
      <c r="AR1837" s="105"/>
      <c r="AS1837" s="105"/>
      <c r="AT1837" s="105"/>
      <c r="AU1837" s="105"/>
      <c r="AV1837" s="105"/>
      <c r="AW1837" s="105"/>
      <c r="AX1837" s="105"/>
      <c r="AY1837" s="105"/>
      <c r="AZ1837" s="105"/>
      <c r="BA1837" s="105"/>
      <c r="BB1837" s="105"/>
      <c r="BC1837" s="105"/>
      <c r="BD1837" s="106"/>
      <c r="BE1837" s="197">
        <f t="shared" si="2334"/>
        <v>0</v>
      </c>
      <c r="BF1837" s="122"/>
      <c r="BG1837" s="42"/>
    </row>
    <row r="1838" spans="1:61" hidden="1" outlineLevel="2" x14ac:dyDescent="0.2">
      <c r="A1838" s="120"/>
      <c r="B1838" s="111" t="s">
        <v>202</v>
      </c>
      <c r="C1838" s="112"/>
      <c r="D1838" s="114"/>
      <c r="E1838" s="113"/>
      <c r="F1838" s="113"/>
      <c r="G1838" s="113"/>
      <c r="H1838" s="113"/>
      <c r="I1838" s="113"/>
      <c r="J1838" s="113"/>
      <c r="K1838" s="113"/>
      <c r="L1838" s="113"/>
      <c r="M1838" s="113"/>
      <c r="N1838" s="113"/>
      <c r="O1838" s="113"/>
      <c r="P1838" s="113"/>
      <c r="Q1838" s="114"/>
      <c r="R1838" s="113"/>
      <c r="S1838" s="113"/>
      <c r="T1838" s="113"/>
      <c r="U1838" s="113"/>
      <c r="V1838" s="113"/>
      <c r="W1838" s="113"/>
      <c r="X1838" s="113"/>
      <c r="Y1838" s="113"/>
      <c r="Z1838" s="113"/>
      <c r="AA1838" s="113"/>
      <c r="AB1838" s="113"/>
      <c r="AC1838" s="113"/>
      <c r="AD1838" s="115"/>
      <c r="AE1838" s="116"/>
      <c r="AF1838" s="113"/>
      <c r="AG1838" s="113"/>
      <c r="AH1838" s="113"/>
      <c r="AI1838" s="113"/>
      <c r="AJ1838" s="113"/>
      <c r="AK1838" s="113"/>
      <c r="AL1838" s="113"/>
      <c r="AM1838" s="113"/>
      <c r="AN1838" s="113"/>
      <c r="AO1838" s="113"/>
      <c r="AP1838" s="117"/>
      <c r="AQ1838" s="118"/>
      <c r="AR1838" s="113"/>
      <c r="AS1838" s="113"/>
      <c r="AT1838" s="113"/>
      <c r="AU1838" s="113"/>
      <c r="AV1838" s="113"/>
      <c r="AW1838" s="113"/>
      <c r="AX1838" s="113"/>
      <c r="AY1838" s="113"/>
      <c r="AZ1838" s="113"/>
      <c r="BA1838" s="113"/>
      <c r="BB1838" s="113"/>
      <c r="BC1838" s="113"/>
      <c r="BD1838" s="114"/>
      <c r="BE1838" s="198">
        <f t="shared" ref="BE1838:BE1913" si="2367">SUM(D1838,BD1838,AQ1838,AD1838,Q1838)</f>
        <v>0</v>
      </c>
      <c r="BG1838" s="42"/>
    </row>
    <row r="1839" spans="1:61" ht="13.15" hidden="1" customHeight="1" outlineLevel="2" x14ac:dyDescent="0.2">
      <c r="A1839" s="373">
        <v>1</v>
      </c>
      <c r="B1839" s="371" t="s">
        <v>334</v>
      </c>
      <c r="C1839" s="44" t="s">
        <v>159</v>
      </c>
      <c r="D1839" s="101"/>
      <c r="E1839" s="82"/>
      <c r="F1839" s="83"/>
      <c r="G1839" s="83"/>
      <c r="H1839" s="83"/>
      <c r="I1839" s="83"/>
      <c r="J1839" s="83"/>
      <c r="K1839" s="83"/>
      <c r="L1839" s="83"/>
      <c r="M1839" s="83"/>
      <c r="N1839" s="83"/>
      <c r="O1839" s="83"/>
      <c r="P1839" s="83"/>
      <c r="Q1839" s="101">
        <f>SUM(E1839:P1839)</f>
        <v>0</v>
      </c>
      <c r="R1839" s="82"/>
      <c r="S1839" s="83"/>
      <c r="T1839" s="83"/>
      <c r="U1839" s="83"/>
      <c r="V1839" s="83"/>
      <c r="W1839" s="83"/>
      <c r="X1839" s="83"/>
      <c r="Y1839" s="83"/>
      <c r="Z1839" s="83"/>
      <c r="AA1839" s="83"/>
      <c r="AB1839" s="83"/>
      <c r="AC1839" s="83"/>
      <c r="AD1839" s="101">
        <f>SUM(R1839:AC1839)</f>
        <v>0</v>
      </c>
      <c r="AE1839" s="82"/>
      <c r="AF1839" s="83"/>
      <c r="AG1839" s="83"/>
      <c r="AH1839" s="83"/>
      <c r="AI1839" s="83"/>
      <c r="AJ1839" s="83"/>
      <c r="AK1839" s="83"/>
      <c r="AL1839" s="83"/>
      <c r="AM1839" s="83"/>
      <c r="AN1839" s="83"/>
      <c r="AO1839" s="83"/>
      <c r="AP1839" s="83"/>
      <c r="AQ1839" s="101">
        <f>SUM(AE1839:AP1839)</f>
        <v>0</v>
      </c>
      <c r="AR1839" s="82"/>
      <c r="AS1839" s="83"/>
      <c r="AT1839" s="83"/>
      <c r="AU1839" s="83"/>
      <c r="AV1839" s="83"/>
      <c r="AW1839" s="83"/>
      <c r="AX1839" s="83"/>
      <c r="AY1839" s="83"/>
      <c r="AZ1839" s="83"/>
      <c r="BA1839" s="83"/>
      <c r="BB1839" s="83"/>
      <c r="BC1839" s="83"/>
      <c r="BD1839" s="101">
        <f>SUM(AR1839:BC1839)</f>
        <v>0</v>
      </c>
      <c r="BE1839" s="101">
        <f t="shared" si="2367"/>
        <v>0</v>
      </c>
      <c r="BG1839" s="42"/>
    </row>
    <row r="1840" spans="1:61" ht="13.15" hidden="1" customHeight="1" outlineLevel="2" x14ac:dyDescent="0.2">
      <c r="A1840" s="374"/>
      <c r="B1840" s="372"/>
      <c r="C1840" s="46" t="s">
        <v>164</v>
      </c>
      <c r="D1840" s="92"/>
      <c r="E1840" s="56"/>
      <c r="F1840" s="57"/>
      <c r="G1840" s="57"/>
      <c r="H1840" s="57"/>
      <c r="I1840" s="57"/>
      <c r="J1840" s="57"/>
      <c r="K1840" s="57"/>
      <c r="L1840" s="57"/>
      <c r="M1840" s="57"/>
      <c r="N1840" s="57"/>
      <c r="O1840" s="57"/>
      <c r="P1840" s="57"/>
      <c r="Q1840" s="92">
        <f>SUM(E1840:P1840)</f>
        <v>0</v>
      </c>
      <c r="R1840" s="56"/>
      <c r="S1840" s="57"/>
      <c r="T1840" s="57"/>
      <c r="U1840" s="57"/>
      <c r="V1840" s="57"/>
      <c r="W1840" s="57"/>
      <c r="X1840" s="57"/>
      <c r="Y1840" s="57"/>
      <c r="Z1840" s="57"/>
      <c r="AA1840" s="57"/>
      <c r="AB1840" s="57"/>
      <c r="AC1840" s="57"/>
      <c r="AD1840" s="92">
        <f>SUM(R1840:AC1840)</f>
        <v>0</v>
      </c>
      <c r="AE1840" s="56"/>
      <c r="AF1840" s="57"/>
      <c r="AG1840" s="57"/>
      <c r="AH1840" s="57"/>
      <c r="AI1840" s="57"/>
      <c r="AJ1840" s="57"/>
      <c r="AK1840" s="57"/>
      <c r="AL1840" s="57"/>
      <c r="AM1840" s="57"/>
      <c r="AN1840" s="57"/>
      <c r="AO1840" s="57"/>
      <c r="AP1840" s="57"/>
      <c r="AQ1840" s="92">
        <f>SUM(AE1840:AP1840)</f>
        <v>0</v>
      </c>
      <c r="AR1840" s="56"/>
      <c r="AS1840" s="57"/>
      <c r="AT1840" s="57"/>
      <c r="AU1840" s="57"/>
      <c r="AV1840" s="57"/>
      <c r="AW1840" s="57"/>
      <c r="AX1840" s="57"/>
      <c r="AY1840" s="57"/>
      <c r="AZ1840" s="57"/>
      <c r="BA1840" s="57"/>
      <c r="BB1840" s="57"/>
      <c r="BC1840" s="57"/>
      <c r="BD1840" s="92">
        <f>SUM(AR1840:BC1840)</f>
        <v>0</v>
      </c>
      <c r="BE1840" s="92">
        <f t="shared" si="2367"/>
        <v>0</v>
      </c>
      <c r="BG1840" s="138"/>
      <c r="BH1840" s="140"/>
      <c r="BI1840" s="140"/>
    </row>
    <row r="1841" spans="1:61" ht="13.15" hidden="1" customHeight="1" outlineLevel="2" x14ac:dyDescent="0.2">
      <c r="A1841" s="373">
        <v>2</v>
      </c>
      <c r="B1841" s="371" t="s">
        <v>217</v>
      </c>
      <c r="C1841" s="44" t="s">
        <v>159</v>
      </c>
      <c r="D1841" s="101"/>
      <c r="E1841" s="82"/>
      <c r="F1841" s="83"/>
      <c r="G1841" s="83"/>
      <c r="H1841" s="83"/>
      <c r="I1841" s="83"/>
      <c r="J1841" s="83"/>
      <c r="K1841" s="83"/>
      <c r="L1841" s="83"/>
      <c r="M1841" s="83"/>
      <c r="N1841" s="83"/>
      <c r="O1841" s="83"/>
      <c r="P1841" s="83"/>
      <c r="Q1841" s="101">
        <f t="shared" ref="Q1841:Q1856" si="2368">SUM(E1841:P1841)</f>
        <v>0</v>
      </c>
      <c r="R1841" s="82"/>
      <c r="S1841" s="83"/>
      <c r="T1841" s="83"/>
      <c r="U1841" s="83"/>
      <c r="V1841" s="83"/>
      <c r="W1841" s="83"/>
      <c r="X1841" s="83"/>
      <c r="Y1841" s="83"/>
      <c r="Z1841" s="83"/>
      <c r="AA1841" s="83"/>
      <c r="AB1841" s="83"/>
      <c r="AC1841" s="83"/>
      <c r="AD1841" s="101">
        <f t="shared" ref="AD1841:AD1856" si="2369">SUM(R1841:AC1841)</f>
        <v>0</v>
      </c>
      <c r="AE1841" s="82"/>
      <c r="AF1841" s="83"/>
      <c r="AG1841" s="83"/>
      <c r="AH1841" s="83"/>
      <c r="AI1841" s="83"/>
      <c r="AJ1841" s="83"/>
      <c r="AK1841" s="83"/>
      <c r="AL1841" s="83"/>
      <c r="AM1841" s="83"/>
      <c r="AN1841" s="83"/>
      <c r="AO1841" s="83"/>
      <c r="AP1841" s="83"/>
      <c r="AQ1841" s="101">
        <f t="shared" ref="AQ1841:AQ1856" si="2370">SUM(AE1841:AP1841)</f>
        <v>0</v>
      </c>
      <c r="AR1841" s="82"/>
      <c r="AS1841" s="83"/>
      <c r="AT1841" s="83"/>
      <c r="AU1841" s="83"/>
      <c r="AV1841" s="83"/>
      <c r="AW1841" s="83"/>
      <c r="AX1841" s="83"/>
      <c r="AY1841" s="83"/>
      <c r="AZ1841" s="83"/>
      <c r="BA1841" s="83"/>
      <c r="BB1841" s="83"/>
      <c r="BC1841" s="83"/>
      <c r="BD1841" s="101">
        <f t="shared" ref="BD1841:BD1856" si="2371">SUM(AR1841:BC1841)</f>
        <v>0</v>
      </c>
      <c r="BE1841" s="101">
        <f t="shared" si="2367"/>
        <v>0</v>
      </c>
      <c r="BG1841" s="136"/>
      <c r="BH1841" s="4"/>
      <c r="BI1841" s="4"/>
    </row>
    <row r="1842" spans="1:61" ht="13.15" hidden="1" customHeight="1" outlineLevel="2" x14ac:dyDescent="0.2">
      <c r="A1842" s="374"/>
      <c r="B1842" s="372"/>
      <c r="C1842" s="46" t="s">
        <v>164</v>
      </c>
      <c r="D1842" s="92"/>
      <c r="E1842" s="56"/>
      <c r="F1842" s="57"/>
      <c r="G1842" s="57"/>
      <c r="H1842" s="57"/>
      <c r="I1842" s="57"/>
      <c r="J1842" s="57"/>
      <c r="K1842" s="57"/>
      <c r="L1842" s="57"/>
      <c r="M1842" s="57"/>
      <c r="N1842" s="57"/>
      <c r="O1842" s="57"/>
      <c r="P1842" s="57"/>
      <c r="Q1842" s="92">
        <f t="shared" si="2368"/>
        <v>0</v>
      </c>
      <c r="R1842" s="56"/>
      <c r="S1842" s="57"/>
      <c r="T1842" s="57"/>
      <c r="U1842" s="57"/>
      <c r="V1842" s="57"/>
      <c r="W1842" s="57"/>
      <c r="X1842" s="57"/>
      <c r="Y1842" s="57"/>
      <c r="Z1842" s="57"/>
      <c r="AA1842" s="57"/>
      <c r="AB1842" s="57"/>
      <c r="AC1842" s="57"/>
      <c r="AD1842" s="92">
        <f t="shared" si="2369"/>
        <v>0</v>
      </c>
      <c r="AE1842" s="56"/>
      <c r="AF1842" s="57"/>
      <c r="AG1842" s="57"/>
      <c r="AH1842" s="57"/>
      <c r="AI1842" s="57"/>
      <c r="AJ1842" s="57"/>
      <c r="AK1842" s="57"/>
      <c r="AL1842" s="57"/>
      <c r="AM1842" s="57"/>
      <c r="AN1842" s="57"/>
      <c r="AO1842" s="57"/>
      <c r="AP1842" s="57"/>
      <c r="AQ1842" s="92">
        <f t="shared" si="2370"/>
        <v>0</v>
      </c>
      <c r="AR1842" s="56"/>
      <c r="AS1842" s="57"/>
      <c r="AT1842" s="57"/>
      <c r="AU1842" s="57"/>
      <c r="AV1842" s="57"/>
      <c r="AW1842" s="57"/>
      <c r="AX1842" s="57"/>
      <c r="AY1842" s="57"/>
      <c r="AZ1842" s="57"/>
      <c r="BA1842" s="57"/>
      <c r="BB1842" s="57"/>
      <c r="BC1842" s="57"/>
      <c r="BD1842" s="92">
        <f t="shared" si="2371"/>
        <v>0</v>
      </c>
      <c r="BE1842" s="92">
        <f t="shared" si="2367"/>
        <v>0</v>
      </c>
      <c r="BG1842" s="138" t="s">
        <v>211</v>
      </c>
      <c r="BH1842" s="140" t="s">
        <v>212</v>
      </c>
      <c r="BI1842" s="140" t="s">
        <v>213</v>
      </c>
    </row>
    <row r="1843" spans="1:61" ht="13.15" hidden="1" customHeight="1" outlineLevel="2" x14ac:dyDescent="0.2">
      <c r="A1843" s="366">
        <v>3</v>
      </c>
      <c r="B1843" s="376" t="s">
        <v>345</v>
      </c>
      <c r="C1843" s="47" t="s">
        <v>159</v>
      </c>
      <c r="D1843" s="91"/>
      <c r="E1843" s="52"/>
      <c r="F1843" s="53"/>
      <c r="G1843" s="53"/>
      <c r="H1843" s="53"/>
      <c r="I1843" s="53"/>
      <c r="J1843" s="53"/>
      <c r="K1843" s="53"/>
      <c r="L1843" s="53"/>
      <c r="M1843" s="53"/>
      <c r="N1843" s="53"/>
      <c r="O1843" s="53"/>
      <c r="P1843" s="53"/>
      <c r="Q1843" s="91">
        <f t="shared" si="2368"/>
        <v>0</v>
      </c>
      <c r="R1843" s="52"/>
      <c r="S1843" s="53"/>
      <c r="T1843" s="53"/>
      <c r="U1843" s="221"/>
      <c r="V1843" s="53"/>
      <c r="W1843" s="53"/>
      <c r="X1843" s="53"/>
      <c r="Y1843" s="53"/>
      <c r="Z1843" s="53"/>
      <c r="AA1843" s="53"/>
      <c r="AB1843" s="53"/>
      <c r="AC1843" s="53"/>
      <c r="AD1843" s="91">
        <f t="shared" si="2369"/>
        <v>0</v>
      </c>
      <c r="AE1843" s="52"/>
      <c r="AF1843" s="53"/>
      <c r="AG1843" s="53"/>
      <c r="AH1843" s="53"/>
      <c r="AI1843" s="53"/>
      <c r="AJ1843" s="53"/>
      <c r="AK1843" s="53"/>
      <c r="AL1843" s="53"/>
      <c r="AM1843" s="53"/>
      <c r="AN1843" s="53"/>
      <c r="AO1843" s="53"/>
      <c r="AP1843" s="53"/>
      <c r="AQ1843" s="91">
        <f t="shared" si="2370"/>
        <v>0</v>
      </c>
      <c r="AR1843" s="52"/>
      <c r="AS1843" s="53"/>
      <c r="AT1843" s="53"/>
      <c r="AU1843" s="53"/>
      <c r="AV1843" s="53"/>
      <c r="AW1843" s="53"/>
      <c r="AX1843" s="53"/>
      <c r="AY1843" s="53"/>
      <c r="AZ1843" s="53"/>
      <c r="BA1843" s="53"/>
      <c r="BB1843" s="53"/>
      <c r="BC1843" s="53"/>
      <c r="BD1843" s="91">
        <f t="shared" si="2371"/>
        <v>0</v>
      </c>
      <c r="BE1843" s="91">
        <f t="shared" si="2367"/>
        <v>0</v>
      </c>
      <c r="BG1843" s="136" t="s">
        <v>199</v>
      </c>
      <c r="BH1843" s="4">
        <f t="shared" ref="BH1843:BH1850" si="2372">BI1843/1.25</f>
        <v>0</v>
      </c>
      <c r="BI1843" s="4">
        <v>0</v>
      </c>
    </row>
    <row r="1844" spans="1:61" ht="13.15" hidden="1" customHeight="1" outlineLevel="2" x14ac:dyDescent="0.2">
      <c r="A1844" s="367"/>
      <c r="B1844" s="381"/>
      <c r="C1844" s="48" t="s">
        <v>164</v>
      </c>
      <c r="D1844" s="93"/>
      <c r="E1844" s="62"/>
      <c r="F1844" s="63"/>
      <c r="G1844" s="63"/>
      <c r="H1844" s="63"/>
      <c r="I1844" s="63"/>
      <c r="J1844" s="63"/>
      <c r="K1844" s="63"/>
      <c r="L1844" s="63"/>
      <c r="M1844" s="63"/>
      <c r="N1844" s="63"/>
      <c r="O1844" s="63"/>
      <c r="P1844" s="63"/>
      <c r="Q1844" s="93">
        <f t="shared" si="2368"/>
        <v>0</v>
      </c>
      <c r="R1844" s="62"/>
      <c r="S1844" s="63"/>
      <c r="T1844" s="63"/>
      <c r="U1844" s="63"/>
      <c r="V1844" s="63"/>
      <c r="W1844" s="63"/>
      <c r="X1844" s="63"/>
      <c r="Y1844" s="63"/>
      <c r="Z1844" s="63"/>
      <c r="AA1844" s="63"/>
      <c r="AB1844" s="63"/>
      <c r="AC1844" s="63"/>
      <c r="AD1844" s="93">
        <f t="shared" si="2369"/>
        <v>0</v>
      </c>
      <c r="AE1844" s="62"/>
      <c r="AF1844" s="63"/>
      <c r="AG1844" s="63"/>
      <c r="AH1844" s="63"/>
      <c r="AI1844" s="63"/>
      <c r="AJ1844" s="63"/>
      <c r="AK1844" s="63"/>
      <c r="AL1844" s="63"/>
      <c r="AM1844" s="63"/>
      <c r="AN1844" s="63"/>
      <c r="AO1844" s="63"/>
      <c r="AP1844" s="63"/>
      <c r="AQ1844" s="93">
        <f t="shared" si="2370"/>
        <v>0</v>
      </c>
      <c r="AR1844" s="62"/>
      <c r="AS1844" s="63"/>
      <c r="AT1844" s="63"/>
      <c r="AU1844" s="63"/>
      <c r="AV1844" s="63"/>
      <c r="AW1844" s="63"/>
      <c r="AX1844" s="63"/>
      <c r="AY1844" s="63"/>
      <c r="AZ1844" s="63"/>
      <c r="BA1844" s="63"/>
      <c r="BB1844" s="63"/>
      <c r="BC1844" s="63"/>
      <c r="BD1844" s="93">
        <f t="shared" si="2371"/>
        <v>0</v>
      </c>
      <c r="BE1844" s="93">
        <f t="shared" si="2367"/>
        <v>0</v>
      </c>
      <c r="BG1844" s="136" t="s">
        <v>218</v>
      </c>
      <c r="BH1844" s="4">
        <f t="shared" si="2372"/>
        <v>0</v>
      </c>
      <c r="BI1844" s="4">
        <v>0</v>
      </c>
    </row>
    <row r="1845" spans="1:61" ht="13.15" hidden="1" customHeight="1" outlineLevel="2" x14ac:dyDescent="0.2">
      <c r="A1845" s="380">
        <v>4</v>
      </c>
      <c r="B1845" s="382" t="s">
        <v>204</v>
      </c>
      <c r="C1845" s="49" t="s">
        <v>159</v>
      </c>
      <c r="D1845" s="95"/>
      <c r="E1845" s="68"/>
      <c r="F1845" s="69"/>
      <c r="G1845" s="69"/>
      <c r="H1845" s="69"/>
      <c r="I1845" s="69"/>
      <c r="J1845" s="69"/>
      <c r="K1845" s="69"/>
      <c r="L1845" s="69"/>
      <c r="M1845" s="69"/>
      <c r="N1845" s="69"/>
      <c r="O1845" s="69"/>
      <c r="P1845" s="69"/>
      <c r="Q1845" s="94">
        <f t="shared" si="2368"/>
        <v>0</v>
      </c>
      <c r="R1845" s="68"/>
      <c r="S1845" s="69"/>
      <c r="T1845" s="69"/>
      <c r="U1845" s="69"/>
      <c r="V1845" s="69"/>
      <c r="W1845" s="69"/>
      <c r="X1845" s="69"/>
      <c r="Y1845" s="69"/>
      <c r="Z1845" s="69"/>
      <c r="AA1845" s="69"/>
      <c r="AB1845" s="69"/>
      <c r="AC1845" s="69"/>
      <c r="AD1845" s="94">
        <f t="shared" si="2369"/>
        <v>0</v>
      </c>
      <c r="AE1845" s="68"/>
      <c r="AF1845" s="69"/>
      <c r="AG1845" s="69"/>
      <c r="AH1845" s="69"/>
      <c r="AI1845" s="69"/>
      <c r="AJ1845" s="69"/>
      <c r="AK1845" s="69"/>
      <c r="AL1845" s="69"/>
      <c r="AM1845" s="69"/>
      <c r="AN1845" s="69"/>
      <c r="AO1845" s="69"/>
      <c r="AP1845" s="69"/>
      <c r="AQ1845" s="94">
        <f t="shared" si="2370"/>
        <v>0</v>
      </c>
      <c r="AR1845" s="68"/>
      <c r="AS1845" s="69"/>
      <c r="AT1845" s="69"/>
      <c r="AU1845" s="69"/>
      <c r="AV1845" s="69"/>
      <c r="AW1845" s="69"/>
      <c r="AX1845" s="69"/>
      <c r="AY1845" s="69"/>
      <c r="AZ1845" s="69"/>
      <c r="BA1845" s="69"/>
      <c r="BB1845" s="69"/>
      <c r="BC1845" s="69"/>
      <c r="BD1845" s="94">
        <f t="shared" si="2371"/>
        <v>0</v>
      </c>
      <c r="BE1845" s="95">
        <f t="shared" si="2367"/>
        <v>0</v>
      </c>
      <c r="BG1845" s="136" t="s">
        <v>222</v>
      </c>
      <c r="BH1845" s="4">
        <f t="shared" si="2372"/>
        <v>0</v>
      </c>
      <c r="BI1845" s="4">
        <v>0</v>
      </c>
    </row>
    <row r="1846" spans="1:61" ht="13.15" hidden="1" customHeight="1" outlineLevel="2" x14ac:dyDescent="0.2">
      <c r="A1846" s="384"/>
      <c r="B1846" s="383"/>
      <c r="C1846" s="45" t="s">
        <v>164</v>
      </c>
      <c r="D1846" s="97"/>
      <c r="E1846" s="74"/>
      <c r="F1846" s="75"/>
      <c r="G1846" s="75"/>
      <c r="H1846" s="75"/>
      <c r="I1846" s="75"/>
      <c r="J1846" s="75"/>
      <c r="K1846" s="75"/>
      <c r="L1846" s="75"/>
      <c r="M1846" s="75"/>
      <c r="N1846" s="75"/>
      <c r="O1846" s="75"/>
      <c r="P1846" s="75"/>
      <c r="Q1846" s="96">
        <f t="shared" si="2368"/>
        <v>0</v>
      </c>
      <c r="R1846" s="74"/>
      <c r="S1846" s="75"/>
      <c r="T1846" s="75"/>
      <c r="U1846" s="75"/>
      <c r="V1846" s="75"/>
      <c r="W1846" s="75"/>
      <c r="X1846" s="75"/>
      <c r="Y1846" s="75"/>
      <c r="Z1846" s="75"/>
      <c r="AA1846" s="75"/>
      <c r="AB1846" s="75"/>
      <c r="AC1846" s="75"/>
      <c r="AD1846" s="96">
        <f t="shared" si="2369"/>
        <v>0</v>
      </c>
      <c r="AE1846" s="74"/>
      <c r="AF1846" s="75"/>
      <c r="AG1846" s="75"/>
      <c r="AH1846" s="75"/>
      <c r="AI1846" s="75"/>
      <c r="AJ1846" s="75"/>
      <c r="AK1846" s="75"/>
      <c r="AL1846" s="75"/>
      <c r="AM1846" s="75"/>
      <c r="AN1846" s="75"/>
      <c r="AO1846" s="75"/>
      <c r="AP1846" s="75"/>
      <c r="AQ1846" s="96">
        <f t="shared" si="2370"/>
        <v>0</v>
      </c>
      <c r="AR1846" s="74"/>
      <c r="AS1846" s="75"/>
      <c r="AT1846" s="75"/>
      <c r="AU1846" s="75"/>
      <c r="AV1846" s="75"/>
      <c r="AW1846" s="75"/>
      <c r="AX1846" s="75"/>
      <c r="AY1846" s="75"/>
      <c r="AZ1846" s="75"/>
      <c r="BA1846" s="75"/>
      <c r="BB1846" s="75"/>
      <c r="BC1846" s="75"/>
      <c r="BD1846" s="96">
        <f t="shared" si="2371"/>
        <v>0</v>
      </c>
      <c r="BE1846" s="97">
        <f t="shared" si="2367"/>
        <v>0</v>
      </c>
      <c r="BG1846" s="136" t="s">
        <v>214</v>
      </c>
      <c r="BH1846" s="4">
        <f t="shared" si="2372"/>
        <v>0</v>
      </c>
      <c r="BI1846" s="4">
        <v>0</v>
      </c>
    </row>
    <row r="1847" spans="1:61" ht="13.15" hidden="1" customHeight="1" outlineLevel="2" x14ac:dyDescent="0.2">
      <c r="A1847" s="380">
        <v>5</v>
      </c>
      <c r="B1847" s="382" t="s">
        <v>221</v>
      </c>
      <c r="C1847" s="49" t="s">
        <v>159</v>
      </c>
      <c r="D1847" s="95"/>
      <c r="E1847" s="68"/>
      <c r="F1847" s="69"/>
      <c r="G1847" s="69"/>
      <c r="H1847" s="69"/>
      <c r="I1847" s="69"/>
      <c r="J1847" s="69"/>
      <c r="K1847" s="69"/>
      <c r="L1847" s="69"/>
      <c r="M1847" s="69"/>
      <c r="N1847" s="69"/>
      <c r="O1847" s="69"/>
      <c r="P1847" s="69"/>
      <c r="Q1847" s="94">
        <f t="shared" si="2368"/>
        <v>0</v>
      </c>
      <c r="R1847" s="68"/>
      <c r="S1847" s="192"/>
      <c r="T1847" s="192"/>
      <c r="U1847" s="192"/>
      <c r="V1847" s="69">
        <v>9200</v>
      </c>
      <c r="W1847" s="69"/>
      <c r="X1847" s="69"/>
      <c r="Y1847" s="69"/>
      <c r="Z1847" s="69"/>
      <c r="AA1847" s="69"/>
      <c r="AB1847" s="69"/>
      <c r="AC1847" s="69"/>
      <c r="AD1847" s="94">
        <f t="shared" si="2369"/>
        <v>9200</v>
      </c>
      <c r="AE1847" s="68"/>
      <c r="AF1847" s="69"/>
      <c r="AG1847" s="69"/>
      <c r="AH1847" s="69"/>
      <c r="AI1847" s="69"/>
      <c r="AJ1847" s="69"/>
      <c r="AK1847" s="69"/>
      <c r="AL1847" s="69"/>
      <c r="AM1847" s="69"/>
      <c r="AN1847" s="69"/>
      <c r="AO1847" s="69"/>
      <c r="AP1847" s="69"/>
      <c r="AQ1847" s="94">
        <f t="shared" si="2370"/>
        <v>0</v>
      </c>
      <c r="AR1847" s="68"/>
      <c r="AS1847" s="69"/>
      <c r="AT1847" s="69"/>
      <c r="AU1847" s="69"/>
      <c r="AV1847" s="69"/>
      <c r="AW1847" s="69"/>
      <c r="AX1847" s="69"/>
      <c r="AY1847" s="69"/>
      <c r="AZ1847" s="69"/>
      <c r="BA1847" s="69"/>
      <c r="BB1847" s="69"/>
      <c r="BC1847" s="69"/>
      <c r="BD1847" s="94">
        <f t="shared" si="2371"/>
        <v>0</v>
      </c>
      <c r="BE1847" s="95">
        <f t="shared" si="2367"/>
        <v>9200</v>
      </c>
      <c r="BG1847" s="136" t="s">
        <v>223</v>
      </c>
      <c r="BH1847" s="4">
        <f t="shared" si="2372"/>
        <v>0</v>
      </c>
      <c r="BI1847" s="4">
        <v>0</v>
      </c>
    </row>
    <row r="1848" spans="1:61" ht="13.15" hidden="1" customHeight="1" outlineLevel="2" x14ac:dyDescent="0.2">
      <c r="A1848" s="384"/>
      <c r="B1848" s="383"/>
      <c r="C1848" s="45" t="s">
        <v>164</v>
      </c>
      <c r="D1848" s="97"/>
      <c r="E1848" s="74"/>
      <c r="F1848" s="75"/>
      <c r="G1848" s="75"/>
      <c r="H1848" s="75"/>
      <c r="I1848" s="75"/>
      <c r="J1848" s="75"/>
      <c r="K1848" s="75"/>
      <c r="L1848" s="75"/>
      <c r="M1848" s="75"/>
      <c r="N1848" s="75"/>
      <c r="O1848" s="75"/>
      <c r="P1848" s="75"/>
      <c r="Q1848" s="96">
        <f t="shared" si="2368"/>
        <v>0</v>
      </c>
      <c r="R1848" s="74"/>
      <c r="S1848" s="75"/>
      <c r="T1848" s="75"/>
      <c r="U1848" s="75"/>
      <c r="V1848" s="75"/>
      <c r="W1848" s="75"/>
      <c r="X1848" s="75"/>
      <c r="Y1848" s="75"/>
      <c r="Z1848" s="75"/>
      <c r="AA1848" s="75"/>
      <c r="AB1848" s="75"/>
      <c r="AC1848" s="75"/>
      <c r="AD1848" s="96">
        <f t="shared" si="2369"/>
        <v>0</v>
      </c>
      <c r="AE1848" s="74"/>
      <c r="AF1848" s="75"/>
      <c r="AG1848" s="75"/>
      <c r="AH1848" s="75"/>
      <c r="AI1848" s="75"/>
      <c r="AJ1848" s="75"/>
      <c r="AK1848" s="75"/>
      <c r="AL1848" s="75"/>
      <c r="AM1848" s="75"/>
      <c r="AN1848" s="75"/>
      <c r="AO1848" s="75"/>
      <c r="AP1848" s="75"/>
      <c r="AQ1848" s="96">
        <f t="shared" si="2370"/>
        <v>0</v>
      </c>
      <c r="AR1848" s="74"/>
      <c r="AS1848" s="75"/>
      <c r="AT1848" s="75"/>
      <c r="AU1848" s="75"/>
      <c r="AV1848" s="75"/>
      <c r="AW1848" s="75"/>
      <c r="AX1848" s="75"/>
      <c r="AY1848" s="75"/>
      <c r="AZ1848" s="75"/>
      <c r="BA1848" s="75"/>
      <c r="BB1848" s="75"/>
      <c r="BC1848" s="75"/>
      <c r="BD1848" s="96">
        <f t="shared" si="2371"/>
        <v>0</v>
      </c>
      <c r="BE1848" s="97">
        <f t="shared" si="2367"/>
        <v>0</v>
      </c>
      <c r="BG1848" t="s">
        <v>224</v>
      </c>
      <c r="BH1848" s="4">
        <f t="shared" si="2372"/>
        <v>1200000</v>
      </c>
      <c r="BI1848" s="4">
        <v>1500000</v>
      </c>
    </row>
    <row r="1849" spans="1:61" ht="13.15" hidden="1" customHeight="1" outlineLevel="2" x14ac:dyDescent="0.2">
      <c r="A1849" s="373">
        <v>6</v>
      </c>
      <c r="B1849" s="364" t="s">
        <v>209</v>
      </c>
      <c r="C1849" s="49" t="s">
        <v>159</v>
      </c>
      <c r="D1849" s="95"/>
      <c r="E1849" s="68"/>
      <c r="F1849" s="69"/>
      <c r="G1849" s="69"/>
      <c r="H1849" s="69"/>
      <c r="I1849" s="69"/>
      <c r="J1849" s="69"/>
      <c r="K1849" s="69"/>
      <c r="L1849" s="69"/>
      <c r="M1849" s="69"/>
      <c r="N1849" s="69"/>
      <c r="O1849" s="69"/>
      <c r="P1849" s="69"/>
      <c r="Q1849" s="94">
        <f t="shared" si="2368"/>
        <v>0</v>
      </c>
      <c r="R1849" s="68"/>
      <c r="S1849" s="69"/>
      <c r="T1849" s="69"/>
      <c r="U1849" s="69"/>
      <c r="V1849" s="69"/>
      <c r="W1849" s="69"/>
      <c r="X1849" s="69"/>
      <c r="Y1849" s="69"/>
      <c r="Z1849" s="69"/>
      <c r="AA1849" s="69"/>
      <c r="AB1849" s="69"/>
      <c r="AC1849" s="69"/>
      <c r="AD1849" s="94">
        <f t="shared" si="2369"/>
        <v>0</v>
      </c>
      <c r="AE1849" s="68"/>
      <c r="AF1849" s="69"/>
      <c r="AG1849" s="69"/>
      <c r="AH1849" s="69"/>
      <c r="AI1849" s="69"/>
      <c r="AJ1849" s="69"/>
      <c r="AK1849" s="69"/>
      <c r="AL1849" s="69"/>
      <c r="AM1849" s="69"/>
      <c r="AN1849" s="69"/>
      <c r="AO1849" s="69"/>
      <c r="AP1849" s="69"/>
      <c r="AQ1849" s="94">
        <f t="shared" si="2370"/>
        <v>0</v>
      </c>
      <c r="AR1849" s="68"/>
      <c r="AS1849" s="69"/>
      <c r="AT1849" s="69"/>
      <c r="AU1849" s="69"/>
      <c r="AV1849" s="69"/>
      <c r="AW1849" s="69"/>
      <c r="AX1849" s="69"/>
      <c r="AY1849" s="69"/>
      <c r="AZ1849" s="69"/>
      <c r="BA1849" s="69"/>
      <c r="BB1849" s="69"/>
      <c r="BC1849" s="69"/>
      <c r="BD1849" s="94">
        <f t="shared" si="2371"/>
        <v>0</v>
      </c>
      <c r="BE1849" s="95">
        <f t="shared" si="2367"/>
        <v>0</v>
      </c>
      <c r="BG1849" t="s">
        <v>210</v>
      </c>
      <c r="BH1849" s="4">
        <f t="shared" si="2372"/>
        <v>0</v>
      </c>
      <c r="BI1849" s="4">
        <v>0</v>
      </c>
    </row>
    <row r="1850" spans="1:61" ht="13.15" hidden="1" customHeight="1" outlineLevel="2" x14ac:dyDescent="0.2">
      <c r="A1850" s="374"/>
      <c r="B1850" s="365"/>
      <c r="C1850" s="48" t="s">
        <v>164</v>
      </c>
      <c r="D1850" s="98"/>
      <c r="E1850" s="62"/>
      <c r="F1850" s="63"/>
      <c r="G1850" s="63"/>
      <c r="H1850" s="63"/>
      <c r="I1850" s="63"/>
      <c r="J1850" s="63"/>
      <c r="K1850" s="63"/>
      <c r="L1850" s="63"/>
      <c r="M1850" s="63"/>
      <c r="N1850" s="63"/>
      <c r="O1850" s="63"/>
      <c r="P1850" s="63"/>
      <c r="Q1850" s="93">
        <f t="shared" si="2368"/>
        <v>0</v>
      </c>
      <c r="R1850" s="62"/>
      <c r="S1850" s="63"/>
      <c r="T1850" s="63"/>
      <c r="U1850" s="63"/>
      <c r="V1850" s="63"/>
      <c r="W1850" s="63"/>
      <c r="X1850" s="63"/>
      <c r="Y1850" s="63"/>
      <c r="Z1850" s="63"/>
      <c r="AA1850" s="63"/>
      <c r="AB1850" s="63"/>
      <c r="AC1850" s="63"/>
      <c r="AD1850" s="93">
        <f t="shared" si="2369"/>
        <v>0</v>
      </c>
      <c r="AE1850" s="62"/>
      <c r="AF1850" s="63"/>
      <c r="AG1850" s="63"/>
      <c r="AH1850" s="63"/>
      <c r="AI1850" s="63"/>
      <c r="AJ1850" s="63"/>
      <c r="AK1850" s="63"/>
      <c r="AL1850" s="63"/>
      <c r="AM1850" s="63"/>
      <c r="AN1850" s="63"/>
      <c r="AO1850" s="63"/>
      <c r="AP1850" s="63"/>
      <c r="AQ1850" s="93">
        <f t="shared" si="2370"/>
        <v>0</v>
      </c>
      <c r="AR1850" s="62"/>
      <c r="AS1850" s="63"/>
      <c r="AT1850" s="63"/>
      <c r="AU1850" s="63"/>
      <c r="AV1850" s="63"/>
      <c r="AW1850" s="63"/>
      <c r="AX1850" s="63"/>
      <c r="AY1850" s="63"/>
      <c r="AZ1850" s="63"/>
      <c r="BA1850" s="63"/>
      <c r="BB1850" s="63"/>
      <c r="BC1850" s="63"/>
      <c r="BD1850" s="93">
        <f t="shared" si="2371"/>
        <v>0</v>
      </c>
      <c r="BE1850" s="98">
        <f t="shared" si="2367"/>
        <v>0</v>
      </c>
      <c r="BF1850" s="122"/>
      <c r="BG1850" s="136" t="s">
        <v>215</v>
      </c>
      <c r="BH1850" s="4">
        <f t="shared" si="2372"/>
        <v>0</v>
      </c>
      <c r="BI1850" s="4">
        <v>0</v>
      </c>
    </row>
    <row r="1851" spans="1:61" ht="13.15" hidden="1" customHeight="1" outlineLevel="2" x14ac:dyDescent="0.2">
      <c r="A1851" s="366">
        <v>7</v>
      </c>
      <c r="B1851" s="364" t="s">
        <v>6</v>
      </c>
      <c r="C1851" s="49" t="s">
        <v>159</v>
      </c>
      <c r="D1851" s="95"/>
      <c r="E1851" s="68"/>
      <c r="F1851" s="69"/>
      <c r="G1851" s="69"/>
      <c r="H1851" s="69"/>
      <c r="I1851" s="69"/>
      <c r="J1851" s="69"/>
      <c r="K1851" s="69"/>
      <c r="L1851" s="69"/>
      <c r="M1851" s="69"/>
      <c r="N1851" s="69"/>
      <c r="O1851" s="69"/>
      <c r="P1851" s="69"/>
      <c r="Q1851" s="94">
        <f t="shared" si="2368"/>
        <v>0</v>
      </c>
      <c r="R1851" s="68"/>
      <c r="S1851" s="69"/>
      <c r="T1851" s="69"/>
      <c r="U1851" s="69"/>
      <c r="V1851" s="69"/>
      <c r="W1851" s="69"/>
      <c r="X1851" s="69"/>
      <c r="Y1851" s="69"/>
      <c r="Z1851" s="69"/>
      <c r="AA1851" s="69"/>
      <c r="AB1851" s="69"/>
      <c r="AC1851" s="69"/>
      <c r="AD1851" s="94">
        <f t="shared" si="2369"/>
        <v>0</v>
      </c>
      <c r="AE1851" s="68"/>
      <c r="AF1851" s="69"/>
      <c r="AG1851" s="69"/>
      <c r="AH1851" s="69"/>
      <c r="AI1851" s="69"/>
      <c r="AJ1851" s="69"/>
      <c r="AK1851" s="69"/>
      <c r="AL1851" s="69"/>
      <c r="AM1851" s="69"/>
      <c r="AN1851" s="69"/>
      <c r="AO1851" s="69"/>
      <c r="AP1851" s="69"/>
      <c r="AQ1851" s="94">
        <f t="shared" si="2370"/>
        <v>0</v>
      </c>
      <c r="AR1851" s="68"/>
      <c r="AS1851" s="69"/>
      <c r="AT1851" s="69"/>
      <c r="AU1851" s="69"/>
      <c r="AV1851" s="69"/>
      <c r="AW1851" s="69"/>
      <c r="AX1851" s="69"/>
      <c r="AY1851" s="69"/>
      <c r="AZ1851" s="69"/>
      <c r="BA1851" s="69"/>
      <c r="BB1851" s="69"/>
      <c r="BC1851" s="69"/>
      <c r="BD1851" s="94">
        <f t="shared" si="2371"/>
        <v>0</v>
      </c>
      <c r="BE1851" s="95">
        <f t="shared" si="2367"/>
        <v>0</v>
      </c>
      <c r="BG1851" s="138" t="s">
        <v>216</v>
      </c>
      <c r="BH1851" s="139">
        <f>SUM(BH1843:BH1850)</f>
        <v>1200000</v>
      </c>
      <c r="BI1851" s="139">
        <f>SUM(BI1843:BI1850)</f>
        <v>1500000</v>
      </c>
    </row>
    <row r="1852" spans="1:61" ht="13.15" hidden="1" customHeight="1" outlineLevel="2" x14ac:dyDescent="0.2">
      <c r="A1852" s="367"/>
      <c r="B1852" s="368"/>
      <c r="C1852" s="48" t="s">
        <v>164</v>
      </c>
      <c r="D1852" s="98"/>
      <c r="E1852" s="66"/>
      <c r="F1852" s="63"/>
      <c r="G1852" s="63"/>
      <c r="H1852" s="63"/>
      <c r="I1852" s="63"/>
      <c r="J1852" s="63"/>
      <c r="K1852" s="63"/>
      <c r="L1852" s="63"/>
      <c r="M1852" s="63"/>
      <c r="N1852" s="63"/>
      <c r="O1852" s="63"/>
      <c r="P1852" s="63"/>
      <c r="Q1852" s="93">
        <f t="shared" si="2368"/>
        <v>0</v>
      </c>
      <c r="R1852" s="66"/>
      <c r="S1852" s="63"/>
      <c r="T1852" s="63"/>
      <c r="U1852" s="63"/>
      <c r="V1852" s="63"/>
      <c r="W1852" s="63"/>
      <c r="X1852" s="63"/>
      <c r="Y1852" s="63"/>
      <c r="Z1852" s="63"/>
      <c r="AA1852" s="63"/>
      <c r="AB1852" s="63"/>
      <c r="AC1852" s="63"/>
      <c r="AD1852" s="93">
        <f t="shared" si="2369"/>
        <v>0</v>
      </c>
      <c r="AE1852" s="66"/>
      <c r="AF1852" s="63"/>
      <c r="AG1852" s="63"/>
      <c r="AH1852" s="63"/>
      <c r="AI1852" s="63"/>
      <c r="AJ1852" s="63"/>
      <c r="AK1852" s="63"/>
      <c r="AL1852" s="63"/>
      <c r="AM1852" s="63"/>
      <c r="AN1852" s="63"/>
      <c r="AO1852" s="63"/>
      <c r="AP1852" s="63"/>
      <c r="AQ1852" s="93">
        <f t="shared" si="2370"/>
        <v>0</v>
      </c>
      <c r="AR1852" s="66"/>
      <c r="AS1852" s="63"/>
      <c r="AT1852" s="63"/>
      <c r="AU1852" s="63"/>
      <c r="AV1852" s="63"/>
      <c r="AW1852" s="63"/>
      <c r="AX1852" s="63"/>
      <c r="AY1852" s="63"/>
      <c r="AZ1852" s="63"/>
      <c r="BA1852" s="63"/>
      <c r="BB1852" s="63"/>
      <c r="BC1852" s="63"/>
      <c r="BD1852" s="93">
        <f t="shared" si="2371"/>
        <v>0</v>
      </c>
      <c r="BE1852" s="98">
        <f t="shared" si="2367"/>
        <v>0</v>
      </c>
      <c r="BH1852" s="4"/>
      <c r="BI1852" s="4"/>
    </row>
    <row r="1853" spans="1:61" ht="13.15" hidden="1" customHeight="1" outlineLevel="2" x14ac:dyDescent="0.2">
      <c r="A1853" s="380">
        <v>8</v>
      </c>
      <c r="B1853" s="364" t="s">
        <v>335</v>
      </c>
      <c r="C1853" s="49" t="s">
        <v>159</v>
      </c>
      <c r="D1853" s="95"/>
      <c r="E1853" s="68"/>
      <c r="F1853" s="69"/>
      <c r="G1853" s="69"/>
      <c r="H1853" s="69"/>
      <c r="I1853" s="69"/>
      <c r="J1853" s="69"/>
      <c r="K1853" s="69"/>
      <c r="L1853" s="69"/>
      <c r="M1853" s="69"/>
      <c r="N1853" s="69"/>
      <c r="O1853" s="69"/>
      <c r="P1853" s="69"/>
      <c r="Q1853" s="94">
        <f t="shared" si="2368"/>
        <v>0</v>
      </c>
      <c r="R1853" s="68"/>
      <c r="S1853" s="69"/>
      <c r="T1853" s="69"/>
      <c r="U1853" s="69"/>
      <c r="V1853" s="69"/>
      <c r="W1853" s="69"/>
      <c r="X1853" s="69"/>
      <c r="Y1853" s="69"/>
      <c r="Z1853" s="69"/>
      <c r="AA1853" s="69"/>
      <c r="AB1853" s="69"/>
      <c r="AC1853" s="69"/>
      <c r="AD1853" s="94">
        <f t="shared" si="2369"/>
        <v>0</v>
      </c>
      <c r="AE1853" s="68"/>
      <c r="AF1853" s="69"/>
      <c r="AG1853" s="69"/>
      <c r="AH1853" s="69"/>
      <c r="AI1853" s="69"/>
      <c r="AJ1853" s="69"/>
      <c r="AK1853" s="69"/>
      <c r="AL1853" s="69"/>
      <c r="AM1853" s="69"/>
      <c r="AN1853" s="69"/>
      <c r="AO1853" s="69"/>
      <c r="AP1853" s="69"/>
      <c r="AQ1853" s="94">
        <f t="shared" si="2370"/>
        <v>0</v>
      </c>
      <c r="AR1853" s="68"/>
      <c r="AS1853" s="69"/>
      <c r="AT1853" s="69"/>
      <c r="AU1853" s="69"/>
      <c r="AV1853" s="69"/>
      <c r="AW1853" s="69"/>
      <c r="AX1853" s="69"/>
      <c r="AY1853" s="69"/>
      <c r="AZ1853" s="69"/>
      <c r="BA1853" s="69"/>
      <c r="BB1853" s="69"/>
      <c r="BC1853" s="69"/>
      <c r="BD1853" s="94">
        <f t="shared" si="2371"/>
        <v>0</v>
      </c>
      <c r="BE1853" s="95">
        <f t="shared" si="2367"/>
        <v>0</v>
      </c>
      <c r="BG1853" s="138"/>
      <c r="BH1853" s="139"/>
      <c r="BI1853" s="139"/>
    </row>
    <row r="1854" spans="1:61" ht="13.15" hidden="1" customHeight="1" outlineLevel="2" thickBot="1" x14ac:dyDescent="0.25">
      <c r="A1854" s="377"/>
      <c r="B1854" s="379"/>
      <c r="C1854" s="128" t="s">
        <v>164</v>
      </c>
      <c r="D1854" s="133"/>
      <c r="E1854" s="132"/>
      <c r="F1854" s="130"/>
      <c r="G1854" s="130"/>
      <c r="H1854" s="130"/>
      <c r="I1854" s="130"/>
      <c r="J1854" s="130"/>
      <c r="K1854" s="130"/>
      <c r="L1854" s="130"/>
      <c r="M1854" s="130"/>
      <c r="N1854" s="130"/>
      <c r="O1854" s="130"/>
      <c r="P1854" s="130"/>
      <c r="Q1854" s="131">
        <f t="shared" si="2368"/>
        <v>0</v>
      </c>
      <c r="R1854" s="132"/>
      <c r="S1854" s="130"/>
      <c r="T1854" s="130"/>
      <c r="U1854" s="130"/>
      <c r="V1854" s="130"/>
      <c r="W1854" s="130"/>
      <c r="X1854" s="130"/>
      <c r="Y1854" s="130"/>
      <c r="Z1854" s="130"/>
      <c r="AA1854" s="130"/>
      <c r="AB1854" s="130"/>
      <c r="AC1854" s="130"/>
      <c r="AD1854" s="131">
        <f t="shared" si="2369"/>
        <v>0</v>
      </c>
      <c r="AE1854" s="132"/>
      <c r="AF1854" s="130"/>
      <c r="AG1854" s="130"/>
      <c r="AH1854" s="130"/>
      <c r="AI1854" s="130"/>
      <c r="AJ1854" s="130"/>
      <c r="AK1854" s="130"/>
      <c r="AL1854" s="130"/>
      <c r="AM1854" s="130"/>
      <c r="AN1854" s="130"/>
      <c r="AO1854" s="130"/>
      <c r="AP1854" s="130"/>
      <c r="AQ1854" s="131">
        <f t="shared" si="2370"/>
        <v>0</v>
      </c>
      <c r="AR1854" s="132"/>
      <c r="AS1854" s="130"/>
      <c r="AT1854" s="130"/>
      <c r="AU1854" s="130"/>
      <c r="AV1854" s="130"/>
      <c r="AW1854" s="130"/>
      <c r="AX1854" s="130"/>
      <c r="AY1854" s="130"/>
      <c r="AZ1854" s="130"/>
      <c r="BA1854" s="130"/>
      <c r="BB1854" s="130"/>
      <c r="BC1854" s="130"/>
      <c r="BD1854" s="131">
        <f t="shared" si="2371"/>
        <v>0</v>
      </c>
      <c r="BE1854" s="133">
        <f t="shared" si="2367"/>
        <v>0</v>
      </c>
      <c r="BH1854" s="4"/>
      <c r="BI1854" s="4"/>
    </row>
    <row r="1855" spans="1:61" outlineLevel="1" collapsed="1" x14ac:dyDescent="0.2">
      <c r="A1855" s="369"/>
      <c r="B1855" s="362" t="s">
        <v>198</v>
      </c>
      <c r="C1855" s="50" t="s">
        <v>159</v>
      </c>
      <c r="D1855" s="127">
        <f>SUM(D1839,D1841,D1843,D1845,D1847,D1849,D1851,D1853)</f>
        <v>0</v>
      </c>
      <c r="E1855" s="124">
        <f t="shared" ref="E1855:P1855" si="2373">SUM(E1839,E1841,E1843,E1845,E1847,E1849,E1851,E1853)</f>
        <v>0</v>
      </c>
      <c r="F1855" s="125">
        <f t="shared" si="2373"/>
        <v>0</v>
      </c>
      <c r="G1855" s="125">
        <f t="shared" si="2373"/>
        <v>0</v>
      </c>
      <c r="H1855" s="125">
        <f t="shared" si="2373"/>
        <v>0</v>
      </c>
      <c r="I1855" s="125">
        <f t="shared" si="2373"/>
        <v>0</v>
      </c>
      <c r="J1855" s="125">
        <f t="shared" si="2373"/>
        <v>0</v>
      </c>
      <c r="K1855" s="125">
        <f t="shared" si="2373"/>
        <v>0</v>
      </c>
      <c r="L1855" s="125">
        <f t="shared" si="2373"/>
        <v>0</v>
      </c>
      <c r="M1855" s="125">
        <f t="shared" si="2373"/>
        <v>0</v>
      </c>
      <c r="N1855" s="125">
        <f t="shared" si="2373"/>
        <v>0</v>
      </c>
      <c r="O1855" s="125">
        <f t="shared" si="2373"/>
        <v>0</v>
      </c>
      <c r="P1855" s="125">
        <f t="shared" si="2373"/>
        <v>0</v>
      </c>
      <c r="Q1855" s="126">
        <f t="shared" si="2368"/>
        <v>0</v>
      </c>
      <c r="R1855" s="124">
        <f t="shared" ref="R1855:AC1855" si="2374">SUM(R1839,R1841,R1843,R1845,R1847,R1849,R1851,R1853)</f>
        <v>0</v>
      </c>
      <c r="S1855" s="125">
        <f t="shared" si="2374"/>
        <v>0</v>
      </c>
      <c r="T1855" s="125">
        <f t="shared" si="2374"/>
        <v>0</v>
      </c>
      <c r="U1855" s="125">
        <f t="shared" si="2374"/>
        <v>0</v>
      </c>
      <c r="V1855" s="125">
        <f t="shared" si="2374"/>
        <v>9200</v>
      </c>
      <c r="W1855" s="125">
        <f t="shared" si="2374"/>
        <v>0</v>
      </c>
      <c r="X1855" s="125">
        <f t="shared" si="2374"/>
        <v>0</v>
      </c>
      <c r="Y1855" s="125">
        <f t="shared" si="2374"/>
        <v>0</v>
      </c>
      <c r="Z1855" s="125">
        <f t="shared" si="2374"/>
        <v>0</v>
      </c>
      <c r="AA1855" s="125">
        <f t="shared" si="2374"/>
        <v>0</v>
      </c>
      <c r="AB1855" s="125">
        <f t="shared" si="2374"/>
        <v>0</v>
      </c>
      <c r="AC1855" s="125">
        <f t="shared" si="2374"/>
        <v>0</v>
      </c>
      <c r="AD1855" s="126">
        <f t="shared" si="2369"/>
        <v>9200</v>
      </c>
      <c r="AE1855" s="124">
        <f t="shared" ref="AE1855:AP1855" si="2375">SUM(AE1839,AE1841,AE1843,AE1845,AE1847,AE1849,AE1851,AE1853)</f>
        <v>0</v>
      </c>
      <c r="AF1855" s="125">
        <f t="shared" si="2375"/>
        <v>0</v>
      </c>
      <c r="AG1855" s="125">
        <f t="shared" si="2375"/>
        <v>0</v>
      </c>
      <c r="AH1855" s="125">
        <f t="shared" si="2375"/>
        <v>0</v>
      </c>
      <c r="AI1855" s="125">
        <f t="shared" si="2375"/>
        <v>0</v>
      </c>
      <c r="AJ1855" s="125">
        <f t="shared" si="2375"/>
        <v>0</v>
      </c>
      <c r="AK1855" s="125">
        <f t="shared" si="2375"/>
        <v>0</v>
      </c>
      <c r="AL1855" s="125">
        <f t="shared" si="2375"/>
        <v>0</v>
      </c>
      <c r="AM1855" s="125">
        <f t="shared" si="2375"/>
        <v>0</v>
      </c>
      <c r="AN1855" s="125">
        <f t="shared" si="2375"/>
        <v>0</v>
      </c>
      <c r="AO1855" s="125">
        <f t="shared" si="2375"/>
        <v>0</v>
      </c>
      <c r="AP1855" s="125">
        <f t="shared" si="2375"/>
        <v>0</v>
      </c>
      <c r="AQ1855" s="126">
        <f t="shared" si="2370"/>
        <v>0</v>
      </c>
      <c r="AR1855" s="124">
        <f t="shared" ref="AR1855:BC1855" si="2376">SUM(AR1839,AR1841,AR1843,AR1845,AR1847,AR1849,AR1851,AR1853)</f>
        <v>0</v>
      </c>
      <c r="AS1855" s="125">
        <f t="shared" si="2376"/>
        <v>0</v>
      </c>
      <c r="AT1855" s="125">
        <f t="shared" si="2376"/>
        <v>0</v>
      </c>
      <c r="AU1855" s="125">
        <f t="shared" si="2376"/>
        <v>0</v>
      </c>
      <c r="AV1855" s="125">
        <f t="shared" si="2376"/>
        <v>0</v>
      </c>
      <c r="AW1855" s="125">
        <f t="shared" si="2376"/>
        <v>0</v>
      </c>
      <c r="AX1855" s="125">
        <f t="shared" si="2376"/>
        <v>0</v>
      </c>
      <c r="AY1855" s="125">
        <f t="shared" si="2376"/>
        <v>0</v>
      </c>
      <c r="AZ1855" s="125">
        <f t="shared" si="2376"/>
        <v>0</v>
      </c>
      <c r="BA1855" s="125">
        <f t="shared" si="2376"/>
        <v>0</v>
      </c>
      <c r="BB1855" s="125">
        <f t="shared" si="2376"/>
        <v>0</v>
      </c>
      <c r="BC1855" s="125">
        <f t="shared" si="2376"/>
        <v>0</v>
      </c>
      <c r="BD1855" s="126">
        <f t="shared" si="2371"/>
        <v>0</v>
      </c>
      <c r="BE1855" s="127">
        <f t="shared" si="2367"/>
        <v>9200</v>
      </c>
      <c r="BG1855" s="138"/>
      <c r="BH1855" s="139"/>
      <c r="BI1855" s="139"/>
    </row>
    <row r="1856" spans="1:61" outlineLevel="1" x14ac:dyDescent="0.2">
      <c r="A1856" s="370"/>
      <c r="B1856" s="363"/>
      <c r="C1856" s="51" t="s">
        <v>164</v>
      </c>
      <c r="D1856" s="100">
        <f t="shared" ref="D1856:P1856" si="2377">SUM(D1840,D1842,D1844,D1846,D1848,D1850,D1852,D1854)</f>
        <v>0</v>
      </c>
      <c r="E1856" s="80">
        <f t="shared" si="2377"/>
        <v>0</v>
      </c>
      <c r="F1856" s="81">
        <f t="shared" si="2377"/>
        <v>0</v>
      </c>
      <c r="G1856" s="81">
        <f t="shared" si="2377"/>
        <v>0</v>
      </c>
      <c r="H1856" s="81">
        <f t="shared" si="2377"/>
        <v>0</v>
      </c>
      <c r="I1856" s="81">
        <f t="shared" si="2377"/>
        <v>0</v>
      </c>
      <c r="J1856" s="81">
        <f t="shared" si="2377"/>
        <v>0</v>
      </c>
      <c r="K1856" s="81">
        <f t="shared" si="2377"/>
        <v>0</v>
      </c>
      <c r="L1856" s="81">
        <f t="shared" si="2377"/>
        <v>0</v>
      </c>
      <c r="M1856" s="81">
        <f t="shared" si="2377"/>
        <v>0</v>
      </c>
      <c r="N1856" s="81">
        <f t="shared" si="2377"/>
        <v>0</v>
      </c>
      <c r="O1856" s="81">
        <f t="shared" si="2377"/>
        <v>0</v>
      </c>
      <c r="P1856" s="81">
        <f t="shared" si="2377"/>
        <v>0</v>
      </c>
      <c r="Q1856" s="99">
        <f t="shared" si="2368"/>
        <v>0</v>
      </c>
      <c r="R1856" s="80">
        <f t="shared" ref="R1856:AC1856" si="2378">SUM(R1840,R1842,R1844,R1846,R1848,R1850,R1852,R1854)</f>
        <v>0</v>
      </c>
      <c r="S1856" s="81">
        <f t="shared" si="2378"/>
        <v>0</v>
      </c>
      <c r="T1856" s="81">
        <f t="shared" si="2378"/>
        <v>0</v>
      </c>
      <c r="U1856" s="81">
        <f t="shared" si="2378"/>
        <v>0</v>
      </c>
      <c r="V1856" s="81">
        <f t="shared" si="2378"/>
        <v>0</v>
      </c>
      <c r="W1856" s="81">
        <f t="shared" si="2378"/>
        <v>0</v>
      </c>
      <c r="X1856" s="81">
        <f t="shared" si="2378"/>
        <v>0</v>
      </c>
      <c r="Y1856" s="81">
        <f t="shared" si="2378"/>
        <v>0</v>
      </c>
      <c r="Z1856" s="81">
        <f t="shared" si="2378"/>
        <v>0</v>
      </c>
      <c r="AA1856" s="81">
        <f t="shared" si="2378"/>
        <v>0</v>
      </c>
      <c r="AB1856" s="81">
        <f t="shared" si="2378"/>
        <v>0</v>
      </c>
      <c r="AC1856" s="81">
        <f t="shared" si="2378"/>
        <v>0</v>
      </c>
      <c r="AD1856" s="99">
        <f t="shared" si="2369"/>
        <v>0</v>
      </c>
      <c r="AE1856" s="80">
        <f t="shared" ref="AE1856:AP1856" si="2379">SUM(AE1840,AE1842,AE1844,AE1846,AE1848,AE1850,AE1852,AE1854)</f>
        <v>0</v>
      </c>
      <c r="AF1856" s="81">
        <f t="shared" si="2379"/>
        <v>0</v>
      </c>
      <c r="AG1856" s="81">
        <f t="shared" si="2379"/>
        <v>0</v>
      </c>
      <c r="AH1856" s="81">
        <f t="shared" si="2379"/>
        <v>0</v>
      </c>
      <c r="AI1856" s="81">
        <f t="shared" si="2379"/>
        <v>0</v>
      </c>
      <c r="AJ1856" s="81">
        <f t="shared" si="2379"/>
        <v>0</v>
      </c>
      <c r="AK1856" s="81">
        <f t="shared" si="2379"/>
        <v>0</v>
      </c>
      <c r="AL1856" s="81">
        <f t="shared" si="2379"/>
        <v>0</v>
      </c>
      <c r="AM1856" s="81">
        <f t="shared" si="2379"/>
        <v>0</v>
      </c>
      <c r="AN1856" s="81">
        <f t="shared" si="2379"/>
        <v>0</v>
      </c>
      <c r="AO1856" s="81">
        <f t="shared" si="2379"/>
        <v>0</v>
      </c>
      <c r="AP1856" s="81">
        <f t="shared" si="2379"/>
        <v>0</v>
      </c>
      <c r="AQ1856" s="99">
        <f t="shared" si="2370"/>
        <v>0</v>
      </c>
      <c r="AR1856" s="80">
        <f t="shared" ref="AR1856:BC1856" si="2380">SUM(AR1840,AR1842,AR1844,AR1846,AR1848,AR1850,AR1852,AR1854)</f>
        <v>0</v>
      </c>
      <c r="AS1856" s="81">
        <f t="shared" si="2380"/>
        <v>0</v>
      </c>
      <c r="AT1856" s="81">
        <f t="shared" si="2380"/>
        <v>0</v>
      </c>
      <c r="AU1856" s="81">
        <f t="shared" si="2380"/>
        <v>0</v>
      </c>
      <c r="AV1856" s="81">
        <f t="shared" si="2380"/>
        <v>0</v>
      </c>
      <c r="AW1856" s="81">
        <f t="shared" si="2380"/>
        <v>0</v>
      </c>
      <c r="AX1856" s="81">
        <f t="shared" si="2380"/>
        <v>0</v>
      </c>
      <c r="AY1856" s="81">
        <f t="shared" si="2380"/>
        <v>0</v>
      </c>
      <c r="AZ1856" s="81">
        <f t="shared" si="2380"/>
        <v>0</v>
      </c>
      <c r="BA1856" s="81">
        <f t="shared" si="2380"/>
        <v>0</v>
      </c>
      <c r="BB1856" s="81">
        <f t="shared" si="2380"/>
        <v>0</v>
      </c>
      <c r="BC1856" s="81">
        <f t="shared" si="2380"/>
        <v>0</v>
      </c>
      <c r="BD1856" s="99">
        <f t="shared" si="2371"/>
        <v>0</v>
      </c>
      <c r="BE1856" s="100">
        <f t="shared" si="2367"/>
        <v>0</v>
      </c>
    </row>
    <row r="1857" spans="1:61" hidden="1" outlineLevel="2" x14ac:dyDescent="0.2">
      <c r="A1857" s="120"/>
      <c r="B1857" s="111" t="s">
        <v>203</v>
      </c>
      <c r="C1857" s="112"/>
      <c r="D1857" s="114"/>
      <c r="E1857" s="113"/>
      <c r="F1857" s="113"/>
      <c r="G1857" s="113"/>
      <c r="H1857" s="113"/>
      <c r="I1857" s="113"/>
      <c r="J1857" s="113"/>
      <c r="K1857" s="113"/>
      <c r="L1857" s="113"/>
      <c r="M1857" s="113"/>
      <c r="N1857" s="113"/>
      <c r="O1857" s="113"/>
      <c r="P1857" s="113"/>
      <c r="Q1857" s="114"/>
      <c r="R1857" s="113"/>
      <c r="S1857" s="113"/>
      <c r="T1857" s="113"/>
      <c r="U1857" s="113"/>
      <c r="V1857" s="113"/>
      <c r="W1857" s="113"/>
      <c r="X1857" s="113"/>
      <c r="Y1857" s="113"/>
      <c r="Z1857" s="113"/>
      <c r="AA1857" s="113"/>
      <c r="AB1857" s="113"/>
      <c r="AC1857" s="113"/>
      <c r="AD1857" s="114"/>
      <c r="AE1857" s="113"/>
      <c r="AF1857" s="113"/>
      <c r="AG1857" s="113"/>
      <c r="AH1857" s="113"/>
      <c r="AI1857" s="113"/>
      <c r="AJ1857" s="113"/>
      <c r="AK1857" s="113"/>
      <c r="AL1857" s="113"/>
      <c r="AM1857" s="113"/>
      <c r="AN1857" s="113"/>
      <c r="AO1857" s="113"/>
      <c r="AP1857" s="113"/>
      <c r="AQ1857" s="114"/>
      <c r="AR1857" s="113"/>
      <c r="AS1857" s="113"/>
      <c r="AT1857" s="113"/>
      <c r="AU1857" s="113"/>
      <c r="AV1857" s="113"/>
      <c r="AW1857" s="113"/>
      <c r="AX1857" s="113"/>
      <c r="AY1857" s="113"/>
      <c r="AZ1857" s="113"/>
      <c r="BA1857" s="113"/>
      <c r="BB1857" s="113"/>
      <c r="BC1857" s="113"/>
      <c r="BD1857" s="114"/>
      <c r="BE1857" s="198">
        <f t="shared" si="2367"/>
        <v>0</v>
      </c>
    </row>
    <row r="1858" spans="1:61" hidden="1" outlineLevel="2" x14ac:dyDescent="0.2">
      <c r="A1858" s="375">
        <v>1</v>
      </c>
      <c r="B1858" s="376" t="s">
        <v>208</v>
      </c>
      <c r="C1858" s="47" t="s">
        <v>159</v>
      </c>
      <c r="D1858" s="91">
        <f>D1855-D1860</f>
        <v>0</v>
      </c>
      <c r="E1858" s="52">
        <f>E1855-E1860</f>
        <v>0</v>
      </c>
      <c r="F1858" s="53">
        <f t="shared" ref="F1858:P1858" si="2381">F1855-F1860</f>
        <v>0</v>
      </c>
      <c r="G1858" s="53">
        <f t="shared" si="2381"/>
        <v>0</v>
      </c>
      <c r="H1858" s="53">
        <f t="shared" si="2381"/>
        <v>0</v>
      </c>
      <c r="I1858" s="53">
        <f t="shared" si="2381"/>
        <v>0</v>
      </c>
      <c r="J1858" s="53">
        <f t="shared" si="2381"/>
        <v>0</v>
      </c>
      <c r="K1858" s="53">
        <f t="shared" si="2381"/>
        <v>0</v>
      </c>
      <c r="L1858" s="53">
        <f t="shared" si="2381"/>
        <v>0</v>
      </c>
      <c r="M1858" s="53">
        <f t="shared" si="2381"/>
        <v>0</v>
      </c>
      <c r="N1858" s="53">
        <f t="shared" si="2381"/>
        <v>0</v>
      </c>
      <c r="O1858" s="53">
        <f t="shared" si="2381"/>
        <v>0</v>
      </c>
      <c r="P1858" s="53">
        <f t="shared" si="2381"/>
        <v>0</v>
      </c>
      <c r="Q1858" s="91">
        <f t="shared" ref="Q1858:Q1863" si="2382">SUM(E1858:P1858)</f>
        <v>0</v>
      </c>
      <c r="R1858" s="52">
        <f>R1855-R1860</f>
        <v>0</v>
      </c>
      <c r="S1858" s="53">
        <f t="shared" ref="S1858:AC1858" si="2383">S1855-S1860</f>
        <v>0</v>
      </c>
      <c r="T1858" s="53">
        <f t="shared" si="2383"/>
        <v>0</v>
      </c>
      <c r="U1858" s="53">
        <f t="shared" si="2383"/>
        <v>0</v>
      </c>
      <c r="V1858" s="53">
        <f t="shared" si="2383"/>
        <v>9200</v>
      </c>
      <c r="W1858" s="53">
        <f t="shared" si="2383"/>
        <v>0</v>
      </c>
      <c r="X1858" s="53">
        <f t="shared" si="2383"/>
        <v>0</v>
      </c>
      <c r="Y1858" s="53">
        <f t="shared" si="2383"/>
        <v>0</v>
      </c>
      <c r="Z1858" s="53">
        <f t="shared" si="2383"/>
        <v>0</v>
      </c>
      <c r="AA1858" s="53">
        <f t="shared" si="2383"/>
        <v>0</v>
      </c>
      <c r="AB1858" s="53">
        <f t="shared" si="2383"/>
        <v>0</v>
      </c>
      <c r="AC1858" s="53">
        <f t="shared" si="2383"/>
        <v>0</v>
      </c>
      <c r="AD1858" s="91">
        <f t="shared" ref="AD1858:AD1863" si="2384">SUM(R1858:AC1858)</f>
        <v>9200</v>
      </c>
      <c r="AE1858" s="52">
        <f>AE1855-AE1860</f>
        <v>0</v>
      </c>
      <c r="AF1858" s="53">
        <f t="shared" ref="AF1858:AP1858" si="2385">AF1855-AF1860</f>
        <v>0</v>
      </c>
      <c r="AG1858" s="53">
        <f t="shared" si="2385"/>
        <v>0</v>
      </c>
      <c r="AH1858" s="53">
        <f t="shared" si="2385"/>
        <v>0</v>
      </c>
      <c r="AI1858" s="53">
        <f t="shared" si="2385"/>
        <v>0</v>
      </c>
      <c r="AJ1858" s="53">
        <f t="shared" si="2385"/>
        <v>0</v>
      </c>
      <c r="AK1858" s="53">
        <f t="shared" si="2385"/>
        <v>0</v>
      </c>
      <c r="AL1858" s="53">
        <f t="shared" si="2385"/>
        <v>0</v>
      </c>
      <c r="AM1858" s="53">
        <f t="shared" si="2385"/>
        <v>0</v>
      </c>
      <c r="AN1858" s="53">
        <f t="shared" si="2385"/>
        <v>0</v>
      </c>
      <c r="AO1858" s="53">
        <f t="shared" si="2385"/>
        <v>0</v>
      </c>
      <c r="AP1858" s="53">
        <f t="shared" si="2385"/>
        <v>0</v>
      </c>
      <c r="AQ1858" s="91">
        <f t="shared" ref="AQ1858:AQ1863" si="2386">SUM(AE1858:AP1858)</f>
        <v>0</v>
      </c>
      <c r="AR1858" s="52">
        <f>AR1855-AR1860</f>
        <v>0</v>
      </c>
      <c r="AS1858" s="53">
        <f t="shared" ref="AS1858:BC1858" si="2387">AS1855-AS1860</f>
        <v>0</v>
      </c>
      <c r="AT1858" s="53">
        <f t="shared" si="2387"/>
        <v>0</v>
      </c>
      <c r="AU1858" s="53">
        <f t="shared" si="2387"/>
        <v>0</v>
      </c>
      <c r="AV1858" s="53">
        <f t="shared" si="2387"/>
        <v>0</v>
      </c>
      <c r="AW1858" s="53">
        <f t="shared" si="2387"/>
        <v>0</v>
      </c>
      <c r="AX1858" s="53">
        <f t="shared" si="2387"/>
        <v>0</v>
      </c>
      <c r="AY1858" s="53">
        <f t="shared" si="2387"/>
        <v>0</v>
      </c>
      <c r="AZ1858" s="53">
        <f t="shared" si="2387"/>
        <v>0</v>
      </c>
      <c r="BA1858" s="53">
        <f t="shared" si="2387"/>
        <v>0</v>
      </c>
      <c r="BB1858" s="53">
        <f t="shared" si="2387"/>
        <v>0</v>
      </c>
      <c r="BC1858" s="53">
        <f t="shared" si="2387"/>
        <v>0</v>
      </c>
      <c r="BD1858" s="91">
        <f t="shared" ref="BD1858:BD1863" si="2388">SUM(AR1858:BC1858)</f>
        <v>0</v>
      </c>
      <c r="BE1858" s="91">
        <f t="shared" si="2367"/>
        <v>9200</v>
      </c>
      <c r="BG1858" s="42"/>
    </row>
    <row r="1859" spans="1:61" hidden="1" outlineLevel="2" x14ac:dyDescent="0.2">
      <c r="A1859" s="374"/>
      <c r="B1859" s="372"/>
      <c r="C1859" s="46" t="s">
        <v>164</v>
      </c>
      <c r="D1859" s="92">
        <f t="shared" ref="D1859:P1859" si="2389">D1856-D1861</f>
        <v>0</v>
      </c>
      <c r="E1859" s="56">
        <f t="shared" si="2389"/>
        <v>0</v>
      </c>
      <c r="F1859" s="57">
        <f t="shared" si="2389"/>
        <v>0</v>
      </c>
      <c r="G1859" s="57">
        <f t="shared" si="2389"/>
        <v>0</v>
      </c>
      <c r="H1859" s="57">
        <f t="shared" si="2389"/>
        <v>0</v>
      </c>
      <c r="I1859" s="57">
        <f t="shared" si="2389"/>
        <v>0</v>
      </c>
      <c r="J1859" s="57">
        <f t="shared" si="2389"/>
        <v>0</v>
      </c>
      <c r="K1859" s="57">
        <f t="shared" si="2389"/>
        <v>0</v>
      </c>
      <c r="L1859" s="57">
        <f t="shared" si="2389"/>
        <v>0</v>
      </c>
      <c r="M1859" s="57">
        <f t="shared" si="2389"/>
        <v>0</v>
      </c>
      <c r="N1859" s="57">
        <f t="shared" si="2389"/>
        <v>0</v>
      </c>
      <c r="O1859" s="57">
        <f t="shared" si="2389"/>
        <v>0</v>
      </c>
      <c r="P1859" s="57">
        <f t="shared" si="2389"/>
        <v>0</v>
      </c>
      <c r="Q1859" s="92">
        <f t="shared" si="2382"/>
        <v>0</v>
      </c>
      <c r="R1859" s="56">
        <f t="shared" ref="R1859:AC1859" si="2390">R1856-R1861</f>
        <v>0</v>
      </c>
      <c r="S1859" s="57">
        <f t="shared" si="2390"/>
        <v>0</v>
      </c>
      <c r="T1859" s="57">
        <f t="shared" si="2390"/>
        <v>0</v>
      </c>
      <c r="U1859" s="57">
        <f t="shared" si="2390"/>
        <v>0</v>
      </c>
      <c r="V1859" s="57">
        <f t="shared" si="2390"/>
        <v>0</v>
      </c>
      <c r="W1859" s="57">
        <f t="shared" si="2390"/>
        <v>0</v>
      </c>
      <c r="X1859" s="57">
        <f t="shared" si="2390"/>
        <v>0</v>
      </c>
      <c r="Y1859" s="57">
        <f t="shared" si="2390"/>
        <v>0</v>
      </c>
      <c r="Z1859" s="57">
        <f t="shared" si="2390"/>
        <v>0</v>
      </c>
      <c r="AA1859" s="57">
        <f t="shared" si="2390"/>
        <v>0</v>
      </c>
      <c r="AB1859" s="57">
        <f t="shared" si="2390"/>
        <v>0</v>
      </c>
      <c r="AC1859" s="57">
        <f t="shared" si="2390"/>
        <v>0</v>
      </c>
      <c r="AD1859" s="92">
        <f t="shared" si="2384"/>
        <v>0</v>
      </c>
      <c r="AE1859" s="56">
        <f t="shared" ref="AE1859:AP1859" si="2391">AE1856-AE1861</f>
        <v>0</v>
      </c>
      <c r="AF1859" s="57">
        <f t="shared" si="2391"/>
        <v>0</v>
      </c>
      <c r="AG1859" s="57">
        <f t="shared" si="2391"/>
        <v>0</v>
      </c>
      <c r="AH1859" s="57">
        <f t="shared" si="2391"/>
        <v>0</v>
      </c>
      <c r="AI1859" s="57">
        <f t="shared" si="2391"/>
        <v>0</v>
      </c>
      <c r="AJ1859" s="57">
        <f t="shared" si="2391"/>
        <v>0</v>
      </c>
      <c r="AK1859" s="57">
        <f t="shared" si="2391"/>
        <v>0</v>
      </c>
      <c r="AL1859" s="57">
        <f t="shared" si="2391"/>
        <v>0</v>
      </c>
      <c r="AM1859" s="57">
        <f t="shared" si="2391"/>
        <v>0</v>
      </c>
      <c r="AN1859" s="57">
        <f t="shared" si="2391"/>
        <v>0</v>
      </c>
      <c r="AO1859" s="57">
        <f t="shared" si="2391"/>
        <v>0</v>
      </c>
      <c r="AP1859" s="57">
        <f t="shared" si="2391"/>
        <v>0</v>
      </c>
      <c r="AQ1859" s="92">
        <f t="shared" si="2386"/>
        <v>0</v>
      </c>
      <c r="AR1859" s="56">
        <f t="shared" ref="AR1859:BC1859" si="2392">AR1856-AR1861</f>
        <v>0</v>
      </c>
      <c r="AS1859" s="57">
        <f t="shared" si="2392"/>
        <v>0</v>
      </c>
      <c r="AT1859" s="57">
        <f t="shared" si="2392"/>
        <v>0</v>
      </c>
      <c r="AU1859" s="57">
        <f t="shared" si="2392"/>
        <v>0</v>
      </c>
      <c r="AV1859" s="57">
        <f t="shared" si="2392"/>
        <v>0</v>
      </c>
      <c r="AW1859" s="57">
        <f t="shared" si="2392"/>
        <v>0</v>
      </c>
      <c r="AX1859" s="57">
        <f t="shared" si="2392"/>
        <v>0</v>
      </c>
      <c r="AY1859" s="57">
        <f t="shared" si="2392"/>
        <v>0</v>
      </c>
      <c r="AZ1859" s="57">
        <f t="shared" si="2392"/>
        <v>0</v>
      </c>
      <c r="BA1859" s="57">
        <f t="shared" si="2392"/>
        <v>0</v>
      </c>
      <c r="BB1859" s="57">
        <f t="shared" si="2392"/>
        <v>0</v>
      </c>
      <c r="BC1859" s="57">
        <f t="shared" si="2392"/>
        <v>0</v>
      </c>
      <c r="BD1859" s="92">
        <f t="shared" si="2388"/>
        <v>0</v>
      </c>
      <c r="BE1859" s="92">
        <f t="shared" si="2367"/>
        <v>0</v>
      </c>
      <c r="BF1859" s="122"/>
      <c r="BG1859" s="42"/>
    </row>
    <row r="1860" spans="1:61" hidden="1" outlineLevel="2" x14ac:dyDescent="0.2">
      <c r="A1860" s="373">
        <v>2</v>
      </c>
      <c r="B1860" s="371" t="s">
        <v>307</v>
      </c>
      <c r="C1860" s="44" t="s">
        <v>159</v>
      </c>
      <c r="D1860" s="101"/>
      <c r="E1860" s="82"/>
      <c r="F1860" s="83"/>
      <c r="G1860" s="83"/>
      <c r="H1860" s="83"/>
      <c r="I1860" s="83"/>
      <c r="J1860" s="83"/>
      <c r="K1860" s="83"/>
      <c r="L1860" s="83"/>
      <c r="M1860" s="83"/>
      <c r="N1860" s="83"/>
      <c r="O1860" s="83"/>
      <c r="P1860" s="84"/>
      <c r="Q1860" s="101">
        <f t="shared" si="2382"/>
        <v>0</v>
      </c>
      <c r="R1860" s="82"/>
      <c r="S1860" s="83"/>
      <c r="T1860" s="83"/>
      <c r="U1860" s="83"/>
      <c r="V1860" s="83"/>
      <c r="W1860" s="83"/>
      <c r="X1860" s="83"/>
      <c r="Y1860" s="83"/>
      <c r="Z1860" s="83"/>
      <c r="AA1860" s="83"/>
      <c r="AB1860" s="83"/>
      <c r="AC1860" s="84"/>
      <c r="AD1860" s="101">
        <f t="shared" si="2384"/>
        <v>0</v>
      </c>
      <c r="AE1860" s="82"/>
      <c r="AF1860" s="83"/>
      <c r="AG1860" s="83"/>
      <c r="AH1860" s="83"/>
      <c r="AI1860" s="83"/>
      <c r="AJ1860" s="83"/>
      <c r="AK1860" s="83"/>
      <c r="AL1860" s="83"/>
      <c r="AM1860" s="83"/>
      <c r="AN1860" s="83"/>
      <c r="AO1860" s="83"/>
      <c r="AP1860" s="84"/>
      <c r="AQ1860" s="101">
        <f t="shared" si="2386"/>
        <v>0</v>
      </c>
      <c r="AR1860" s="82"/>
      <c r="AS1860" s="83"/>
      <c r="AT1860" s="83"/>
      <c r="AU1860" s="83"/>
      <c r="AV1860" s="83"/>
      <c r="AW1860" s="83"/>
      <c r="AX1860" s="83"/>
      <c r="AY1860" s="83"/>
      <c r="AZ1860" s="83"/>
      <c r="BA1860" s="83"/>
      <c r="BB1860" s="83"/>
      <c r="BC1860" s="84"/>
      <c r="BD1860" s="101">
        <f t="shared" si="2388"/>
        <v>0</v>
      </c>
      <c r="BE1860" s="101">
        <f t="shared" si="2367"/>
        <v>0</v>
      </c>
      <c r="BG1860" s="42"/>
    </row>
    <row r="1861" spans="1:61" ht="13.5" hidden="1" outlineLevel="2" thickBot="1" x14ac:dyDescent="0.25">
      <c r="A1861" s="377"/>
      <c r="B1861" s="378"/>
      <c r="C1861" s="128" t="s">
        <v>164</v>
      </c>
      <c r="D1861" s="131"/>
      <c r="E1861" s="129"/>
      <c r="F1861" s="130"/>
      <c r="G1861" s="130"/>
      <c r="H1861" s="130"/>
      <c r="I1861" s="130"/>
      <c r="J1861" s="130"/>
      <c r="K1861" s="130"/>
      <c r="L1861" s="130"/>
      <c r="M1861" s="130"/>
      <c r="N1861" s="130"/>
      <c r="O1861" s="130"/>
      <c r="P1861" s="130"/>
      <c r="Q1861" s="131">
        <f t="shared" si="2382"/>
        <v>0</v>
      </c>
      <c r="R1861" s="129"/>
      <c r="S1861" s="130"/>
      <c r="T1861" s="130"/>
      <c r="U1861" s="130"/>
      <c r="V1861" s="130"/>
      <c r="W1861" s="130"/>
      <c r="X1861" s="130"/>
      <c r="Y1861" s="130"/>
      <c r="Z1861" s="130"/>
      <c r="AA1861" s="130"/>
      <c r="AB1861" s="130"/>
      <c r="AC1861" s="130"/>
      <c r="AD1861" s="131">
        <f t="shared" si="2384"/>
        <v>0</v>
      </c>
      <c r="AE1861" s="129"/>
      <c r="AF1861" s="130"/>
      <c r="AG1861" s="130"/>
      <c r="AH1861" s="130"/>
      <c r="AI1861" s="130"/>
      <c r="AJ1861" s="130"/>
      <c r="AK1861" s="130"/>
      <c r="AL1861" s="130"/>
      <c r="AM1861" s="130"/>
      <c r="AN1861" s="130"/>
      <c r="AO1861" s="130"/>
      <c r="AP1861" s="130"/>
      <c r="AQ1861" s="131">
        <f t="shared" si="2386"/>
        <v>0</v>
      </c>
      <c r="AR1861" s="129"/>
      <c r="AS1861" s="130"/>
      <c r="AT1861" s="130"/>
      <c r="AU1861" s="130"/>
      <c r="AV1861" s="130"/>
      <c r="AW1861" s="130"/>
      <c r="AX1861" s="130"/>
      <c r="AY1861" s="130"/>
      <c r="AZ1861" s="130"/>
      <c r="BA1861" s="130"/>
      <c r="BB1861" s="130"/>
      <c r="BC1861" s="130"/>
      <c r="BD1861" s="131">
        <f t="shared" si="2388"/>
        <v>0</v>
      </c>
      <c r="BE1861" s="131">
        <f t="shared" si="2367"/>
        <v>0</v>
      </c>
      <c r="BG1861" s="42"/>
    </row>
    <row r="1862" spans="1:61" hidden="1" outlineLevel="2" x14ac:dyDescent="0.2">
      <c r="A1862" s="369"/>
      <c r="B1862" s="362" t="s">
        <v>198</v>
      </c>
      <c r="C1862" s="50" t="s">
        <v>159</v>
      </c>
      <c r="D1862" s="127">
        <f>SUM(D1858,D1860)</f>
        <v>0</v>
      </c>
      <c r="E1862" s="124">
        <f>SUM(E1858,E1860)</f>
        <v>0</v>
      </c>
      <c r="F1862" s="125">
        <f t="shared" ref="F1862:P1862" si="2393">SUM(F1858,F1860)</f>
        <v>0</v>
      </c>
      <c r="G1862" s="125">
        <f t="shared" si="2393"/>
        <v>0</v>
      </c>
      <c r="H1862" s="125">
        <f t="shared" si="2393"/>
        <v>0</v>
      </c>
      <c r="I1862" s="125">
        <f t="shared" si="2393"/>
        <v>0</v>
      </c>
      <c r="J1862" s="125">
        <f t="shared" si="2393"/>
        <v>0</v>
      </c>
      <c r="K1862" s="125">
        <f t="shared" si="2393"/>
        <v>0</v>
      </c>
      <c r="L1862" s="125">
        <f t="shared" si="2393"/>
        <v>0</v>
      </c>
      <c r="M1862" s="125">
        <f t="shared" si="2393"/>
        <v>0</v>
      </c>
      <c r="N1862" s="125">
        <f t="shared" si="2393"/>
        <v>0</v>
      </c>
      <c r="O1862" s="125">
        <f t="shared" si="2393"/>
        <v>0</v>
      </c>
      <c r="P1862" s="125">
        <f t="shared" si="2393"/>
        <v>0</v>
      </c>
      <c r="Q1862" s="126">
        <f t="shared" si="2382"/>
        <v>0</v>
      </c>
      <c r="R1862" s="124">
        <f>SUM(R1858,R1860)</f>
        <v>0</v>
      </c>
      <c r="S1862" s="125">
        <f t="shared" ref="S1862:AC1862" si="2394">SUM(S1858,S1860)</f>
        <v>0</v>
      </c>
      <c r="T1862" s="125">
        <f t="shared" si="2394"/>
        <v>0</v>
      </c>
      <c r="U1862" s="125">
        <f t="shared" si="2394"/>
        <v>0</v>
      </c>
      <c r="V1862" s="125">
        <f t="shared" si="2394"/>
        <v>9200</v>
      </c>
      <c r="W1862" s="125">
        <f t="shared" si="2394"/>
        <v>0</v>
      </c>
      <c r="X1862" s="125">
        <f t="shared" si="2394"/>
        <v>0</v>
      </c>
      <c r="Y1862" s="125">
        <f t="shared" si="2394"/>
        <v>0</v>
      </c>
      <c r="Z1862" s="125">
        <f t="shared" si="2394"/>
        <v>0</v>
      </c>
      <c r="AA1862" s="125">
        <f t="shared" si="2394"/>
        <v>0</v>
      </c>
      <c r="AB1862" s="125">
        <f t="shared" si="2394"/>
        <v>0</v>
      </c>
      <c r="AC1862" s="125">
        <f t="shared" si="2394"/>
        <v>0</v>
      </c>
      <c r="AD1862" s="126">
        <f t="shared" si="2384"/>
        <v>9200</v>
      </c>
      <c r="AE1862" s="124">
        <f>SUM(AE1858,AE1860)</f>
        <v>0</v>
      </c>
      <c r="AF1862" s="125">
        <f t="shared" ref="AF1862:AP1862" si="2395">SUM(AF1858,AF1860)</f>
        <v>0</v>
      </c>
      <c r="AG1862" s="125">
        <f t="shared" si="2395"/>
        <v>0</v>
      </c>
      <c r="AH1862" s="125">
        <f t="shared" si="2395"/>
        <v>0</v>
      </c>
      <c r="AI1862" s="125">
        <f t="shared" si="2395"/>
        <v>0</v>
      </c>
      <c r="AJ1862" s="125">
        <f t="shared" si="2395"/>
        <v>0</v>
      </c>
      <c r="AK1862" s="125">
        <f t="shared" si="2395"/>
        <v>0</v>
      </c>
      <c r="AL1862" s="125">
        <f t="shared" si="2395"/>
        <v>0</v>
      </c>
      <c r="AM1862" s="125">
        <f t="shared" si="2395"/>
        <v>0</v>
      </c>
      <c r="AN1862" s="125">
        <f t="shared" si="2395"/>
        <v>0</v>
      </c>
      <c r="AO1862" s="125">
        <f t="shared" si="2395"/>
        <v>0</v>
      </c>
      <c r="AP1862" s="125">
        <f t="shared" si="2395"/>
        <v>0</v>
      </c>
      <c r="AQ1862" s="126">
        <f t="shared" si="2386"/>
        <v>0</v>
      </c>
      <c r="AR1862" s="124">
        <f>SUM(AR1858,AR1860)</f>
        <v>0</v>
      </c>
      <c r="AS1862" s="125">
        <f t="shared" ref="AS1862:BC1862" si="2396">SUM(AS1858,AS1860)</f>
        <v>0</v>
      </c>
      <c r="AT1862" s="125">
        <f t="shared" si="2396"/>
        <v>0</v>
      </c>
      <c r="AU1862" s="125">
        <f t="shared" si="2396"/>
        <v>0</v>
      </c>
      <c r="AV1862" s="125">
        <f t="shared" si="2396"/>
        <v>0</v>
      </c>
      <c r="AW1862" s="125">
        <f t="shared" si="2396"/>
        <v>0</v>
      </c>
      <c r="AX1862" s="125">
        <f t="shared" si="2396"/>
        <v>0</v>
      </c>
      <c r="AY1862" s="125">
        <f t="shared" si="2396"/>
        <v>0</v>
      </c>
      <c r="AZ1862" s="125">
        <f t="shared" si="2396"/>
        <v>0</v>
      </c>
      <c r="BA1862" s="125">
        <f t="shared" si="2396"/>
        <v>0</v>
      </c>
      <c r="BB1862" s="125">
        <f t="shared" si="2396"/>
        <v>0</v>
      </c>
      <c r="BC1862" s="125">
        <f t="shared" si="2396"/>
        <v>0</v>
      </c>
      <c r="BD1862" s="126">
        <f t="shared" si="2388"/>
        <v>0</v>
      </c>
      <c r="BE1862" s="127">
        <f t="shared" si="2367"/>
        <v>9200</v>
      </c>
      <c r="BG1862" s="42"/>
    </row>
    <row r="1863" spans="1:61" hidden="1" outlineLevel="2" x14ac:dyDescent="0.2">
      <c r="A1863" s="370"/>
      <c r="B1863" s="363"/>
      <c r="C1863" s="51" t="s">
        <v>164</v>
      </c>
      <c r="D1863" s="100">
        <f t="shared" ref="D1863:P1863" si="2397">SUM(D1859,D1861)</f>
        <v>0</v>
      </c>
      <c r="E1863" s="80">
        <f t="shared" si="2397"/>
        <v>0</v>
      </c>
      <c r="F1863" s="81">
        <f t="shared" si="2397"/>
        <v>0</v>
      </c>
      <c r="G1863" s="81">
        <f t="shared" si="2397"/>
        <v>0</v>
      </c>
      <c r="H1863" s="81">
        <f t="shared" si="2397"/>
        <v>0</v>
      </c>
      <c r="I1863" s="81">
        <f t="shared" si="2397"/>
        <v>0</v>
      </c>
      <c r="J1863" s="81">
        <f t="shared" si="2397"/>
        <v>0</v>
      </c>
      <c r="K1863" s="81">
        <f t="shared" si="2397"/>
        <v>0</v>
      </c>
      <c r="L1863" s="81">
        <f t="shared" si="2397"/>
        <v>0</v>
      </c>
      <c r="M1863" s="81">
        <f t="shared" si="2397"/>
        <v>0</v>
      </c>
      <c r="N1863" s="81">
        <f t="shared" si="2397"/>
        <v>0</v>
      </c>
      <c r="O1863" s="81">
        <f t="shared" si="2397"/>
        <v>0</v>
      </c>
      <c r="P1863" s="81">
        <f t="shared" si="2397"/>
        <v>0</v>
      </c>
      <c r="Q1863" s="99">
        <f t="shared" si="2382"/>
        <v>0</v>
      </c>
      <c r="R1863" s="80">
        <f t="shared" ref="R1863:AC1863" si="2398">SUM(R1859,R1861)</f>
        <v>0</v>
      </c>
      <c r="S1863" s="81">
        <f t="shared" si="2398"/>
        <v>0</v>
      </c>
      <c r="T1863" s="81">
        <f t="shared" si="2398"/>
        <v>0</v>
      </c>
      <c r="U1863" s="81">
        <f t="shared" si="2398"/>
        <v>0</v>
      </c>
      <c r="V1863" s="81">
        <f t="shared" si="2398"/>
        <v>0</v>
      </c>
      <c r="W1863" s="81">
        <f t="shared" si="2398"/>
        <v>0</v>
      </c>
      <c r="X1863" s="81">
        <f t="shared" si="2398"/>
        <v>0</v>
      </c>
      <c r="Y1863" s="81">
        <f t="shared" si="2398"/>
        <v>0</v>
      </c>
      <c r="Z1863" s="81">
        <f t="shared" si="2398"/>
        <v>0</v>
      </c>
      <c r="AA1863" s="81">
        <f t="shared" si="2398"/>
        <v>0</v>
      </c>
      <c r="AB1863" s="81">
        <f t="shared" si="2398"/>
        <v>0</v>
      </c>
      <c r="AC1863" s="81">
        <f t="shared" si="2398"/>
        <v>0</v>
      </c>
      <c r="AD1863" s="99">
        <f t="shared" si="2384"/>
        <v>0</v>
      </c>
      <c r="AE1863" s="80">
        <f t="shared" ref="AE1863:AP1863" si="2399">SUM(AE1859,AE1861)</f>
        <v>0</v>
      </c>
      <c r="AF1863" s="81">
        <f t="shared" si="2399"/>
        <v>0</v>
      </c>
      <c r="AG1863" s="81">
        <f t="shared" si="2399"/>
        <v>0</v>
      </c>
      <c r="AH1863" s="81">
        <f t="shared" si="2399"/>
        <v>0</v>
      </c>
      <c r="AI1863" s="81">
        <f t="shared" si="2399"/>
        <v>0</v>
      </c>
      <c r="AJ1863" s="81">
        <f t="shared" si="2399"/>
        <v>0</v>
      </c>
      <c r="AK1863" s="81">
        <f t="shared" si="2399"/>
        <v>0</v>
      </c>
      <c r="AL1863" s="81">
        <f t="shared" si="2399"/>
        <v>0</v>
      </c>
      <c r="AM1863" s="81">
        <f t="shared" si="2399"/>
        <v>0</v>
      </c>
      <c r="AN1863" s="81">
        <f t="shared" si="2399"/>
        <v>0</v>
      </c>
      <c r="AO1863" s="81">
        <f t="shared" si="2399"/>
        <v>0</v>
      </c>
      <c r="AP1863" s="81">
        <f t="shared" si="2399"/>
        <v>0</v>
      </c>
      <c r="AQ1863" s="99">
        <f t="shared" si="2386"/>
        <v>0</v>
      </c>
      <c r="AR1863" s="80">
        <f t="shared" ref="AR1863:BC1863" si="2400">SUM(AR1859,AR1861)</f>
        <v>0</v>
      </c>
      <c r="AS1863" s="81">
        <f t="shared" si="2400"/>
        <v>0</v>
      </c>
      <c r="AT1863" s="81">
        <f t="shared" si="2400"/>
        <v>0</v>
      </c>
      <c r="AU1863" s="81">
        <f t="shared" si="2400"/>
        <v>0</v>
      </c>
      <c r="AV1863" s="81">
        <f t="shared" si="2400"/>
        <v>0</v>
      </c>
      <c r="AW1863" s="81">
        <f t="shared" si="2400"/>
        <v>0</v>
      </c>
      <c r="AX1863" s="81">
        <f t="shared" si="2400"/>
        <v>0</v>
      </c>
      <c r="AY1863" s="81">
        <f t="shared" si="2400"/>
        <v>0</v>
      </c>
      <c r="AZ1863" s="81">
        <f t="shared" si="2400"/>
        <v>0</v>
      </c>
      <c r="BA1863" s="81">
        <f t="shared" si="2400"/>
        <v>0</v>
      </c>
      <c r="BB1863" s="81">
        <f t="shared" si="2400"/>
        <v>0</v>
      </c>
      <c r="BC1863" s="81">
        <f t="shared" si="2400"/>
        <v>0</v>
      </c>
      <c r="BD1863" s="99">
        <f t="shared" si="2388"/>
        <v>0</v>
      </c>
      <c r="BE1863" s="100">
        <f t="shared" si="2367"/>
        <v>0</v>
      </c>
      <c r="BG1863" s="42"/>
    </row>
    <row r="1864" spans="1:61" outlineLevel="1" collapsed="1" x14ac:dyDescent="0.2">
      <c r="A1864" s="119"/>
      <c r="B1864" s="103" t="s">
        <v>317</v>
      </c>
      <c r="C1864" s="104"/>
      <c r="D1864" s="106"/>
      <c r="E1864" s="105"/>
      <c r="F1864" s="105"/>
      <c r="G1864" s="105"/>
      <c r="H1864" s="105"/>
      <c r="I1864" s="105"/>
      <c r="J1864" s="105"/>
      <c r="K1864" s="105"/>
      <c r="L1864" s="105"/>
      <c r="M1864" s="105"/>
      <c r="N1864" s="105"/>
      <c r="O1864" s="105"/>
      <c r="P1864" s="105"/>
      <c r="Q1864" s="106"/>
      <c r="R1864" s="105"/>
      <c r="S1864" s="105"/>
      <c r="T1864" s="105"/>
      <c r="U1864" s="105"/>
      <c r="V1864" s="105"/>
      <c r="W1864" s="105"/>
      <c r="X1864" s="105"/>
      <c r="Y1864" s="105"/>
      <c r="Z1864" s="105"/>
      <c r="AA1864" s="105"/>
      <c r="AB1864" s="105"/>
      <c r="AC1864" s="105"/>
      <c r="AD1864" s="107"/>
      <c r="AE1864" s="108"/>
      <c r="AF1864" s="105"/>
      <c r="AG1864" s="105"/>
      <c r="AH1864" s="105"/>
      <c r="AI1864" s="105"/>
      <c r="AJ1864" s="105"/>
      <c r="AK1864" s="105"/>
      <c r="AL1864" s="105"/>
      <c r="AM1864" s="105"/>
      <c r="AN1864" s="105"/>
      <c r="AO1864" s="105"/>
      <c r="AP1864" s="109"/>
      <c r="AQ1864" s="110"/>
      <c r="AR1864" s="105"/>
      <c r="AS1864" s="105"/>
      <c r="AT1864" s="105"/>
      <c r="AU1864" s="105"/>
      <c r="AV1864" s="105"/>
      <c r="AW1864" s="105"/>
      <c r="AX1864" s="105"/>
      <c r="AY1864" s="105"/>
      <c r="AZ1864" s="105"/>
      <c r="BA1864" s="105"/>
      <c r="BB1864" s="105"/>
      <c r="BC1864" s="105"/>
      <c r="BD1864" s="106"/>
      <c r="BE1864" s="197">
        <f t="shared" si="2367"/>
        <v>0</v>
      </c>
      <c r="BF1864" s="122"/>
      <c r="BG1864" s="42"/>
    </row>
    <row r="1865" spans="1:61" hidden="1" outlineLevel="2" x14ac:dyDescent="0.2">
      <c r="A1865" s="120"/>
      <c r="B1865" s="111" t="s">
        <v>202</v>
      </c>
      <c r="C1865" s="112"/>
      <c r="D1865" s="114"/>
      <c r="E1865" s="113"/>
      <c r="F1865" s="113"/>
      <c r="G1865" s="113"/>
      <c r="H1865" s="113"/>
      <c r="I1865" s="113"/>
      <c r="J1865" s="113"/>
      <c r="K1865" s="113"/>
      <c r="L1865" s="113"/>
      <c r="M1865" s="113"/>
      <c r="N1865" s="113"/>
      <c r="O1865" s="113"/>
      <c r="P1865" s="113"/>
      <c r="Q1865" s="114"/>
      <c r="R1865" s="113"/>
      <c r="S1865" s="113"/>
      <c r="T1865" s="113"/>
      <c r="U1865" s="113"/>
      <c r="V1865" s="113"/>
      <c r="W1865" s="113"/>
      <c r="X1865" s="113"/>
      <c r="Y1865" s="113"/>
      <c r="Z1865" s="113"/>
      <c r="AA1865" s="113"/>
      <c r="AB1865" s="113"/>
      <c r="AC1865" s="113"/>
      <c r="AD1865" s="115"/>
      <c r="AE1865" s="116"/>
      <c r="AF1865" s="113"/>
      <c r="AG1865" s="113"/>
      <c r="AH1865" s="113"/>
      <c r="AI1865" s="113"/>
      <c r="AJ1865" s="113"/>
      <c r="AK1865" s="113"/>
      <c r="AL1865" s="113"/>
      <c r="AM1865" s="113"/>
      <c r="AN1865" s="113"/>
      <c r="AO1865" s="113"/>
      <c r="AP1865" s="117"/>
      <c r="AQ1865" s="118"/>
      <c r="AR1865" s="113"/>
      <c r="AS1865" s="113"/>
      <c r="AT1865" s="113"/>
      <c r="AU1865" s="113"/>
      <c r="AV1865" s="113"/>
      <c r="AW1865" s="113"/>
      <c r="AX1865" s="113"/>
      <c r="AY1865" s="113"/>
      <c r="AZ1865" s="113"/>
      <c r="BA1865" s="113"/>
      <c r="BB1865" s="113"/>
      <c r="BC1865" s="113"/>
      <c r="BD1865" s="114"/>
      <c r="BE1865" s="198">
        <f t="shared" si="2367"/>
        <v>0</v>
      </c>
      <c r="BG1865" s="42"/>
    </row>
    <row r="1866" spans="1:61" ht="13.15" hidden="1" customHeight="1" outlineLevel="2" x14ac:dyDescent="0.2">
      <c r="A1866" s="373">
        <v>1</v>
      </c>
      <c r="B1866" s="371" t="s">
        <v>334</v>
      </c>
      <c r="C1866" s="44" t="s">
        <v>159</v>
      </c>
      <c r="D1866" s="101"/>
      <c r="E1866" s="82"/>
      <c r="F1866" s="83"/>
      <c r="G1866" s="83"/>
      <c r="H1866" s="83"/>
      <c r="I1866" s="83"/>
      <c r="J1866" s="83"/>
      <c r="K1866" s="83"/>
      <c r="L1866" s="83"/>
      <c r="M1866" s="83"/>
      <c r="N1866" s="83"/>
      <c r="O1866" s="83"/>
      <c r="P1866" s="83"/>
      <c r="Q1866" s="101">
        <f>SUM(E1866:P1866)</f>
        <v>0</v>
      </c>
      <c r="R1866" s="82"/>
      <c r="S1866" s="83"/>
      <c r="T1866" s="83"/>
      <c r="U1866" s="83"/>
      <c r="V1866" s="83"/>
      <c r="W1866" s="83"/>
      <c r="X1866" s="83"/>
      <c r="Y1866" s="83"/>
      <c r="Z1866" s="83"/>
      <c r="AA1866" s="83"/>
      <c r="AB1866" s="83"/>
      <c r="AC1866" s="83"/>
      <c r="AD1866" s="101">
        <f>SUM(R1866:AC1866)</f>
        <v>0</v>
      </c>
      <c r="AE1866" s="82"/>
      <c r="AF1866" s="83"/>
      <c r="AG1866" s="83"/>
      <c r="AH1866" s="83"/>
      <c r="AI1866" s="83"/>
      <c r="AJ1866" s="83"/>
      <c r="AK1866" s="83"/>
      <c r="AL1866" s="83"/>
      <c r="AM1866" s="83"/>
      <c r="AN1866" s="83"/>
      <c r="AO1866" s="83"/>
      <c r="AP1866" s="83"/>
      <c r="AQ1866" s="101">
        <f>SUM(AE1866:AP1866)</f>
        <v>0</v>
      </c>
      <c r="AR1866" s="82"/>
      <c r="AS1866" s="83"/>
      <c r="AT1866" s="83"/>
      <c r="AU1866" s="83"/>
      <c r="AV1866" s="83"/>
      <c r="AW1866" s="83"/>
      <c r="AX1866" s="83"/>
      <c r="AY1866" s="83"/>
      <c r="AZ1866" s="83"/>
      <c r="BA1866" s="83"/>
      <c r="BB1866" s="83"/>
      <c r="BC1866" s="83"/>
      <c r="BD1866" s="101">
        <f>SUM(AR1866:BC1866)</f>
        <v>0</v>
      </c>
      <c r="BE1866" s="101">
        <f>SUM(D1866,BD1866,AQ1866,AD1866,Q1866)</f>
        <v>0</v>
      </c>
      <c r="BG1866" s="42"/>
    </row>
    <row r="1867" spans="1:61" ht="13.15" hidden="1" customHeight="1" outlineLevel="2" x14ac:dyDescent="0.2">
      <c r="A1867" s="374"/>
      <c r="B1867" s="372"/>
      <c r="C1867" s="46" t="s">
        <v>164</v>
      </c>
      <c r="D1867" s="92"/>
      <c r="E1867" s="56"/>
      <c r="F1867" s="57"/>
      <c r="G1867" s="57"/>
      <c r="H1867" s="57"/>
      <c r="I1867" s="57"/>
      <c r="J1867" s="57"/>
      <c r="K1867" s="57"/>
      <c r="L1867" s="57"/>
      <c r="M1867" s="57"/>
      <c r="N1867" s="57"/>
      <c r="O1867" s="57"/>
      <c r="P1867" s="57"/>
      <c r="Q1867" s="92">
        <f>SUM(E1867:P1867)</f>
        <v>0</v>
      </c>
      <c r="R1867" s="56"/>
      <c r="S1867" s="57"/>
      <c r="T1867" s="57"/>
      <c r="U1867" s="57"/>
      <c r="V1867" s="57"/>
      <c r="W1867" s="57"/>
      <c r="X1867" s="57"/>
      <c r="Y1867" s="57"/>
      <c r="Z1867" s="57"/>
      <c r="AA1867" s="57"/>
      <c r="AB1867" s="57"/>
      <c r="AC1867" s="57"/>
      <c r="AD1867" s="92">
        <f>SUM(R1867:AC1867)</f>
        <v>0</v>
      </c>
      <c r="AE1867" s="56"/>
      <c r="AF1867" s="57"/>
      <c r="AG1867" s="57"/>
      <c r="AH1867" s="57"/>
      <c r="AI1867" s="57"/>
      <c r="AJ1867" s="57"/>
      <c r="AK1867" s="57"/>
      <c r="AL1867" s="57"/>
      <c r="AM1867" s="57"/>
      <c r="AN1867" s="57"/>
      <c r="AO1867" s="57"/>
      <c r="AP1867" s="57"/>
      <c r="AQ1867" s="92">
        <f>SUM(AE1867:AP1867)</f>
        <v>0</v>
      </c>
      <c r="AR1867" s="56"/>
      <c r="AS1867" s="57"/>
      <c r="AT1867" s="57"/>
      <c r="AU1867" s="57"/>
      <c r="AV1867" s="57"/>
      <c r="AW1867" s="57"/>
      <c r="AX1867" s="57"/>
      <c r="AY1867" s="57"/>
      <c r="AZ1867" s="57"/>
      <c r="BA1867" s="57"/>
      <c r="BB1867" s="57"/>
      <c r="BC1867" s="57"/>
      <c r="BD1867" s="92">
        <f>SUM(AR1867:BC1867)</f>
        <v>0</v>
      </c>
      <c r="BE1867" s="92">
        <f>SUM(D1867,BD1867,AQ1867,AD1867,Q1867)</f>
        <v>0</v>
      </c>
      <c r="BG1867" s="138"/>
      <c r="BH1867" s="140"/>
      <c r="BI1867" s="140"/>
    </row>
    <row r="1868" spans="1:61" ht="13.15" hidden="1" customHeight="1" outlineLevel="2" x14ac:dyDescent="0.2">
      <c r="A1868" s="373">
        <v>2</v>
      </c>
      <c r="B1868" s="371" t="s">
        <v>217</v>
      </c>
      <c r="C1868" s="44" t="s">
        <v>159</v>
      </c>
      <c r="D1868" s="101"/>
      <c r="E1868" s="82"/>
      <c r="F1868" s="83"/>
      <c r="G1868" s="83"/>
      <c r="H1868" s="83"/>
      <c r="I1868" s="83"/>
      <c r="J1868" s="83"/>
      <c r="K1868" s="83"/>
      <c r="L1868" s="83"/>
      <c r="M1868" s="83"/>
      <c r="N1868" s="83"/>
      <c r="O1868" s="83"/>
      <c r="P1868" s="83"/>
      <c r="Q1868" s="101">
        <f t="shared" ref="Q1868:Q1879" si="2401">SUM(E1868:P1868)</f>
        <v>0</v>
      </c>
      <c r="R1868" s="187"/>
      <c r="S1868" s="188"/>
      <c r="T1868" s="188"/>
      <c r="U1868" s="188"/>
      <c r="V1868" s="189">
        <v>250</v>
      </c>
      <c r="W1868" s="189"/>
      <c r="X1868" s="189"/>
      <c r="Y1868" s="83"/>
      <c r="Z1868" s="83"/>
      <c r="AA1868" s="83"/>
      <c r="AB1868" s="83"/>
      <c r="AC1868" s="83">
        <v>5</v>
      </c>
      <c r="AD1868" s="101">
        <f t="shared" ref="AD1868:AD1883" si="2402">SUM(R1868:AC1868)</f>
        <v>255</v>
      </c>
      <c r="AE1868" s="82"/>
      <c r="AF1868" s="83">
        <v>5</v>
      </c>
      <c r="AG1868" s="83"/>
      <c r="AH1868" s="83">
        <v>5</v>
      </c>
      <c r="AI1868" s="83"/>
      <c r="AJ1868" s="83"/>
      <c r="AK1868" s="83"/>
      <c r="AL1868" s="83"/>
      <c r="AM1868" s="83"/>
      <c r="AN1868" s="83"/>
      <c r="AO1868" s="83"/>
      <c r="AP1868" s="83"/>
      <c r="AQ1868" s="101">
        <f t="shared" ref="AQ1868:AQ1883" si="2403">SUM(AE1868:AP1868)</f>
        <v>10</v>
      </c>
      <c r="AR1868" s="82"/>
      <c r="AS1868" s="83"/>
      <c r="AT1868" s="83"/>
      <c r="AU1868" s="83"/>
      <c r="AV1868" s="83"/>
      <c r="AW1868" s="83"/>
      <c r="AX1868" s="83"/>
      <c r="AY1868" s="83"/>
      <c r="AZ1868" s="83"/>
      <c r="BA1868" s="83"/>
      <c r="BB1868" s="83"/>
      <c r="BC1868" s="83"/>
      <c r="BD1868" s="101">
        <f t="shared" ref="BD1868:BD1883" si="2404">SUM(AR1868:BC1868)</f>
        <v>0</v>
      </c>
      <c r="BE1868" s="101">
        <f t="shared" si="2367"/>
        <v>265</v>
      </c>
      <c r="BG1868" s="136"/>
      <c r="BH1868" s="4"/>
      <c r="BI1868" s="4"/>
    </row>
    <row r="1869" spans="1:61" ht="13.15" hidden="1" customHeight="1" outlineLevel="2" x14ac:dyDescent="0.2">
      <c r="A1869" s="374"/>
      <c r="B1869" s="372"/>
      <c r="C1869" s="46" t="s">
        <v>164</v>
      </c>
      <c r="D1869" s="92"/>
      <c r="E1869" s="56"/>
      <c r="F1869" s="57"/>
      <c r="G1869" s="57"/>
      <c r="H1869" s="57"/>
      <c r="I1869" s="57"/>
      <c r="J1869" s="57"/>
      <c r="K1869" s="57"/>
      <c r="L1869" s="57"/>
      <c r="M1869" s="57"/>
      <c r="N1869" s="57"/>
      <c r="O1869" s="57"/>
      <c r="P1869" s="57"/>
      <c r="Q1869" s="92">
        <f t="shared" si="2401"/>
        <v>0</v>
      </c>
      <c r="R1869" s="56"/>
      <c r="S1869" s="57"/>
      <c r="T1869" s="57"/>
      <c r="U1869" s="57"/>
      <c r="V1869" s="57"/>
      <c r="W1869" s="57"/>
      <c r="X1869" s="57"/>
      <c r="Y1869" s="57"/>
      <c r="Z1869" s="57"/>
      <c r="AA1869" s="57"/>
      <c r="AB1869" s="57"/>
      <c r="AC1869" s="57"/>
      <c r="AD1869" s="92">
        <f t="shared" si="2402"/>
        <v>0</v>
      </c>
      <c r="AE1869" s="56"/>
      <c r="AF1869" s="57"/>
      <c r="AG1869" s="57"/>
      <c r="AH1869" s="57"/>
      <c r="AI1869" s="57"/>
      <c r="AJ1869" s="57"/>
      <c r="AK1869" s="57"/>
      <c r="AL1869" s="57"/>
      <c r="AM1869" s="57"/>
      <c r="AN1869" s="57"/>
      <c r="AO1869" s="57"/>
      <c r="AP1869" s="57"/>
      <c r="AQ1869" s="92">
        <f t="shared" si="2403"/>
        <v>0</v>
      </c>
      <c r="AR1869" s="56"/>
      <c r="AS1869" s="57"/>
      <c r="AT1869" s="57"/>
      <c r="AU1869" s="57"/>
      <c r="AV1869" s="57"/>
      <c r="AW1869" s="57"/>
      <c r="AX1869" s="57"/>
      <c r="AY1869" s="57"/>
      <c r="AZ1869" s="57"/>
      <c r="BA1869" s="57"/>
      <c r="BB1869" s="57"/>
      <c r="BC1869" s="57"/>
      <c r="BD1869" s="92">
        <f t="shared" si="2404"/>
        <v>0</v>
      </c>
      <c r="BE1869" s="92">
        <f t="shared" si="2367"/>
        <v>0</v>
      </c>
      <c r="BG1869" s="138" t="s">
        <v>211</v>
      </c>
      <c r="BH1869" s="140" t="s">
        <v>212</v>
      </c>
      <c r="BI1869" s="140" t="s">
        <v>213</v>
      </c>
    </row>
    <row r="1870" spans="1:61" ht="13.15" hidden="1" customHeight="1" outlineLevel="2" x14ac:dyDescent="0.2">
      <c r="A1870" s="366">
        <v>3</v>
      </c>
      <c r="B1870" s="376" t="s">
        <v>345</v>
      </c>
      <c r="C1870" s="47" t="s">
        <v>159</v>
      </c>
      <c r="D1870" s="91"/>
      <c r="E1870" s="52"/>
      <c r="F1870" s="53"/>
      <c r="G1870" s="53"/>
      <c r="H1870" s="53"/>
      <c r="I1870" s="53"/>
      <c r="J1870" s="53"/>
      <c r="K1870" s="53"/>
      <c r="L1870" s="53"/>
      <c r="M1870" s="53"/>
      <c r="N1870" s="53"/>
      <c r="O1870" s="53"/>
      <c r="P1870" s="53"/>
      <c r="Q1870" s="91">
        <f t="shared" si="2401"/>
        <v>0</v>
      </c>
      <c r="R1870" s="52"/>
      <c r="S1870" s="53"/>
      <c r="T1870" s="53"/>
      <c r="U1870" s="53"/>
      <c r="V1870" s="53"/>
      <c r="W1870" s="53"/>
      <c r="X1870" s="53"/>
      <c r="Y1870" s="53"/>
      <c r="Z1870" s="53"/>
      <c r="AA1870" s="53"/>
      <c r="AB1870" s="53"/>
      <c r="AC1870" s="53"/>
      <c r="AD1870" s="91">
        <f t="shared" si="2402"/>
        <v>0</v>
      </c>
      <c r="AE1870" s="52"/>
      <c r="AF1870" s="53"/>
      <c r="AG1870" s="53"/>
      <c r="AH1870" s="53"/>
      <c r="AI1870" s="53"/>
      <c r="AJ1870" s="53"/>
      <c r="AK1870" s="53"/>
      <c r="AL1870" s="53"/>
      <c r="AM1870" s="53"/>
      <c r="AN1870" s="53"/>
      <c r="AO1870" s="53"/>
      <c r="AP1870" s="53"/>
      <c r="AQ1870" s="91">
        <f t="shared" si="2403"/>
        <v>0</v>
      </c>
      <c r="AR1870" s="52"/>
      <c r="AS1870" s="53"/>
      <c r="AT1870" s="53"/>
      <c r="AU1870" s="53"/>
      <c r="AV1870" s="53"/>
      <c r="AW1870" s="53"/>
      <c r="AX1870" s="53"/>
      <c r="AY1870" s="53"/>
      <c r="AZ1870" s="53"/>
      <c r="BA1870" s="53"/>
      <c r="BB1870" s="53"/>
      <c r="BC1870" s="53"/>
      <c r="BD1870" s="91">
        <f t="shared" si="2404"/>
        <v>0</v>
      </c>
      <c r="BE1870" s="91">
        <f t="shared" si="2367"/>
        <v>0</v>
      </c>
      <c r="BG1870" s="136" t="s">
        <v>199</v>
      </c>
      <c r="BH1870" s="4"/>
      <c r="BI1870" s="4">
        <v>250000</v>
      </c>
    </row>
    <row r="1871" spans="1:61" ht="13.15" hidden="1" customHeight="1" outlineLevel="2" x14ac:dyDescent="0.2">
      <c r="A1871" s="367"/>
      <c r="B1871" s="381"/>
      <c r="C1871" s="48" t="s">
        <v>164</v>
      </c>
      <c r="D1871" s="93"/>
      <c r="E1871" s="62"/>
      <c r="F1871" s="63"/>
      <c r="G1871" s="63"/>
      <c r="H1871" s="63"/>
      <c r="I1871" s="63"/>
      <c r="J1871" s="63"/>
      <c r="K1871" s="63"/>
      <c r="L1871" s="63"/>
      <c r="M1871" s="63"/>
      <c r="N1871" s="63"/>
      <c r="O1871" s="63"/>
      <c r="P1871" s="63"/>
      <c r="Q1871" s="93">
        <f t="shared" si="2401"/>
        <v>0</v>
      </c>
      <c r="R1871" s="62"/>
      <c r="S1871" s="63"/>
      <c r="T1871" s="63"/>
      <c r="U1871" s="63"/>
      <c r="V1871" s="63"/>
      <c r="W1871" s="63"/>
      <c r="X1871" s="63"/>
      <c r="Y1871" s="63"/>
      <c r="Z1871" s="63"/>
      <c r="AA1871" s="63"/>
      <c r="AB1871" s="63"/>
      <c r="AC1871" s="63"/>
      <c r="AD1871" s="93">
        <f t="shared" si="2402"/>
        <v>0</v>
      </c>
      <c r="AE1871" s="62"/>
      <c r="AF1871" s="63"/>
      <c r="AG1871" s="63"/>
      <c r="AH1871" s="63"/>
      <c r="AI1871" s="63"/>
      <c r="AJ1871" s="63"/>
      <c r="AK1871" s="63"/>
      <c r="AL1871" s="63"/>
      <c r="AM1871" s="63"/>
      <c r="AN1871" s="63"/>
      <c r="AO1871" s="63"/>
      <c r="AP1871" s="63"/>
      <c r="AQ1871" s="93">
        <f t="shared" si="2403"/>
        <v>0</v>
      </c>
      <c r="AR1871" s="62"/>
      <c r="AS1871" s="63"/>
      <c r="AT1871" s="63"/>
      <c r="AU1871" s="63"/>
      <c r="AV1871" s="63"/>
      <c r="AW1871" s="63"/>
      <c r="AX1871" s="63"/>
      <c r="AY1871" s="63"/>
      <c r="AZ1871" s="63"/>
      <c r="BA1871" s="63"/>
      <c r="BB1871" s="63"/>
      <c r="BC1871" s="63"/>
      <c r="BD1871" s="93">
        <f t="shared" si="2404"/>
        <v>0</v>
      </c>
      <c r="BE1871" s="93">
        <f t="shared" si="2367"/>
        <v>0</v>
      </c>
      <c r="BG1871" s="136" t="s">
        <v>218</v>
      </c>
      <c r="BH1871" s="4"/>
      <c r="BI1871" s="4">
        <v>15000</v>
      </c>
    </row>
    <row r="1872" spans="1:61" ht="13.15" hidden="1" customHeight="1" outlineLevel="2" x14ac:dyDescent="0.2">
      <c r="A1872" s="380">
        <v>4</v>
      </c>
      <c r="B1872" s="382" t="s">
        <v>204</v>
      </c>
      <c r="C1872" s="49" t="s">
        <v>159</v>
      </c>
      <c r="D1872" s="95"/>
      <c r="E1872" s="68"/>
      <c r="F1872" s="69"/>
      <c r="G1872" s="69"/>
      <c r="H1872" s="69"/>
      <c r="I1872" s="69"/>
      <c r="J1872" s="69"/>
      <c r="K1872" s="69"/>
      <c r="L1872" s="69"/>
      <c r="M1872" s="69"/>
      <c r="N1872" s="69"/>
      <c r="O1872" s="69"/>
      <c r="P1872" s="69"/>
      <c r="Q1872" s="94">
        <f t="shared" si="2401"/>
        <v>0</v>
      </c>
      <c r="R1872" s="68"/>
      <c r="S1872" s="69"/>
      <c r="T1872" s="69"/>
      <c r="U1872" s="69"/>
      <c r="V1872" s="69"/>
      <c r="W1872" s="69"/>
      <c r="X1872" s="69"/>
      <c r="Y1872" s="190"/>
      <c r="Z1872" s="190"/>
      <c r="AA1872" s="190"/>
      <c r="AB1872" s="69"/>
      <c r="AC1872" s="69"/>
      <c r="AD1872" s="94">
        <f t="shared" si="2402"/>
        <v>0</v>
      </c>
      <c r="AE1872" s="68"/>
      <c r="AF1872" s="69"/>
      <c r="AG1872" s="69"/>
      <c r="AH1872" s="69"/>
      <c r="AI1872" s="69"/>
      <c r="AJ1872" s="69"/>
      <c r="AK1872" s="69"/>
      <c r="AL1872" s="69"/>
      <c r="AM1872" s="69"/>
      <c r="AN1872" s="69"/>
      <c r="AO1872" s="69"/>
      <c r="AP1872" s="69"/>
      <c r="AQ1872" s="94">
        <f t="shared" si="2403"/>
        <v>0</v>
      </c>
      <c r="AR1872" s="68"/>
      <c r="AS1872" s="69"/>
      <c r="AT1872" s="69"/>
      <c r="AU1872" s="69"/>
      <c r="AV1872" s="69"/>
      <c r="AW1872" s="69"/>
      <c r="AX1872" s="69"/>
      <c r="AY1872" s="69"/>
      <c r="AZ1872" s="69"/>
      <c r="BA1872" s="69"/>
      <c r="BB1872" s="69"/>
      <c r="BC1872" s="69"/>
      <c r="BD1872" s="94">
        <f t="shared" si="2404"/>
        <v>0</v>
      </c>
      <c r="BE1872" s="95">
        <f t="shared" si="2367"/>
        <v>0</v>
      </c>
      <c r="BG1872" s="136" t="s">
        <v>222</v>
      </c>
      <c r="BH1872" s="4"/>
      <c r="BI1872" s="4"/>
    </row>
    <row r="1873" spans="1:61" ht="13.15" hidden="1" customHeight="1" outlineLevel="2" x14ac:dyDescent="0.2">
      <c r="A1873" s="384"/>
      <c r="B1873" s="383"/>
      <c r="C1873" s="45" t="s">
        <v>164</v>
      </c>
      <c r="D1873" s="97"/>
      <c r="E1873" s="74"/>
      <c r="F1873" s="75"/>
      <c r="G1873" s="75"/>
      <c r="H1873" s="75"/>
      <c r="I1873" s="75"/>
      <c r="J1873" s="75"/>
      <c r="K1873" s="75"/>
      <c r="L1873" s="75"/>
      <c r="M1873" s="75"/>
      <c r="N1873" s="75"/>
      <c r="O1873" s="75"/>
      <c r="P1873" s="75"/>
      <c r="Q1873" s="96">
        <f t="shared" si="2401"/>
        <v>0</v>
      </c>
      <c r="R1873" s="74"/>
      <c r="S1873" s="75"/>
      <c r="T1873" s="75"/>
      <c r="U1873" s="75"/>
      <c r="V1873" s="75"/>
      <c r="W1873" s="75"/>
      <c r="X1873" s="75"/>
      <c r="Y1873" s="75"/>
      <c r="Z1873" s="75"/>
      <c r="AA1873" s="75"/>
      <c r="AB1873" s="75"/>
      <c r="AC1873" s="75"/>
      <c r="AD1873" s="96">
        <f t="shared" si="2402"/>
        <v>0</v>
      </c>
      <c r="AE1873" s="74"/>
      <c r="AF1873" s="75"/>
      <c r="AG1873" s="75"/>
      <c r="AH1873" s="75"/>
      <c r="AI1873" s="75"/>
      <c r="AJ1873" s="75"/>
      <c r="AK1873" s="75"/>
      <c r="AL1873" s="75"/>
      <c r="AM1873" s="75"/>
      <c r="AN1873" s="75"/>
      <c r="AO1873" s="75"/>
      <c r="AP1873" s="75"/>
      <c r="AQ1873" s="96">
        <f t="shared" si="2403"/>
        <v>0</v>
      </c>
      <c r="AR1873" s="74"/>
      <c r="AS1873" s="75"/>
      <c r="AT1873" s="75"/>
      <c r="AU1873" s="75"/>
      <c r="AV1873" s="75"/>
      <c r="AW1873" s="75"/>
      <c r="AX1873" s="75"/>
      <c r="AY1873" s="75"/>
      <c r="AZ1873" s="75"/>
      <c r="BA1873" s="75"/>
      <c r="BB1873" s="75"/>
      <c r="BC1873" s="75"/>
      <c r="BD1873" s="96">
        <f t="shared" si="2404"/>
        <v>0</v>
      </c>
      <c r="BE1873" s="97">
        <f t="shared" si="2367"/>
        <v>0</v>
      </c>
      <c r="BG1873" s="136" t="s">
        <v>214</v>
      </c>
      <c r="BH1873" s="4"/>
      <c r="BI1873" s="4"/>
    </row>
    <row r="1874" spans="1:61" ht="13.15" hidden="1" customHeight="1" outlineLevel="2" x14ac:dyDescent="0.2">
      <c r="A1874" s="380">
        <v>5</v>
      </c>
      <c r="B1874" s="382" t="s">
        <v>221</v>
      </c>
      <c r="C1874" s="49" t="s">
        <v>159</v>
      </c>
      <c r="D1874" s="95"/>
      <c r="E1874" s="68"/>
      <c r="F1874" s="69"/>
      <c r="G1874" s="69"/>
      <c r="H1874" s="69"/>
      <c r="I1874" s="69"/>
      <c r="J1874" s="69"/>
      <c r="K1874" s="69"/>
      <c r="L1874" s="69"/>
      <c r="M1874" s="69"/>
      <c r="N1874" s="192"/>
      <c r="O1874" s="192"/>
      <c r="P1874" s="192">
        <v>100</v>
      </c>
      <c r="Q1874" s="94">
        <f t="shared" si="2401"/>
        <v>100</v>
      </c>
      <c r="R1874" s="68"/>
      <c r="S1874" s="69"/>
      <c r="T1874" s="69"/>
      <c r="U1874" s="69"/>
      <c r="V1874" s="69"/>
      <c r="W1874" s="69"/>
      <c r="X1874" s="69"/>
      <c r="Y1874" s="69"/>
      <c r="Z1874" s="69"/>
      <c r="AA1874" s="69"/>
      <c r="AB1874" s="192"/>
      <c r="AC1874" s="192">
        <v>100</v>
      </c>
      <c r="AD1874" s="94">
        <f t="shared" si="2402"/>
        <v>100</v>
      </c>
      <c r="AE1874" s="193">
        <v>100</v>
      </c>
      <c r="AF1874" s="192">
        <v>250</v>
      </c>
      <c r="AG1874" s="192">
        <v>350</v>
      </c>
      <c r="AH1874" s="192">
        <v>350</v>
      </c>
      <c r="AI1874" s="192">
        <v>150</v>
      </c>
      <c r="AJ1874" s="192">
        <v>100</v>
      </c>
      <c r="AK1874" s="192">
        <v>50</v>
      </c>
      <c r="AL1874" s="69"/>
      <c r="AM1874" s="69">
        <f>(BI1875/1000)-SUM(AD1874:AL1874)</f>
        <v>50</v>
      </c>
      <c r="AN1874" s="69"/>
      <c r="AO1874" s="69"/>
      <c r="AP1874" s="69"/>
      <c r="AQ1874" s="94">
        <f t="shared" si="2403"/>
        <v>1400</v>
      </c>
      <c r="AR1874" s="68"/>
      <c r="AS1874" s="69"/>
      <c r="AT1874" s="69"/>
      <c r="AU1874" s="69"/>
      <c r="AV1874" s="69"/>
      <c r="AW1874" s="69"/>
      <c r="AX1874" s="69"/>
      <c r="AY1874" s="69"/>
      <c r="AZ1874" s="69"/>
      <c r="BA1874" s="69"/>
      <c r="BB1874" s="69"/>
      <c r="BC1874" s="69"/>
      <c r="BD1874" s="94">
        <f t="shared" si="2404"/>
        <v>0</v>
      </c>
      <c r="BE1874" s="95">
        <f t="shared" si="2367"/>
        <v>1600</v>
      </c>
      <c r="BG1874" s="136" t="s">
        <v>223</v>
      </c>
      <c r="BH1874" s="4"/>
      <c r="BI1874" s="4"/>
    </row>
    <row r="1875" spans="1:61" ht="13.15" hidden="1" customHeight="1" outlineLevel="2" x14ac:dyDescent="0.2">
      <c r="A1875" s="384"/>
      <c r="B1875" s="383"/>
      <c r="C1875" s="45" t="s">
        <v>164</v>
      </c>
      <c r="D1875" s="97"/>
      <c r="E1875" s="74"/>
      <c r="F1875" s="75"/>
      <c r="G1875" s="75"/>
      <c r="H1875" s="75"/>
      <c r="I1875" s="75"/>
      <c r="J1875" s="75"/>
      <c r="K1875" s="75"/>
      <c r="L1875" s="75"/>
      <c r="M1875" s="75"/>
      <c r="N1875" s="75"/>
      <c r="O1875" s="75"/>
      <c r="P1875" s="75"/>
      <c r="Q1875" s="96">
        <f t="shared" si="2401"/>
        <v>0</v>
      </c>
      <c r="R1875" s="74"/>
      <c r="S1875" s="75"/>
      <c r="T1875" s="75"/>
      <c r="U1875" s="75"/>
      <c r="V1875" s="75"/>
      <c r="W1875" s="75"/>
      <c r="X1875" s="75"/>
      <c r="Y1875" s="75"/>
      <c r="Z1875" s="75"/>
      <c r="AA1875" s="75"/>
      <c r="AB1875" s="75"/>
      <c r="AC1875" s="75"/>
      <c r="AD1875" s="96">
        <f t="shared" si="2402"/>
        <v>0</v>
      </c>
      <c r="AE1875" s="74"/>
      <c r="AF1875" s="75"/>
      <c r="AG1875" s="75"/>
      <c r="AH1875" s="75"/>
      <c r="AI1875" s="75"/>
      <c r="AJ1875" s="75"/>
      <c r="AK1875" s="75"/>
      <c r="AL1875" s="75"/>
      <c r="AM1875" s="75"/>
      <c r="AN1875" s="75"/>
      <c r="AO1875" s="75"/>
      <c r="AP1875" s="75"/>
      <c r="AQ1875" s="96">
        <f t="shared" si="2403"/>
        <v>0</v>
      </c>
      <c r="AR1875" s="74"/>
      <c r="AS1875" s="75"/>
      <c r="AT1875" s="75"/>
      <c r="AU1875" s="75"/>
      <c r="AV1875" s="75"/>
      <c r="AW1875" s="75"/>
      <c r="AX1875" s="75"/>
      <c r="AY1875" s="75"/>
      <c r="AZ1875" s="75"/>
      <c r="BA1875" s="75"/>
      <c r="BB1875" s="75"/>
      <c r="BC1875" s="75"/>
      <c r="BD1875" s="96">
        <f t="shared" si="2404"/>
        <v>0</v>
      </c>
      <c r="BE1875" s="97">
        <f t="shared" si="2367"/>
        <v>0</v>
      </c>
      <c r="BG1875" t="s">
        <v>224</v>
      </c>
      <c r="BH1875" s="4"/>
      <c r="BI1875" s="4">
        <v>1500000</v>
      </c>
    </row>
    <row r="1876" spans="1:61" ht="13.15" hidden="1" customHeight="1" outlineLevel="2" x14ac:dyDescent="0.2">
      <c r="A1876" s="373">
        <v>6</v>
      </c>
      <c r="B1876" s="364" t="s">
        <v>209</v>
      </c>
      <c r="C1876" s="49" t="s">
        <v>159</v>
      </c>
      <c r="D1876" s="95"/>
      <c r="E1876" s="68"/>
      <c r="F1876" s="69"/>
      <c r="G1876" s="69"/>
      <c r="H1876" s="69"/>
      <c r="I1876" s="69"/>
      <c r="J1876" s="69"/>
      <c r="K1876" s="69"/>
      <c r="L1876" s="69"/>
      <c r="M1876" s="69"/>
      <c r="N1876" s="69"/>
      <c r="O1876" s="69"/>
      <c r="P1876" s="69"/>
      <c r="Q1876" s="94">
        <f t="shared" si="2401"/>
        <v>0</v>
      </c>
      <c r="R1876" s="68"/>
      <c r="S1876" s="69"/>
      <c r="T1876" s="69"/>
      <c r="U1876" s="69"/>
      <c r="V1876" s="69"/>
      <c r="W1876" s="69"/>
      <c r="X1876" s="69"/>
      <c r="Y1876" s="69"/>
      <c r="Z1876" s="69"/>
      <c r="AA1876" s="69"/>
      <c r="AB1876" s="192"/>
      <c r="AC1876" s="192">
        <f>ROUND(AC1874*3%,0)</f>
        <v>3</v>
      </c>
      <c r="AD1876" s="94">
        <f t="shared" si="2402"/>
        <v>3</v>
      </c>
      <c r="AE1876" s="193">
        <f t="shared" ref="AE1876:AM1876" si="2405">ROUND(AE1874*3%,0)</f>
        <v>3</v>
      </c>
      <c r="AF1876" s="192">
        <f t="shared" si="2405"/>
        <v>8</v>
      </c>
      <c r="AG1876" s="192">
        <f t="shared" si="2405"/>
        <v>11</v>
      </c>
      <c r="AH1876" s="192">
        <f t="shared" si="2405"/>
        <v>11</v>
      </c>
      <c r="AI1876" s="192">
        <f t="shared" si="2405"/>
        <v>5</v>
      </c>
      <c r="AJ1876" s="192">
        <f t="shared" si="2405"/>
        <v>3</v>
      </c>
      <c r="AK1876" s="192">
        <f t="shared" si="2405"/>
        <v>2</v>
      </c>
      <c r="AL1876" s="192">
        <f t="shared" si="2405"/>
        <v>0</v>
      </c>
      <c r="AM1876" s="192">
        <f t="shared" si="2405"/>
        <v>2</v>
      </c>
      <c r="AN1876" s="69"/>
      <c r="AO1876" s="69"/>
      <c r="AP1876" s="69"/>
      <c r="AQ1876" s="94">
        <f t="shared" si="2403"/>
        <v>45</v>
      </c>
      <c r="AR1876" s="68"/>
      <c r="AS1876" s="69"/>
      <c r="AT1876" s="69"/>
      <c r="AU1876" s="69"/>
      <c r="AV1876" s="69"/>
      <c r="AW1876" s="69"/>
      <c r="AX1876" s="69"/>
      <c r="AY1876" s="69"/>
      <c r="AZ1876" s="69"/>
      <c r="BA1876" s="69"/>
      <c r="BB1876" s="69"/>
      <c r="BC1876" s="69"/>
      <c r="BD1876" s="94">
        <f t="shared" si="2404"/>
        <v>0</v>
      </c>
      <c r="BE1876" s="95">
        <f t="shared" si="2367"/>
        <v>48</v>
      </c>
      <c r="BG1876" t="s">
        <v>210</v>
      </c>
      <c r="BH1876" s="4"/>
      <c r="BI1876" s="4">
        <f>+BI1875*3%</f>
        <v>45000</v>
      </c>
    </row>
    <row r="1877" spans="1:61" ht="13.15" hidden="1" customHeight="1" outlineLevel="2" x14ac:dyDescent="0.2">
      <c r="A1877" s="374"/>
      <c r="B1877" s="365"/>
      <c r="C1877" s="48" t="s">
        <v>164</v>
      </c>
      <c r="D1877" s="98"/>
      <c r="E1877" s="62"/>
      <c r="F1877" s="63"/>
      <c r="G1877" s="63"/>
      <c r="H1877" s="63"/>
      <c r="I1877" s="63"/>
      <c r="J1877" s="63"/>
      <c r="K1877" s="63"/>
      <c r="L1877" s="63"/>
      <c r="M1877" s="63"/>
      <c r="N1877" s="63"/>
      <c r="O1877" s="63"/>
      <c r="P1877" s="63"/>
      <c r="Q1877" s="93">
        <f t="shared" si="2401"/>
        <v>0</v>
      </c>
      <c r="R1877" s="62"/>
      <c r="S1877" s="63"/>
      <c r="T1877" s="63"/>
      <c r="U1877" s="63"/>
      <c r="V1877" s="63"/>
      <c r="W1877" s="63"/>
      <c r="X1877" s="63"/>
      <c r="Y1877" s="63"/>
      <c r="Z1877" s="63"/>
      <c r="AA1877" s="63"/>
      <c r="AB1877" s="63"/>
      <c r="AC1877" s="63"/>
      <c r="AD1877" s="93">
        <f t="shared" si="2402"/>
        <v>0</v>
      </c>
      <c r="AE1877" s="62"/>
      <c r="AF1877" s="63"/>
      <c r="AG1877" s="63"/>
      <c r="AH1877" s="63"/>
      <c r="AI1877" s="63"/>
      <c r="AJ1877" s="63"/>
      <c r="AK1877" s="63"/>
      <c r="AL1877" s="63"/>
      <c r="AM1877" s="63"/>
      <c r="AN1877" s="63"/>
      <c r="AO1877" s="63"/>
      <c r="AP1877" s="63"/>
      <c r="AQ1877" s="93">
        <f t="shared" si="2403"/>
        <v>0</v>
      </c>
      <c r="AR1877" s="62"/>
      <c r="AS1877" s="63"/>
      <c r="AT1877" s="63"/>
      <c r="AU1877" s="63"/>
      <c r="AV1877" s="63"/>
      <c r="AW1877" s="63"/>
      <c r="AX1877" s="63"/>
      <c r="AY1877" s="63"/>
      <c r="AZ1877" s="63"/>
      <c r="BA1877" s="63"/>
      <c r="BB1877" s="63"/>
      <c r="BC1877" s="63"/>
      <c r="BD1877" s="93">
        <f t="shared" si="2404"/>
        <v>0</v>
      </c>
      <c r="BE1877" s="98">
        <f t="shared" si="2367"/>
        <v>0</v>
      </c>
      <c r="BF1877" s="122"/>
      <c r="BG1877" s="136" t="s">
        <v>215</v>
      </c>
      <c r="BH1877" s="4"/>
      <c r="BI1877" s="4">
        <v>30000</v>
      </c>
    </row>
    <row r="1878" spans="1:61" ht="13.15" hidden="1" customHeight="1" outlineLevel="2" x14ac:dyDescent="0.2">
      <c r="A1878" s="366">
        <v>7</v>
      </c>
      <c r="B1878" s="364" t="s">
        <v>6</v>
      </c>
      <c r="C1878" s="49" t="s">
        <v>159</v>
      </c>
      <c r="D1878" s="95"/>
      <c r="E1878" s="68"/>
      <c r="F1878" s="69"/>
      <c r="G1878" s="69"/>
      <c r="H1878" s="69"/>
      <c r="I1878" s="69"/>
      <c r="J1878" s="69"/>
      <c r="K1878" s="69"/>
      <c r="L1878" s="69"/>
      <c r="M1878" s="69"/>
      <c r="N1878" s="69"/>
      <c r="O1878" s="69"/>
      <c r="P1878" s="69"/>
      <c r="Q1878" s="94">
        <f t="shared" si="2401"/>
        <v>0</v>
      </c>
      <c r="R1878" s="68"/>
      <c r="S1878" s="69"/>
      <c r="T1878" s="69"/>
      <c r="U1878" s="69"/>
      <c r="V1878" s="69"/>
      <c r="W1878" s="69"/>
      <c r="X1878" s="69"/>
      <c r="Y1878" s="192">
        <v>2</v>
      </c>
      <c r="Z1878" s="192">
        <v>2</v>
      </c>
      <c r="AA1878" s="192">
        <v>2</v>
      </c>
      <c r="AB1878" s="192">
        <v>2</v>
      </c>
      <c r="AC1878" s="192">
        <v>2</v>
      </c>
      <c r="AD1878" s="94">
        <f t="shared" si="2402"/>
        <v>10</v>
      </c>
      <c r="AE1878" s="193">
        <v>2</v>
      </c>
      <c r="AF1878" s="192">
        <v>2</v>
      </c>
      <c r="AG1878" s="192">
        <v>2</v>
      </c>
      <c r="AH1878" s="192">
        <v>2</v>
      </c>
      <c r="AI1878" s="192">
        <v>2</v>
      </c>
      <c r="AJ1878" s="192">
        <v>2</v>
      </c>
      <c r="AK1878" s="192">
        <v>2</v>
      </c>
      <c r="AL1878" s="192">
        <v>2</v>
      </c>
      <c r="AM1878" s="192">
        <v>2</v>
      </c>
      <c r="AN1878" s="192">
        <v>2</v>
      </c>
      <c r="AO1878" s="69"/>
      <c r="AP1878" s="69"/>
      <c r="AQ1878" s="94">
        <f t="shared" si="2403"/>
        <v>20</v>
      </c>
      <c r="AR1878" s="68"/>
      <c r="AS1878" s="69"/>
      <c r="AT1878" s="69"/>
      <c r="AU1878" s="69"/>
      <c r="AV1878" s="69"/>
      <c r="AW1878" s="69"/>
      <c r="AX1878" s="69"/>
      <c r="AY1878" s="69"/>
      <c r="AZ1878" s="69"/>
      <c r="BA1878" s="69"/>
      <c r="BB1878" s="69"/>
      <c r="BC1878" s="69"/>
      <c r="BD1878" s="94">
        <f t="shared" si="2404"/>
        <v>0</v>
      </c>
      <c r="BE1878" s="95">
        <f t="shared" si="2367"/>
        <v>30</v>
      </c>
      <c r="BG1878" s="138" t="s">
        <v>216</v>
      </c>
      <c r="BH1878" s="139">
        <f>SUM(BH1870:BH1877)</f>
        <v>0</v>
      </c>
      <c r="BI1878" s="139">
        <f>SUM(BI1870:BI1877)</f>
        <v>1840000</v>
      </c>
    </row>
    <row r="1879" spans="1:61" ht="13.15" hidden="1" customHeight="1" outlineLevel="2" x14ac:dyDescent="0.2">
      <c r="A1879" s="367"/>
      <c r="B1879" s="368"/>
      <c r="C1879" s="48" t="s">
        <v>164</v>
      </c>
      <c r="D1879" s="98"/>
      <c r="E1879" s="66"/>
      <c r="F1879" s="63"/>
      <c r="G1879" s="63"/>
      <c r="H1879" s="63"/>
      <c r="I1879" s="63"/>
      <c r="J1879" s="63"/>
      <c r="K1879" s="63"/>
      <c r="L1879" s="63"/>
      <c r="M1879" s="63"/>
      <c r="N1879" s="63"/>
      <c r="O1879" s="63"/>
      <c r="P1879" s="63"/>
      <c r="Q1879" s="93">
        <f t="shared" si="2401"/>
        <v>0</v>
      </c>
      <c r="R1879" s="66"/>
      <c r="S1879" s="63"/>
      <c r="T1879" s="63"/>
      <c r="U1879" s="63"/>
      <c r="V1879" s="63"/>
      <c r="W1879" s="63"/>
      <c r="X1879" s="63"/>
      <c r="Y1879" s="63"/>
      <c r="Z1879" s="63"/>
      <c r="AA1879" s="63"/>
      <c r="AB1879" s="63"/>
      <c r="AC1879" s="63"/>
      <c r="AD1879" s="93">
        <f t="shared" si="2402"/>
        <v>0</v>
      </c>
      <c r="AE1879" s="66"/>
      <c r="AF1879" s="63"/>
      <c r="AG1879" s="63"/>
      <c r="AH1879" s="63"/>
      <c r="AI1879" s="63"/>
      <c r="AJ1879" s="63"/>
      <c r="AK1879" s="63"/>
      <c r="AL1879" s="63"/>
      <c r="AM1879" s="63"/>
      <c r="AN1879" s="63"/>
      <c r="AO1879" s="63"/>
      <c r="AP1879" s="63"/>
      <c r="AQ1879" s="93">
        <f t="shared" si="2403"/>
        <v>0</v>
      </c>
      <c r="AR1879" s="66"/>
      <c r="AS1879" s="63"/>
      <c r="AT1879" s="63"/>
      <c r="AU1879" s="63"/>
      <c r="AV1879" s="63"/>
      <c r="AW1879" s="63"/>
      <c r="AX1879" s="63"/>
      <c r="AY1879" s="63"/>
      <c r="AZ1879" s="63"/>
      <c r="BA1879" s="63"/>
      <c r="BB1879" s="63"/>
      <c r="BC1879" s="63"/>
      <c r="BD1879" s="93">
        <f t="shared" si="2404"/>
        <v>0</v>
      </c>
      <c r="BE1879" s="98">
        <f t="shared" si="2367"/>
        <v>0</v>
      </c>
      <c r="BH1879" s="4"/>
      <c r="BI1879" s="4"/>
    </row>
    <row r="1880" spans="1:61" ht="13.15" hidden="1" customHeight="1" outlineLevel="2" x14ac:dyDescent="0.2">
      <c r="A1880" s="380">
        <v>8</v>
      </c>
      <c r="B1880" s="364" t="s">
        <v>335</v>
      </c>
      <c r="C1880" s="49" t="s">
        <v>159</v>
      </c>
      <c r="D1880" s="95"/>
      <c r="E1880" s="68"/>
      <c r="F1880" s="69"/>
      <c r="G1880" s="69"/>
      <c r="H1880" s="69"/>
      <c r="I1880" s="69"/>
      <c r="J1880" s="69"/>
      <c r="K1880" s="69"/>
      <c r="L1880" s="69"/>
      <c r="M1880" s="69"/>
      <c r="N1880" s="69"/>
      <c r="O1880" s="69"/>
      <c r="P1880" s="69"/>
      <c r="Q1880" s="94">
        <f>SUM(E1880:P1880)</f>
        <v>0</v>
      </c>
      <c r="R1880" s="68"/>
      <c r="S1880" s="69"/>
      <c r="T1880" s="69"/>
      <c r="U1880" s="69"/>
      <c r="V1880" s="69"/>
      <c r="W1880" s="69"/>
      <c r="X1880" s="69"/>
      <c r="Y1880" s="69"/>
      <c r="Z1880" s="69"/>
      <c r="AA1880" s="69"/>
      <c r="AB1880" s="69"/>
      <c r="AC1880" s="69"/>
      <c r="AD1880" s="94">
        <f t="shared" si="2402"/>
        <v>0</v>
      </c>
      <c r="AE1880" s="68"/>
      <c r="AF1880" s="69"/>
      <c r="AG1880" s="69"/>
      <c r="AH1880" s="69"/>
      <c r="AI1880" s="69"/>
      <c r="AJ1880" s="69"/>
      <c r="AK1880" s="69"/>
      <c r="AL1880" s="69"/>
      <c r="AM1880" s="69"/>
      <c r="AN1880" s="69"/>
      <c r="AO1880" s="69"/>
      <c r="AP1880" s="69"/>
      <c r="AQ1880" s="94">
        <f t="shared" si="2403"/>
        <v>0</v>
      </c>
      <c r="AR1880" s="68"/>
      <c r="AS1880" s="69"/>
      <c r="AT1880" s="69"/>
      <c r="AU1880" s="69"/>
      <c r="AV1880" s="69"/>
      <c r="AW1880" s="69"/>
      <c r="AX1880" s="69"/>
      <c r="AY1880" s="69"/>
      <c r="AZ1880" s="69"/>
      <c r="BA1880" s="69"/>
      <c r="BB1880" s="69"/>
      <c r="BC1880" s="69"/>
      <c r="BD1880" s="94">
        <f t="shared" si="2404"/>
        <v>0</v>
      </c>
      <c r="BE1880" s="95">
        <f t="shared" ref="BE1880:BE1890" si="2406">SUM(D1880,BD1880,AQ1880,AD1880,Q1880)</f>
        <v>0</v>
      </c>
      <c r="BG1880" s="138"/>
      <c r="BH1880" s="139"/>
      <c r="BI1880" s="139"/>
    </row>
    <row r="1881" spans="1:61" ht="13.15" hidden="1" customHeight="1" outlineLevel="2" thickBot="1" x14ac:dyDescent="0.25">
      <c r="A1881" s="377"/>
      <c r="B1881" s="379"/>
      <c r="C1881" s="128" t="s">
        <v>164</v>
      </c>
      <c r="D1881" s="133"/>
      <c r="E1881" s="132"/>
      <c r="F1881" s="130"/>
      <c r="G1881" s="130"/>
      <c r="H1881" s="130"/>
      <c r="I1881" s="130"/>
      <c r="J1881" s="130"/>
      <c r="K1881" s="130"/>
      <c r="L1881" s="130"/>
      <c r="M1881" s="130"/>
      <c r="N1881" s="130"/>
      <c r="O1881" s="130"/>
      <c r="P1881" s="130"/>
      <c r="Q1881" s="131">
        <f>SUM(E1881:P1881)</f>
        <v>0</v>
      </c>
      <c r="R1881" s="132"/>
      <c r="S1881" s="130"/>
      <c r="T1881" s="130"/>
      <c r="U1881" s="130"/>
      <c r="V1881" s="130"/>
      <c r="W1881" s="130"/>
      <c r="X1881" s="130"/>
      <c r="Y1881" s="130"/>
      <c r="Z1881" s="130"/>
      <c r="AA1881" s="130"/>
      <c r="AB1881" s="130"/>
      <c r="AC1881" s="130"/>
      <c r="AD1881" s="131">
        <f t="shared" si="2402"/>
        <v>0</v>
      </c>
      <c r="AE1881" s="132"/>
      <c r="AF1881" s="130"/>
      <c r="AG1881" s="130"/>
      <c r="AH1881" s="130"/>
      <c r="AI1881" s="130"/>
      <c r="AJ1881" s="130"/>
      <c r="AK1881" s="130"/>
      <c r="AL1881" s="130"/>
      <c r="AM1881" s="130"/>
      <c r="AN1881" s="130"/>
      <c r="AO1881" s="130"/>
      <c r="AP1881" s="130"/>
      <c r="AQ1881" s="131">
        <f t="shared" si="2403"/>
        <v>0</v>
      </c>
      <c r="AR1881" s="132"/>
      <c r="AS1881" s="130"/>
      <c r="AT1881" s="130"/>
      <c r="AU1881" s="130"/>
      <c r="AV1881" s="130"/>
      <c r="AW1881" s="130"/>
      <c r="AX1881" s="130"/>
      <c r="AY1881" s="130"/>
      <c r="AZ1881" s="130"/>
      <c r="BA1881" s="130"/>
      <c r="BB1881" s="130"/>
      <c r="BC1881" s="130"/>
      <c r="BD1881" s="131">
        <f t="shared" si="2404"/>
        <v>0</v>
      </c>
      <c r="BE1881" s="133">
        <f t="shared" si="2406"/>
        <v>0</v>
      </c>
      <c r="BH1881" s="4"/>
      <c r="BI1881" s="4"/>
    </row>
    <row r="1882" spans="1:61" outlineLevel="1" collapsed="1" x14ac:dyDescent="0.2">
      <c r="A1882" s="369"/>
      <c r="B1882" s="362" t="s">
        <v>198</v>
      </c>
      <c r="C1882" s="50" t="s">
        <v>159</v>
      </c>
      <c r="D1882" s="127">
        <f>SUM(D1866,D1868,D1870,D1872,D1874,D1876,D1878,D1880)</f>
        <v>0</v>
      </c>
      <c r="E1882" s="124">
        <f t="shared" ref="E1882:P1882" si="2407">SUM(E1866,E1868,E1870,E1872,E1874,E1876,E1878,E1880)</f>
        <v>0</v>
      </c>
      <c r="F1882" s="125">
        <f t="shared" si="2407"/>
        <v>0</v>
      </c>
      <c r="G1882" s="125">
        <f t="shared" si="2407"/>
        <v>0</v>
      </c>
      <c r="H1882" s="125">
        <f t="shared" si="2407"/>
        <v>0</v>
      </c>
      <c r="I1882" s="125">
        <f t="shared" si="2407"/>
        <v>0</v>
      </c>
      <c r="J1882" s="125">
        <f t="shared" si="2407"/>
        <v>0</v>
      </c>
      <c r="K1882" s="125">
        <f t="shared" si="2407"/>
        <v>0</v>
      </c>
      <c r="L1882" s="125">
        <f t="shared" si="2407"/>
        <v>0</v>
      </c>
      <c r="M1882" s="125">
        <f t="shared" si="2407"/>
        <v>0</v>
      </c>
      <c r="N1882" s="125">
        <f t="shared" si="2407"/>
        <v>0</v>
      </c>
      <c r="O1882" s="125">
        <f t="shared" si="2407"/>
        <v>0</v>
      </c>
      <c r="P1882" s="125">
        <f t="shared" si="2407"/>
        <v>100</v>
      </c>
      <c r="Q1882" s="126">
        <f>SUM(E1882:P1882)</f>
        <v>100</v>
      </c>
      <c r="R1882" s="124">
        <f t="shared" ref="R1882:AC1882" si="2408">SUM(R1866,R1868,R1870,R1872,R1874,R1876,R1878,R1880)</f>
        <v>0</v>
      </c>
      <c r="S1882" s="125">
        <f t="shared" si="2408"/>
        <v>0</v>
      </c>
      <c r="T1882" s="125">
        <f t="shared" si="2408"/>
        <v>0</v>
      </c>
      <c r="U1882" s="125">
        <f t="shared" si="2408"/>
        <v>0</v>
      </c>
      <c r="V1882" s="125">
        <f t="shared" si="2408"/>
        <v>250</v>
      </c>
      <c r="W1882" s="125">
        <f t="shared" si="2408"/>
        <v>0</v>
      </c>
      <c r="X1882" s="125">
        <f t="shared" si="2408"/>
        <v>0</v>
      </c>
      <c r="Y1882" s="125">
        <f t="shared" si="2408"/>
        <v>2</v>
      </c>
      <c r="Z1882" s="125">
        <f t="shared" si="2408"/>
        <v>2</v>
      </c>
      <c r="AA1882" s="125">
        <f t="shared" si="2408"/>
        <v>2</v>
      </c>
      <c r="AB1882" s="125">
        <f t="shared" si="2408"/>
        <v>2</v>
      </c>
      <c r="AC1882" s="125">
        <f t="shared" si="2408"/>
        <v>110</v>
      </c>
      <c r="AD1882" s="126">
        <f t="shared" si="2402"/>
        <v>368</v>
      </c>
      <c r="AE1882" s="124">
        <f t="shared" ref="AE1882:AP1882" si="2409">SUM(AE1866,AE1868,AE1870,AE1872,AE1874,AE1876,AE1878,AE1880)</f>
        <v>105</v>
      </c>
      <c r="AF1882" s="125">
        <f t="shared" si="2409"/>
        <v>265</v>
      </c>
      <c r="AG1882" s="125">
        <f t="shared" si="2409"/>
        <v>363</v>
      </c>
      <c r="AH1882" s="125">
        <f t="shared" si="2409"/>
        <v>368</v>
      </c>
      <c r="AI1882" s="125">
        <f t="shared" si="2409"/>
        <v>157</v>
      </c>
      <c r="AJ1882" s="125">
        <f t="shared" si="2409"/>
        <v>105</v>
      </c>
      <c r="AK1882" s="125">
        <f t="shared" si="2409"/>
        <v>54</v>
      </c>
      <c r="AL1882" s="125">
        <f t="shared" si="2409"/>
        <v>2</v>
      </c>
      <c r="AM1882" s="125">
        <f t="shared" si="2409"/>
        <v>54</v>
      </c>
      <c r="AN1882" s="125">
        <f t="shared" si="2409"/>
        <v>2</v>
      </c>
      <c r="AO1882" s="125">
        <f t="shared" si="2409"/>
        <v>0</v>
      </c>
      <c r="AP1882" s="125">
        <f t="shared" si="2409"/>
        <v>0</v>
      </c>
      <c r="AQ1882" s="126">
        <f t="shared" si="2403"/>
        <v>1475</v>
      </c>
      <c r="AR1882" s="124">
        <f t="shared" ref="AR1882:BC1882" si="2410">SUM(AR1866,AR1868,AR1870,AR1872,AR1874,AR1876,AR1878,AR1880)</f>
        <v>0</v>
      </c>
      <c r="AS1882" s="125">
        <f t="shared" si="2410"/>
        <v>0</v>
      </c>
      <c r="AT1882" s="125">
        <f t="shared" si="2410"/>
        <v>0</v>
      </c>
      <c r="AU1882" s="125">
        <f t="shared" si="2410"/>
        <v>0</v>
      </c>
      <c r="AV1882" s="125">
        <f t="shared" si="2410"/>
        <v>0</v>
      </c>
      <c r="AW1882" s="125">
        <f t="shared" si="2410"/>
        <v>0</v>
      </c>
      <c r="AX1882" s="125">
        <f t="shared" si="2410"/>
        <v>0</v>
      </c>
      <c r="AY1882" s="125">
        <f t="shared" si="2410"/>
        <v>0</v>
      </c>
      <c r="AZ1882" s="125">
        <f t="shared" si="2410"/>
        <v>0</v>
      </c>
      <c r="BA1882" s="125">
        <f t="shared" si="2410"/>
        <v>0</v>
      </c>
      <c r="BB1882" s="125">
        <f t="shared" si="2410"/>
        <v>0</v>
      </c>
      <c r="BC1882" s="125">
        <f t="shared" si="2410"/>
        <v>0</v>
      </c>
      <c r="BD1882" s="126">
        <f t="shared" si="2404"/>
        <v>0</v>
      </c>
      <c r="BE1882" s="127">
        <f t="shared" si="2406"/>
        <v>1943</v>
      </c>
      <c r="BG1882" s="138"/>
      <c r="BH1882" s="139"/>
      <c r="BI1882" s="139"/>
    </row>
    <row r="1883" spans="1:61" outlineLevel="1" x14ac:dyDescent="0.2">
      <c r="A1883" s="370"/>
      <c r="B1883" s="363"/>
      <c r="C1883" s="51" t="s">
        <v>164</v>
      </c>
      <c r="D1883" s="100">
        <f t="shared" ref="D1883:P1883" si="2411">SUM(D1867,D1869,D1871,D1873,D1875,D1877,D1879,D1881)</f>
        <v>0</v>
      </c>
      <c r="E1883" s="80">
        <f t="shared" si="2411"/>
        <v>0</v>
      </c>
      <c r="F1883" s="81">
        <f t="shared" si="2411"/>
        <v>0</v>
      </c>
      <c r="G1883" s="81">
        <f t="shared" si="2411"/>
        <v>0</v>
      </c>
      <c r="H1883" s="81">
        <f t="shared" si="2411"/>
        <v>0</v>
      </c>
      <c r="I1883" s="81">
        <f t="shared" si="2411"/>
        <v>0</v>
      </c>
      <c r="J1883" s="81">
        <f t="shared" si="2411"/>
        <v>0</v>
      </c>
      <c r="K1883" s="81">
        <f t="shared" si="2411"/>
        <v>0</v>
      </c>
      <c r="L1883" s="81">
        <f t="shared" si="2411"/>
        <v>0</v>
      </c>
      <c r="M1883" s="81">
        <f t="shared" si="2411"/>
        <v>0</v>
      </c>
      <c r="N1883" s="81">
        <f t="shared" si="2411"/>
        <v>0</v>
      </c>
      <c r="O1883" s="81">
        <f t="shared" si="2411"/>
        <v>0</v>
      </c>
      <c r="P1883" s="81">
        <f t="shared" si="2411"/>
        <v>0</v>
      </c>
      <c r="Q1883" s="99">
        <f>SUM(E1883:P1883)</f>
        <v>0</v>
      </c>
      <c r="R1883" s="80">
        <f t="shared" ref="R1883:AC1883" si="2412">SUM(R1867,R1869,R1871,R1873,R1875,R1877,R1879,R1881)</f>
        <v>0</v>
      </c>
      <c r="S1883" s="81">
        <f t="shared" si="2412"/>
        <v>0</v>
      </c>
      <c r="T1883" s="81">
        <f t="shared" si="2412"/>
        <v>0</v>
      </c>
      <c r="U1883" s="81">
        <f t="shared" si="2412"/>
        <v>0</v>
      </c>
      <c r="V1883" s="81">
        <f t="shared" si="2412"/>
        <v>0</v>
      </c>
      <c r="W1883" s="81">
        <f t="shared" si="2412"/>
        <v>0</v>
      </c>
      <c r="X1883" s="81">
        <f t="shared" si="2412"/>
        <v>0</v>
      </c>
      <c r="Y1883" s="81">
        <f t="shared" si="2412"/>
        <v>0</v>
      </c>
      <c r="Z1883" s="81">
        <f t="shared" si="2412"/>
        <v>0</v>
      </c>
      <c r="AA1883" s="81">
        <f t="shared" si="2412"/>
        <v>0</v>
      </c>
      <c r="AB1883" s="81">
        <f t="shared" si="2412"/>
        <v>0</v>
      </c>
      <c r="AC1883" s="81">
        <f t="shared" si="2412"/>
        <v>0</v>
      </c>
      <c r="AD1883" s="99">
        <f t="shared" si="2402"/>
        <v>0</v>
      </c>
      <c r="AE1883" s="80">
        <f t="shared" ref="AE1883:AP1883" si="2413">SUM(AE1867,AE1869,AE1871,AE1873,AE1875,AE1877,AE1879,AE1881)</f>
        <v>0</v>
      </c>
      <c r="AF1883" s="81">
        <f t="shared" si="2413"/>
        <v>0</v>
      </c>
      <c r="AG1883" s="81">
        <f t="shared" si="2413"/>
        <v>0</v>
      </c>
      <c r="AH1883" s="81">
        <f t="shared" si="2413"/>
        <v>0</v>
      </c>
      <c r="AI1883" s="81">
        <f t="shared" si="2413"/>
        <v>0</v>
      </c>
      <c r="AJ1883" s="81">
        <f t="shared" si="2413"/>
        <v>0</v>
      </c>
      <c r="AK1883" s="81">
        <f t="shared" si="2413"/>
        <v>0</v>
      </c>
      <c r="AL1883" s="81">
        <f t="shared" si="2413"/>
        <v>0</v>
      </c>
      <c r="AM1883" s="81">
        <f t="shared" si="2413"/>
        <v>0</v>
      </c>
      <c r="AN1883" s="81">
        <f t="shared" si="2413"/>
        <v>0</v>
      </c>
      <c r="AO1883" s="81">
        <f t="shared" si="2413"/>
        <v>0</v>
      </c>
      <c r="AP1883" s="81">
        <f t="shared" si="2413"/>
        <v>0</v>
      </c>
      <c r="AQ1883" s="99">
        <f t="shared" si="2403"/>
        <v>0</v>
      </c>
      <c r="AR1883" s="80">
        <f t="shared" ref="AR1883:BC1883" si="2414">SUM(AR1867,AR1869,AR1871,AR1873,AR1875,AR1877,AR1879,AR1881)</f>
        <v>0</v>
      </c>
      <c r="AS1883" s="81">
        <f t="shared" si="2414"/>
        <v>0</v>
      </c>
      <c r="AT1883" s="81">
        <f t="shared" si="2414"/>
        <v>0</v>
      </c>
      <c r="AU1883" s="81">
        <f t="shared" si="2414"/>
        <v>0</v>
      </c>
      <c r="AV1883" s="81">
        <f t="shared" si="2414"/>
        <v>0</v>
      </c>
      <c r="AW1883" s="81">
        <f t="shared" si="2414"/>
        <v>0</v>
      </c>
      <c r="AX1883" s="81">
        <f t="shared" si="2414"/>
        <v>0</v>
      </c>
      <c r="AY1883" s="81">
        <f t="shared" si="2414"/>
        <v>0</v>
      </c>
      <c r="AZ1883" s="81">
        <f t="shared" si="2414"/>
        <v>0</v>
      </c>
      <c r="BA1883" s="81">
        <f t="shared" si="2414"/>
        <v>0</v>
      </c>
      <c r="BB1883" s="81">
        <f t="shared" si="2414"/>
        <v>0</v>
      </c>
      <c r="BC1883" s="81">
        <f t="shared" si="2414"/>
        <v>0</v>
      </c>
      <c r="BD1883" s="99">
        <f t="shared" si="2404"/>
        <v>0</v>
      </c>
      <c r="BE1883" s="100">
        <f t="shared" si="2406"/>
        <v>0</v>
      </c>
    </row>
    <row r="1884" spans="1:61" hidden="1" outlineLevel="2" x14ac:dyDescent="0.2">
      <c r="A1884" s="120"/>
      <c r="B1884" s="111" t="s">
        <v>203</v>
      </c>
      <c r="C1884" s="112"/>
      <c r="D1884" s="114"/>
      <c r="E1884" s="113"/>
      <c r="F1884" s="113"/>
      <c r="G1884" s="113"/>
      <c r="H1884" s="113"/>
      <c r="I1884" s="113"/>
      <c r="J1884" s="113"/>
      <c r="K1884" s="113"/>
      <c r="L1884" s="113"/>
      <c r="M1884" s="113"/>
      <c r="N1884" s="113"/>
      <c r="O1884" s="113"/>
      <c r="P1884" s="113"/>
      <c r="Q1884" s="114"/>
      <c r="R1884" s="113"/>
      <c r="S1884" s="113"/>
      <c r="T1884" s="113"/>
      <c r="U1884" s="113"/>
      <c r="V1884" s="113"/>
      <c r="W1884" s="113"/>
      <c r="X1884" s="113"/>
      <c r="Y1884" s="113"/>
      <c r="Z1884" s="113"/>
      <c r="AA1884" s="113"/>
      <c r="AB1884" s="113"/>
      <c r="AC1884" s="113"/>
      <c r="AD1884" s="114"/>
      <c r="AE1884" s="113"/>
      <c r="AF1884" s="113"/>
      <c r="AG1884" s="113"/>
      <c r="AH1884" s="113"/>
      <c r="AI1884" s="113"/>
      <c r="AJ1884" s="113"/>
      <c r="AK1884" s="113"/>
      <c r="AL1884" s="113"/>
      <c r="AM1884" s="113"/>
      <c r="AN1884" s="113"/>
      <c r="AO1884" s="113"/>
      <c r="AP1884" s="113"/>
      <c r="AQ1884" s="114"/>
      <c r="AR1884" s="113"/>
      <c r="AS1884" s="113"/>
      <c r="AT1884" s="113"/>
      <c r="AU1884" s="113"/>
      <c r="AV1884" s="113"/>
      <c r="AW1884" s="113"/>
      <c r="AX1884" s="113"/>
      <c r="AY1884" s="113"/>
      <c r="AZ1884" s="113"/>
      <c r="BA1884" s="113"/>
      <c r="BB1884" s="113"/>
      <c r="BC1884" s="113"/>
      <c r="BD1884" s="114"/>
      <c r="BE1884" s="198">
        <f t="shared" si="2406"/>
        <v>0</v>
      </c>
    </row>
    <row r="1885" spans="1:61" hidden="1" outlineLevel="2" x14ac:dyDescent="0.2">
      <c r="A1885" s="375">
        <v>1</v>
      </c>
      <c r="B1885" s="376" t="s">
        <v>208</v>
      </c>
      <c r="C1885" s="47" t="s">
        <v>159</v>
      </c>
      <c r="D1885" s="91">
        <f>D1882-D1887</f>
        <v>0</v>
      </c>
      <c r="E1885" s="52">
        <f>E1882-E1887</f>
        <v>0</v>
      </c>
      <c r="F1885" s="53">
        <f t="shared" ref="F1885:P1885" si="2415">F1882-F1887</f>
        <v>0</v>
      </c>
      <c r="G1885" s="53">
        <f t="shared" si="2415"/>
        <v>0</v>
      </c>
      <c r="H1885" s="53">
        <f t="shared" si="2415"/>
        <v>0</v>
      </c>
      <c r="I1885" s="53">
        <f t="shared" si="2415"/>
        <v>0</v>
      </c>
      <c r="J1885" s="53">
        <f t="shared" si="2415"/>
        <v>0</v>
      </c>
      <c r="K1885" s="53">
        <f t="shared" si="2415"/>
        <v>0</v>
      </c>
      <c r="L1885" s="53">
        <f t="shared" si="2415"/>
        <v>0</v>
      </c>
      <c r="M1885" s="53">
        <f t="shared" si="2415"/>
        <v>0</v>
      </c>
      <c r="N1885" s="53">
        <f t="shared" si="2415"/>
        <v>0</v>
      </c>
      <c r="O1885" s="53">
        <f t="shared" si="2415"/>
        <v>0</v>
      </c>
      <c r="P1885" s="53">
        <f t="shared" si="2415"/>
        <v>100</v>
      </c>
      <c r="Q1885" s="91">
        <f t="shared" ref="Q1885:Q1890" si="2416">SUM(E1885:P1885)</f>
        <v>100</v>
      </c>
      <c r="R1885" s="52">
        <f>R1882-R1887</f>
        <v>0</v>
      </c>
      <c r="S1885" s="53">
        <f t="shared" ref="S1885:AC1885" si="2417">S1882-S1887</f>
        <v>0</v>
      </c>
      <c r="T1885" s="53">
        <f t="shared" si="2417"/>
        <v>0</v>
      </c>
      <c r="U1885" s="53">
        <f t="shared" si="2417"/>
        <v>0</v>
      </c>
      <c r="V1885" s="53">
        <f t="shared" si="2417"/>
        <v>250</v>
      </c>
      <c r="W1885" s="53">
        <f t="shared" si="2417"/>
        <v>0</v>
      </c>
      <c r="X1885" s="53">
        <f t="shared" si="2417"/>
        <v>0</v>
      </c>
      <c r="Y1885" s="53">
        <f t="shared" si="2417"/>
        <v>2</v>
      </c>
      <c r="Z1885" s="53">
        <f t="shared" si="2417"/>
        <v>2</v>
      </c>
      <c r="AA1885" s="53">
        <f t="shared" si="2417"/>
        <v>2</v>
      </c>
      <c r="AB1885" s="53">
        <f t="shared" si="2417"/>
        <v>2</v>
      </c>
      <c r="AC1885" s="53">
        <f t="shared" si="2417"/>
        <v>110</v>
      </c>
      <c r="AD1885" s="91">
        <f t="shared" ref="AD1885:AD1890" si="2418">SUM(R1885:AC1885)</f>
        <v>368</v>
      </c>
      <c r="AE1885" s="52">
        <f>AE1882-AE1887</f>
        <v>105</v>
      </c>
      <c r="AF1885" s="53">
        <f t="shared" ref="AF1885:AP1885" si="2419">AF1882-AF1887</f>
        <v>265</v>
      </c>
      <c r="AG1885" s="53">
        <f t="shared" si="2419"/>
        <v>363</v>
      </c>
      <c r="AH1885" s="53">
        <f t="shared" si="2419"/>
        <v>368</v>
      </c>
      <c r="AI1885" s="53">
        <f t="shared" si="2419"/>
        <v>157</v>
      </c>
      <c r="AJ1885" s="53">
        <f t="shared" si="2419"/>
        <v>105</v>
      </c>
      <c r="AK1885" s="53">
        <f t="shared" si="2419"/>
        <v>54</v>
      </c>
      <c r="AL1885" s="53">
        <f t="shared" si="2419"/>
        <v>2</v>
      </c>
      <c r="AM1885" s="53">
        <f t="shared" si="2419"/>
        <v>54</v>
      </c>
      <c r="AN1885" s="53">
        <f t="shared" si="2419"/>
        <v>2</v>
      </c>
      <c r="AO1885" s="53">
        <f t="shared" si="2419"/>
        <v>0</v>
      </c>
      <c r="AP1885" s="53">
        <f t="shared" si="2419"/>
        <v>0</v>
      </c>
      <c r="AQ1885" s="91">
        <f t="shared" ref="AQ1885:AQ1890" si="2420">SUM(AE1885:AP1885)</f>
        <v>1475</v>
      </c>
      <c r="AR1885" s="52">
        <f>AR1882-AR1887</f>
        <v>0</v>
      </c>
      <c r="AS1885" s="53">
        <f t="shared" ref="AS1885:BC1885" si="2421">AS1882-AS1887</f>
        <v>0</v>
      </c>
      <c r="AT1885" s="53">
        <f t="shared" si="2421"/>
        <v>0</v>
      </c>
      <c r="AU1885" s="53">
        <f t="shared" si="2421"/>
        <v>0</v>
      </c>
      <c r="AV1885" s="53">
        <f t="shared" si="2421"/>
        <v>0</v>
      </c>
      <c r="AW1885" s="53">
        <f t="shared" si="2421"/>
        <v>0</v>
      </c>
      <c r="AX1885" s="53">
        <f t="shared" si="2421"/>
        <v>0</v>
      </c>
      <c r="AY1885" s="53">
        <f t="shared" si="2421"/>
        <v>0</v>
      </c>
      <c r="AZ1885" s="53">
        <f t="shared" si="2421"/>
        <v>0</v>
      </c>
      <c r="BA1885" s="53">
        <f t="shared" si="2421"/>
        <v>0</v>
      </c>
      <c r="BB1885" s="53">
        <f t="shared" si="2421"/>
        <v>0</v>
      </c>
      <c r="BC1885" s="53">
        <f t="shared" si="2421"/>
        <v>0</v>
      </c>
      <c r="BD1885" s="91">
        <f t="shared" ref="BD1885:BD1890" si="2422">SUM(AR1885:BC1885)</f>
        <v>0</v>
      </c>
      <c r="BE1885" s="91">
        <f t="shared" si="2406"/>
        <v>1943</v>
      </c>
      <c r="BG1885" s="42"/>
    </row>
    <row r="1886" spans="1:61" hidden="1" outlineLevel="2" x14ac:dyDescent="0.2">
      <c r="A1886" s="374"/>
      <c r="B1886" s="372"/>
      <c r="C1886" s="46" t="s">
        <v>164</v>
      </c>
      <c r="D1886" s="92">
        <f t="shared" ref="D1886:P1886" si="2423">D1883-D1888</f>
        <v>0</v>
      </c>
      <c r="E1886" s="56">
        <f t="shared" si="2423"/>
        <v>0</v>
      </c>
      <c r="F1886" s="57">
        <f t="shared" si="2423"/>
        <v>0</v>
      </c>
      <c r="G1886" s="57">
        <f t="shared" si="2423"/>
        <v>0</v>
      </c>
      <c r="H1886" s="57">
        <f t="shared" si="2423"/>
        <v>0</v>
      </c>
      <c r="I1886" s="57">
        <f t="shared" si="2423"/>
        <v>0</v>
      </c>
      <c r="J1886" s="57">
        <f t="shared" si="2423"/>
        <v>0</v>
      </c>
      <c r="K1886" s="57">
        <f t="shared" si="2423"/>
        <v>0</v>
      </c>
      <c r="L1886" s="57">
        <f t="shared" si="2423"/>
        <v>0</v>
      </c>
      <c r="M1886" s="57">
        <f t="shared" si="2423"/>
        <v>0</v>
      </c>
      <c r="N1886" s="57">
        <f t="shared" si="2423"/>
        <v>0</v>
      </c>
      <c r="O1886" s="57">
        <f t="shared" si="2423"/>
        <v>0</v>
      </c>
      <c r="P1886" s="57">
        <f t="shared" si="2423"/>
        <v>0</v>
      </c>
      <c r="Q1886" s="92">
        <f t="shared" si="2416"/>
        <v>0</v>
      </c>
      <c r="R1886" s="56">
        <f t="shared" ref="R1886:AC1886" si="2424">R1883-R1888</f>
        <v>0</v>
      </c>
      <c r="S1886" s="57">
        <f t="shared" si="2424"/>
        <v>0</v>
      </c>
      <c r="T1886" s="57">
        <f t="shared" si="2424"/>
        <v>0</v>
      </c>
      <c r="U1886" s="57">
        <f t="shared" si="2424"/>
        <v>0</v>
      </c>
      <c r="V1886" s="57">
        <f t="shared" si="2424"/>
        <v>0</v>
      </c>
      <c r="W1886" s="57">
        <f t="shared" si="2424"/>
        <v>0</v>
      </c>
      <c r="X1886" s="57">
        <f t="shared" si="2424"/>
        <v>0</v>
      </c>
      <c r="Y1886" s="57">
        <f t="shared" si="2424"/>
        <v>0</v>
      </c>
      <c r="Z1886" s="57">
        <f t="shared" si="2424"/>
        <v>0</v>
      </c>
      <c r="AA1886" s="57">
        <f t="shared" si="2424"/>
        <v>0</v>
      </c>
      <c r="AB1886" s="57">
        <f t="shared" si="2424"/>
        <v>0</v>
      </c>
      <c r="AC1886" s="57">
        <f t="shared" si="2424"/>
        <v>0</v>
      </c>
      <c r="AD1886" s="92">
        <f t="shared" si="2418"/>
        <v>0</v>
      </c>
      <c r="AE1886" s="56">
        <f t="shared" ref="AE1886:AP1886" si="2425">AE1883-AE1888</f>
        <v>0</v>
      </c>
      <c r="AF1886" s="57">
        <f t="shared" si="2425"/>
        <v>0</v>
      </c>
      <c r="AG1886" s="57">
        <f t="shared" si="2425"/>
        <v>0</v>
      </c>
      <c r="AH1886" s="57">
        <f t="shared" si="2425"/>
        <v>0</v>
      </c>
      <c r="AI1886" s="57">
        <f t="shared" si="2425"/>
        <v>0</v>
      </c>
      <c r="AJ1886" s="57">
        <f t="shared" si="2425"/>
        <v>0</v>
      </c>
      <c r="AK1886" s="57">
        <f t="shared" si="2425"/>
        <v>0</v>
      </c>
      <c r="AL1886" s="57">
        <f t="shared" si="2425"/>
        <v>0</v>
      </c>
      <c r="AM1886" s="57">
        <f t="shared" si="2425"/>
        <v>0</v>
      </c>
      <c r="AN1886" s="57">
        <f t="shared" si="2425"/>
        <v>0</v>
      </c>
      <c r="AO1886" s="57">
        <f t="shared" si="2425"/>
        <v>0</v>
      </c>
      <c r="AP1886" s="57">
        <f t="shared" si="2425"/>
        <v>0</v>
      </c>
      <c r="AQ1886" s="92">
        <f t="shared" si="2420"/>
        <v>0</v>
      </c>
      <c r="AR1886" s="56">
        <f t="shared" ref="AR1886:BC1886" si="2426">AR1883-AR1888</f>
        <v>0</v>
      </c>
      <c r="AS1886" s="57">
        <f t="shared" si="2426"/>
        <v>0</v>
      </c>
      <c r="AT1886" s="57">
        <f t="shared" si="2426"/>
        <v>0</v>
      </c>
      <c r="AU1886" s="57">
        <f t="shared" si="2426"/>
        <v>0</v>
      </c>
      <c r="AV1886" s="57">
        <f t="shared" si="2426"/>
        <v>0</v>
      </c>
      <c r="AW1886" s="57">
        <f t="shared" si="2426"/>
        <v>0</v>
      </c>
      <c r="AX1886" s="57">
        <f t="shared" si="2426"/>
        <v>0</v>
      </c>
      <c r="AY1886" s="57">
        <f t="shared" si="2426"/>
        <v>0</v>
      </c>
      <c r="AZ1886" s="57">
        <f t="shared" si="2426"/>
        <v>0</v>
      </c>
      <c r="BA1886" s="57">
        <f t="shared" si="2426"/>
        <v>0</v>
      </c>
      <c r="BB1886" s="57">
        <f t="shared" si="2426"/>
        <v>0</v>
      </c>
      <c r="BC1886" s="57">
        <f t="shared" si="2426"/>
        <v>0</v>
      </c>
      <c r="BD1886" s="92">
        <f t="shared" si="2422"/>
        <v>0</v>
      </c>
      <c r="BE1886" s="92">
        <f t="shared" si="2406"/>
        <v>0</v>
      </c>
      <c r="BF1886" s="122"/>
      <c r="BG1886" s="42"/>
    </row>
    <row r="1887" spans="1:61" hidden="1" outlineLevel="2" x14ac:dyDescent="0.2">
      <c r="A1887" s="373">
        <v>2</v>
      </c>
      <c r="B1887" s="371" t="s">
        <v>307</v>
      </c>
      <c r="C1887" s="44" t="s">
        <v>159</v>
      </c>
      <c r="D1887" s="101"/>
      <c r="E1887" s="82"/>
      <c r="F1887" s="83"/>
      <c r="G1887" s="83"/>
      <c r="H1887" s="83"/>
      <c r="I1887" s="83"/>
      <c r="J1887" s="83"/>
      <c r="K1887" s="83"/>
      <c r="L1887" s="83"/>
      <c r="M1887" s="83"/>
      <c r="N1887" s="83"/>
      <c r="O1887" s="83"/>
      <c r="P1887" s="84"/>
      <c r="Q1887" s="101">
        <f t="shared" si="2416"/>
        <v>0</v>
      </c>
      <c r="R1887" s="82"/>
      <c r="S1887" s="83"/>
      <c r="T1887" s="83"/>
      <c r="U1887" s="83"/>
      <c r="V1887" s="83"/>
      <c r="W1887" s="83"/>
      <c r="X1887" s="83"/>
      <c r="Y1887" s="83"/>
      <c r="Z1887" s="83"/>
      <c r="AA1887" s="83"/>
      <c r="AB1887" s="83"/>
      <c r="AC1887" s="84"/>
      <c r="AD1887" s="101">
        <f t="shared" si="2418"/>
        <v>0</v>
      </c>
      <c r="AE1887" s="82"/>
      <c r="AF1887" s="83"/>
      <c r="AG1887" s="83"/>
      <c r="AH1887" s="83"/>
      <c r="AI1887" s="83"/>
      <c r="AJ1887" s="83"/>
      <c r="AK1887" s="83"/>
      <c r="AL1887" s="83"/>
      <c r="AM1887" s="83"/>
      <c r="AN1887" s="83"/>
      <c r="AO1887" s="83"/>
      <c r="AP1887" s="84"/>
      <c r="AQ1887" s="101">
        <f t="shared" si="2420"/>
        <v>0</v>
      </c>
      <c r="AR1887" s="82"/>
      <c r="AS1887" s="83"/>
      <c r="AT1887" s="83"/>
      <c r="AU1887" s="83"/>
      <c r="AV1887" s="83"/>
      <c r="AW1887" s="83"/>
      <c r="AX1887" s="83"/>
      <c r="AY1887" s="83"/>
      <c r="AZ1887" s="83"/>
      <c r="BA1887" s="83"/>
      <c r="BB1887" s="83"/>
      <c r="BC1887" s="84"/>
      <c r="BD1887" s="101">
        <f t="shared" si="2422"/>
        <v>0</v>
      </c>
      <c r="BE1887" s="101">
        <f t="shared" si="2406"/>
        <v>0</v>
      </c>
      <c r="BG1887" s="42"/>
    </row>
    <row r="1888" spans="1:61" ht="13.5" hidden="1" outlineLevel="2" thickBot="1" x14ac:dyDescent="0.25">
      <c r="A1888" s="377"/>
      <c r="B1888" s="378"/>
      <c r="C1888" s="128" t="s">
        <v>164</v>
      </c>
      <c r="D1888" s="131"/>
      <c r="E1888" s="129"/>
      <c r="F1888" s="130"/>
      <c r="G1888" s="130"/>
      <c r="H1888" s="130"/>
      <c r="I1888" s="130"/>
      <c r="J1888" s="130"/>
      <c r="K1888" s="130"/>
      <c r="L1888" s="130"/>
      <c r="M1888" s="130"/>
      <c r="N1888" s="130"/>
      <c r="O1888" s="130"/>
      <c r="P1888" s="130"/>
      <c r="Q1888" s="131">
        <f t="shared" si="2416"/>
        <v>0</v>
      </c>
      <c r="R1888" s="129"/>
      <c r="S1888" s="130"/>
      <c r="T1888" s="130"/>
      <c r="U1888" s="130"/>
      <c r="V1888" s="130"/>
      <c r="W1888" s="130"/>
      <c r="X1888" s="130"/>
      <c r="Y1888" s="130"/>
      <c r="Z1888" s="130"/>
      <c r="AA1888" s="130"/>
      <c r="AB1888" s="130"/>
      <c r="AC1888" s="130"/>
      <c r="AD1888" s="131">
        <f t="shared" si="2418"/>
        <v>0</v>
      </c>
      <c r="AE1888" s="129"/>
      <c r="AF1888" s="130"/>
      <c r="AG1888" s="130"/>
      <c r="AH1888" s="130"/>
      <c r="AI1888" s="130"/>
      <c r="AJ1888" s="130"/>
      <c r="AK1888" s="130"/>
      <c r="AL1888" s="130"/>
      <c r="AM1888" s="130"/>
      <c r="AN1888" s="130"/>
      <c r="AO1888" s="130"/>
      <c r="AP1888" s="130"/>
      <c r="AQ1888" s="131">
        <f t="shared" si="2420"/>
        <v>0</v>
      </c>
      <c r="AR1888" s="129"/>
      <c r="AS1888" s="130"/>
      <c r="AT1888" s="130"/>
      <c r="AU1888" s="130"/>
      <c r="AV1888" s="130"/>
      <c r="AW1888" s="130"/>
      <c r="AX1888" s="130"/>
      <c r="AY1888" s="130"/>
      <c r="AZ1888" s="130"/>
      <c r="BA1888" s="130"/>
      <c r="BB1888" s="130"/>
      <c r="BC1888" s="130"/>
      <c r="BD1888" s="131">
        <f t="shared" si="2422"/>
        <v>0</v>
      </c>
      <c r="BE1888" s="131">
        <f t="shared" si="2406"/>
        <v>0</v>
      </c>
      <c r="BG1888" s="42"/>
    </row>
    <row r="1889" spans="1:61" hidden="1" outlineLevel="2" x14ac:dyDescent="0.2">
      <c r="A1889" s="369"/>
      <c r="B1889" s="362" t="s">
        <v>198</v>
      </c>
      <c r="C1889" s="50" t="s">
        <v>159</v>
      </c>
      <c r="D1889" s="127">
        <f>SUM(D1885,D1887)</f>
        <v>0</v>
      </c>
      <c r="E1889" s="124">
        <f>SUM(E1885,E1887)</f>
        <v>0</v>
      </c>
      <c r="F1889" s="125">
        <f t="shared" ref="F1889:P1889" si="2427">SUM(F1885,F1887)</f>
        <v>0</v>
      </c>
      <c r="G1889" s="125">
        <f t="shared" si="2427"/>
        <v>0</v>
      </c>
      <c r="H1889" s="125">
        <f t="shared" si="2427"/>
        <v>0</v>
      </c>
      <c r="I1889" s="125">
        <f t="shared" si="2427"/>
        <v>0</v>
      </c>
      <c r="J1889" s="125">
        <f t="shared" si="2427"/>
        <v>0</v>
      </c>
      <c r="K1889" s="125">
        <f t="shared" si="2427"/>
        <v>0</v>
      </c>
      <c r="L1889" s="125">
        <f t="shared" si="2427"/>
        <v>0</v>
      </c>
      <c r="M1889" s="125">
        <f t="shared" si="2427"/>
        <v>0</v>
      </c>
      <c r="N1889" s="125">
        <f t="shared" si="2427"/>
        <v>0</v>
      </c>
      <c r="O1889" s="125">
        <f t="shared" si="2427"/>
        <v>0</v>
      </c>
      <c r="P1889" s="125">
        <f t="shared" si="2427"/>
        <v>100</v>
      </c>
      <c r="Q1889" s="126">
        <f t="shared" si="2416"/>
        <v>100</v>
      </c>
      <c r="R1889" s="124">
        <f>SUM(R1885,R1887)</f>
        <v>0</v>
      </c>
      <c r="S1889" s="125">
        <f t="shared" ref="S1889:AC1889" si="2428">SUM(S1885,S1887)</f>
        <v>0</v>
      </c>
      <c r="T1889" s="125">
        <f t="shared" si="2428"/>
        <v>0</v>
      </c>
      <c r="U1889" s="125">
        <f t="shared" si="2428"/>
        <v>0</v>
      </c>
      <c r="V1889" s="125">
        <f t="shared" si="2428"/>
        <v>250</v>
      </c>
      <c r="W1889" s="125">
        <f t="shared" si="2428"/>
        <v>0</v>
      </c>
      <c r="X1889" s="125">
        <f t="shared" si="2428"/>
        <v>0</v>
      </c>
      <c r="Y1889" s="125">
        <f t="shared" si="2428"/>
        <v>2</v>
      </c>
      <c r="Z1889" s="125">
        <f t="shared" si="2428"/>
        <v>2</v>
      </c>
      <c r="AA1889" s="125">
        <f t="shared" si="2428"/>
        <v>2</v>
      </c>
      <c r="AB1889" s="125">
        <f t="shared" si="2428"/>
        <v>2</v>
      </c>
      <c r="AC1889" s="125">
        <f t="shared" si="2428"/>
        <v>110</v>
      </c>
      <c r="AD1889" s="126">
        <f t="shared" si="2418"/>
        <v>368</v>
      </c>
      <c r="AE1889" s="124">
        <f>SUM(AE1885,AE1887)</f>
        <v>105</v>
      </c>
      <c r="AF1889" s="125">
        <f t="shared" ref="AF1889:AP1889" si="2429">SUM(AF1885,AF1887)</f>
        <v>265</v>
      </c>
      <c r="AG1889" s="125">
        <f t="shared" si="2429"/>
        <v>363</v>
      </c>
      <c r="AH1889" s="125">
        <f t="shared" si="2429"/>
        <v>368</v>
      </c>
      <c r="AI1889" s="125">
        <f t="shared" si="2429"/>
        <v>157</v>
      </c>
      <c r="AJ1889" s="125">
        <f t="shared" si="2429"/>
        <v>105</v>
      </c>
      <c r="AK1889" s="125">
        <f t="shared" si="2429"/>
        <v>54</v>
      </c>
      <c r="AL1889" s="125">
        <f t="shared" si="2429"/>
        <v>2</v>
      </c>
      <c r="AM1889" s="125">
        <f t="shared" si="2429"/>
        <v>54</v>
      </c>
      <c r="AN1889" s="125">
        <f t="shared" si="2429"/>
        <v>2</v>
      </c>
      <c r="AO1889" s="125">
        <f t="shared" si="2429"/>
        <v>0</v>
      </c>
      <c r="AP1889" s="125">
        <f t="shared" si="2429"/>
        <v>0</v>
      </c>
      <c r="AQ1889" s="126">
        <f t="shared" si="2420"/>
        <v>1475</v>
      </c>
      <c r="AR1889" s="124">
        <f>SUM(AR1885,AR1887)</f>
        <v>0</v>
      </c>
      <c r="AS1889" s="125">
        <f t="shared" ref="AS1889:BC1889" si="2430">SUM(AS1885,AS1887)</f>
        <v>0</v>
      </c>
      <c r="AT1889" s="125">
        <f t="shared" si="2430"/>
        <v>0</v>
      </c>
      <c r="AU1889" s="125">
        <f t="shared" si="2430"/>
        <v>0</v>
      </c>
      <c r="AV1889" s="125">
        <f t="shared" si="2430"/>
        <v>0</v>
      </c>
      <c r="AW1889" s="125">
        <f t="shared" si="2430"/>
        <v>0</v>
      </c>
      <c r="AX1889" s="125">
        <f t="shared" si="2430"/>
        <v>0</v>
      </c>
      <c r="AY1889" s="125">
        <f t="shared" si="2430"/>
        <v>0</v>
      </c>
      <c r="AZ1889" s="125">
        <f t="shared" si="2430"/>
        <v>0</v>
      </c>
      <c r="BA1889" s="125">
        <f t="shared" si="2430"/>
        <v>0</v>
      </c>
      <c r="BB1889" s="125">
        <f t="shared" si="2430"/>
        <v>0</v>
      </c>
      <c r="BC1889" s="125">
        <f t="shared" si="2430"/>
        <v>0</v>
      </c>
      <c r="BD1889" s="126">
        <f t="shared" si="2422"/>
        <v>0</v>
      </c>
      <c r="BE1889" s="127">
        <f t="shared" si="2406"/>
        <v>1943</v>
      </c>
      <c r="BG1889" s="42"/>
    </row>
    <row r="1890" spans="1:61" hidden="1" outlineLevel="2" x14ac:dyDescent="0.2">
      <c r="A1890" s="370"/>
      <c r="B1890" s="363"/>
      <c r="C1890" s="51" t="s">
        <v>164</v>
      </c>
      <c r="D1890" s="100">
        <f t="shared" ref="D1890:P1890" si="2431">SUM(D1886,D1888)</f>
        <v>0</v>
      </c>
      <c r="E1890" s="80">
        <f t="shared" si="2431"/>
        <v>0</v>
      </c>
      <c r="F1890" s="81">
        <f t="shared" si="2431"/>
        <v>0</v>
      </c>
      <c r="G1890" s="81">
        <f t="shared" si="2431"/>
        <v>0</v>
      </c>
      <c r="H1890" s="81">
        <f t="shared" si="2431"/>
        <v>0</v>
      </c>
      <c r="I1890" s="81">
        <f t="shared" si="2431"/>
        <v>0</v>
      </c>
      <c r="J1890" s="81">
        <f t="shared" si="2431"/>
        <v>0</v>
      </c>
      <c r="K1890" s="81">
        <f t="shared" si="2431"/>
        <v>0</v>
      </c>
      <c r="L1890" s="81">
        <f t="shared" si="2431"/>
        <v>0</v>
      </c>
      <c r="M1890" s="81">
        <f t="shared" si="2431"/>
        <v>0</v>
      </c>
      <c r="N1890" s="81">
        <f t="shared" si="2431"/>
        <v>0</v>
      </c>
      <c r="O1890" s="81">
        <f t="shared" si="2431"/>
        <v>0</v>
      </c>
      <c r="P1890" s="81">
        <f t="shared" si="2431"/>
        <v>0</v>
      </c>
      <c r="Q1890" s="99">
        <f t="shared" si="2416"/>
        <v>0</v>
      </c>
      <c r="R1890" s="80">
        <f t="shared" ref="R1890:AC1890" si="2432">SUM(R1886,R1888)</f>
        <v>0</v>
      </c>
      <c r="S1890" s="81">
        <f t="shared" si="2432"/>
        <v>0</v>
      </c>
      <c r="T1890" s="81">
        <f t="shared" si="2432"/>
        <v>0</v>
      </c>
      <c r="U1890" s="81">
        <f t="shared" si="2432"/>
        <v>0</v>
      </c>
      <c r="V1890" s="81">
        <f t="shared" si="2432"/>
        <v>0</v>
      </c>
      <c r="W1890" s="81">
        <f t="shared" si="2432"/>
        <v>0</v>
      </c>
      <c r="X1890" s="81">
        <f t="shared" si="2432"/>
        <v>0</v>
      </c>
      <c r="Y1890" s="81">
        <f t="shared" si="2432"/>
        <v>0</v>
      </c>
      <c r="Z1890" s="81">
        <f t="shared" si="2432"/>
        <v>0</v>
      </c>
      <c r="AA1890" s="81">
        <f t="shared" si="2432"/>
        <v>0</v>
      </c>
      <c r="AB1890" s="81">
        <f t="shared" si="2432"/>
        <v>0</v>
      </c>
      <c r="AC1890" s="81">
        <f t="shared" si="2432"/>
        <v>0</v>
      </c>
      <c r="AD1890" s="99">
        <f t="shared" si="2418"/>
        <v>0</v>
      </c>
      <c r="AE1890" s="80">
        <f t="shared" ref="AE1890:AP1890" si="2433">SUM(AE1886,AE1888)</f>
        <v>0</v>
      </c>
      <c r="AF1890" s="81">
        <f t="shared" si="2433"/>
        <v>0</v>
      </c>
      <c r="AG1890" s="81">
        <f t="shared" si="2433"/>
        <v>0</v>
      </c>
      <c r="AH1890" s="81">
        <f t="shared" si="2433"/>
        <v>0</v>
      </c>
      <c r="AI1890" s="81">
        <f t="shared" si="2433"/>
        <v>0</v>
      </c>
      <c r="AJ1890" s="81">
        <f t="shared" si="2433"/>
        <v>0</v>
      </c>
      <c r="AK1890" s="81">
        <f t="shared" si="2433"/>
        <v>0</v>
      </c>
      <c r="AL1890" s="81">
        <f t="shared" si="2433"/>
        <v>0</v>
      </c>
      <c r="AM1890" s="81">
        <f t="shared" si="2433"/>
        <v>0</v>
      </c>
      <c r="AN1890" s="81">
        <f t="shared" si="2433"/>
        <v>0</v>
      </c>
      <c r="AO1890" s="81">
        <f t="shared" si="2433"/>
        <v>0</v>
      </c>
      <c r="AP1890" s="81">
        <f t="shared" si="2433"/>
        <v>0</v>
      </c>
      <c r="AQ1890" s="99">
        <f t="shared" si="2420"/>
        <v>0</v>
      </c>
      <c r="AR1890" s="80">
        <f t="shared" ref="AR1890:BC1890" si="2434">SUM(AR1886,AR1888)</f>
        <v>0</v>
      </c>
      <c r="AS1890" s="81">
        <f t="shared" si="2434"/>
        <v>0</v>
      </c>
      <c r="AT1890" s="81">
        <f t="shared" si="2434"/>
        <v>0</v>
      </c>
      <c r="AU1890" s="81">
        <f t="shared" si="2434"/>
        <v>0</v>
      </c>
      <c r="AV1890" s="81">
        <f t="shared" si="2434"/>
        <v>0</v>
      </c>
      <c r="AW1890" s="81">
        <f t="shared" si="2434"/>
        <v>0</v>
      </c>
      <c r="AX1890" s="81">
        <f t="shared" si="2434"/>
        <v>0</v>
      </c>
      <c r="AY1890" s="81">
        <f t="shared" si="2434"/>
        <v>0</v>
      </c>
      <c r="AZ1890" s="81">
        <f t="shared" si="2434"/>
        <v>0</v>
      </c>
      <c r="BA1890" s="81">
        <f t="shared" si="2434"/>
        <v>0</v>
      </c>
      <c r="BB1890" s="81">
        <f t="shared" si="2434"/>
        <v>0</v>
      </c>
      <c r="BC1890" s="81">
        <f t="shared" si="2434"/>
        <v>0</v>
      </c>
      <c r="BD1890" s="99">
        <f t="shared" si="2422"/>
        <v>0</v>
      </c>
      <c r="BE1890" s="100">
        <f t="shared" si="2406"/>
        <v>0</v>
      </c>
      <c r="BG1890" s="42"/>
    </row>
    <row r="1891" spans="1:61" collapsed="1" x14ac:dyDescent="0.2">
      <c r="A1891" s="147"/>
      <c r="B1891" s="148" t="s">
        <v>296</v>
      </c>
      <c r="C1891" s="149"/>
      <c r="D1891" s="151"/>
      <c r="E1891" s="150"/>
      <c r="F1891" s="150"/>
      <c r="G1891" s="150"/>
      <c r="H1891" s="150"/>
      <c r="I1891" s="150"/>
      <c r="J1891" s="150"/>
      <c r="K1891" s="150"/>
      <c r="L1891" s="150"/>
      <c r="M1891" s="150"/>
      <c r="N1891" s="150"/>
      <c r="O1891" s="150"/>
      <c r="P1891" s="150"/>
      <c r="Q1891" s="151"/>
      <c r="R1891" s="150"/>
      <c r="S1891" s="150"/>
      <c r="T1891" s="150"/>
      <c r="U1891" s="150"/>
      <c r="V1891" s="150"/>
      <c r="W1891" s="150"/>
      <c r="X1891" s="150"/>
      <c r="Y1891" s="150"/>
      <c r="Z1891" s="150"/>
      <c r="AA1891" s="150"/>
      <c r="AB1891" s="150"/>
      <c r="AC1891" s="150"/>
      <c r="AD1891" s="152"/>
      <c r="AE1891" s="153"/>
      <c r="AF1891" s="150"/>
      <c r="AG1891" s="150"/>
      <c r="AH1891" s="150"/>
      <c r="AI1891" s="150"/>
      <c r="AJ1891" s="150"/>
      <c r="AK1891" s="150"/>
      <c r="AL1891" s="150"/>
      <c r="AM1891" s="150"/>
      <c r="AN1891" s="150"/>
      <c r="AO1891" s="150"/>
      <c r="AP1891" s="154"/>
      <c r="AQ1891" s="155"/>
      <c r="AR1891" s="150"/>
      <c r="AS1891" s="150"/>
      <c r="AT1891" s="150"/>
      <c r="AU1891" s="150"/>
      <c r="AV1891" s="150"/>
      <c r="AW1891" s="150"/>
      <c r="AX1891" s="150"/>
      <c r="AY1891" s="150"/>
      <c r="AZ1891" s="150"/>
      <c r="BA1891" s="150"/>
      <c r="BB1891" s="150"/>
      <c r="BC1891" s="150"/>
      <c r="BD1891" s="151"/>
      <c r="BE1891" s="195">
        <f t="shared" si="2367"/>
        <v>0</v>
      </c>
      <c r="BG1891" s="42"/>
    </row>
    <row r="1892" spans="1:61" outlineLevel="1" x14ac:dyDescent="0.2">
      <c r="A1892" s="165"/>
      <c r="B1892" s="166" t="s">
        <v>297</v>
      </c>
      <c r="C1892" s="167"/>
      <c r="D1892" s="169"/>
      <c r="E1892" s="168"/>
      <c r="F1892" s="168"/>
      <c r="G1892" s="168"/>
      <c r="H1892" s="168"/>
      <c r="I1892" s="168"/>
      <c r="J1892" s="168"/>
      <c r="K1892" s="168"/>
      <c r="L1892" s="168"/>
      <c r="M1892" s="168"/>
      <c r="N1892" s="168"/>
      <c r="O1892" s="168"/>
      <c r="P1892" s="168"/>
      <c r="Q1892" s="169"/>
      <c r="R1892" s="168"/>
      <c r="S1892" s="168"/>
      <c r="T1892" s="168"/>
      <c r="U1892" s="168"/>
      <c r="V1892" s="168"/>
      <c r="W1892" s="168"/>
      <c r="X1892" s="168"/>
      <c r="Y1892" s="168"/>
      <c r="Z1892" s="168"/>
      <c r="AA1892" s="168"/>
      <c r="AB1892" s="168"/>
      <c r="AC1892" s="168"/>
      <c r="AD1892" s="170"/>
      <c r="AE1892" s="171"/>
      <c r="AF1892" s="168"/>
      <c r="AG1892" s="168"/>
      <c r="AH1892" s="168"/>
      <c r="AI1892" s="168"/>
      <c r="AJ1892" s="168"/>
      <c r="AK1892" s="168"/>
      <c r="AL1892" s="168"/>
      <c r="AM1892" s="168"/>
      <c r="AN1892" s="168"/>
      <c r="AO1892" s="168"/>
      <c r="AP1892" s="172"/>
      <c r="AQ1892" s="173"/>
      <c r="AR1892" s="168"/>
      <c r="AS1892" s="168"/>
      <c r="AT1892" s="168"/>
      <c r="AU1892" s="168"/>
      <c r="AV1892" s="168"/>
      <c r="AW1892" s="168"/>
      <c r="AX1892" s="168"/>
      <c r="AY1892" s="168"/>
      <c r="AZ1892" s="168"/>
      <c r="BA1892" s="168"/>
      <c r="BB1892" s="168"/>
      <c r="BC1892" s="168"/>
      <c r="BD1892" s="169"/>
      <c r="BE1892" s="196">
        <f t="shared" si="2367"/>
        <v>0</v>
      </c>
      <c r="BG1892" s="42"/>
    </row>
    <row r="1893" spans="1:61" outlineLevel="1" collapsed="1" x14ac:dyDescent="0.2">
      <c r="A1893" s="119"/>
      <c r="B1893" s="103" t="s">
        <v>270</v>
      </c>
      <c r="C1893" s="104"/>
      <c r="D1893" s="106"/>
      <c r="E1893" s="105"/>
      <c r="F1893" s="105"/>
      <c r="G1893" s="105"/>
      <c r="H1893" s="105"/>
      <c r="I1893" s="105"/>
      <c r="J1893" s="105"/>
      <c r="K1893" s="105"/>
      <c r="L1893" s="105"/>
      <c r="M1893" s="105"/>
      <c r="N1893" s="105"/>
      <c r="O1893" s="105"/>
      <c r="P1893" s="105"/>
      <c r="Q1893" s="106"/>
      <c r="R1893" s="105"/>
      <c r="S1893" s="105"/>
      <c r="T1893" s="105"/>
      <c r="U1893" s="105"/>
      <c r="V1893" s="105"/>
      <c r="W1893" s="105"/>
      <c r="X1893" s="105"/>
      <c r="Y1893" s="105"/>
      <c r="Z1893" s="105"/>
      <c r="AA1893" s="105"/>
      <c r="AB1893" s="105"/>
      <c r="AC1893" s="105"/>
      <c r="AD1893" s="107"/>
      <c r="AE1893" s="108"/>
      <c r="AF1893" s="105"/>
      <c r="AG1893" s="105"/>
      <c r="AH1893" s="105"/>
      <c r="AI1893" s="105"/>
      <c r="AJ1893" s="105"/>
      <c r="AK1893" s="105"/>
      <c r="AL1893" s="105"/>
      <c r="AM1893" s="105"/>
      <c r="AN1893" s="105"/>
      <c r="AO1893" s="105"/>
      <c r="AP1893" s="109"/>
      <c r="AQ1893" s="110"/>
      <c r="AR1893" s="105"/>
      <c r="AS1893" s="105"/>
      <c r="AT1893" s="105"/>
      <c r="AU1893" s="105"/>
      <c r="AV1893" s="105"/>
      <c r="AW1893" s="105"/>
      <c r="AX1893" s="105"/>
      <c r="AY1893" s="105"/>
      <c r="AZ1893" s="105"/>
      <c r="BA1893" s="105"/>
      <c r="BB1893" s="105"/>
      <c r="BC1893" s="105"/>
      <c r="BD1893" s="106"/>
      <c r="BE1893" s="197">
        <f t="shared" si="2367"/>
        <v>0</v>
      </c>
      <c r="BF1893" s="122"/>
      <c r="BG1893" s="42"/>
    </row>
    <row r="1894" spans="1:61" hidden="1" outlineLevel="2" x14ac:dyDescent="0.2">
      <c r="A1894" s="120"/>
      <c r="B1894" s="111" t="s">
        <v>202</v>
      </c>
      <c r="C1894" s="112"/>
      <c r="D1894" s="114"/>
      <c r="E1894" s="113"/>
      <c r="F1894" s="113"/>
      <c r="G1894" s="113"/>
      <c r="H1894" s="113"/>
      <c r="I1894" s="113"/>
      <c r="J1894" s="113"/>
      <c r="K1894" s="113"/>
      <c r="L1894" s="113"/>
      <c r="M1894" s="113"/>
      <c r="N1894" s="113"/>
      <c r="O1894" s="113"/>
      <c r="P1894" s="113"/>
      <c r="Q1894" s="114"/>
      <c r="R1894" s="113"/>
      <c r="S1894" s="113"/>
      <c r="T1894" s="113"/>
      <c r="U1894" s="113"/>
      <c r="V1894" s="113"/>
      <c r="W1894" s="113"/>
      <c r="X1894" s="113"/>
      <c r="Y1894" s="113"/>
      <c r="Z1894" s="113"/>
      <c r="AA1894" s="113"/>
      <c r="AB1894" s="113"/>
      <c r="AC1894" s="113"/>
      <c r="AD1894" s="115"/>
      <c r="AE1894" s="116"/>
      <c r="AF1894" s="113"/>
      <c r="AG1894" s="113"/>
      <c r="AH1894" s="113"/>
      <c r="AI1894" s="113"/>
      <c r="AJ1894" s="113"/>
      <c r="AK1894" s="113"/>
      <c r="AL1894" s="113"/>
      <c r="AM1894" s="113"/>
      <c r="AN1894" s="113"/>
      <c r="AO1894" s="113"/>
      <c r="AP1894" s="117"/>
      <c r="AQ1894" s="118"/>
      <c r="AR1894" s="113"/>
      <c r="AS1894" s="113"/>
      <c r="AT1894" s="113"/>
      <c r="AU1894" s="113"/>
      <c r="AV1894" s="113"/>
      <c r="AW1894" s="113"/>
      <c r="AX1894" s="113"/>
      <c r="AY1894" s="113"/>
      <c r="AZ1894" s="113"/>
      <c r="BA1894" s="113"/>
      <c r="BB1894" s="113"/>
      <c r="BC1894" s="113"/>
      <c r="BD1894" s="114"/>
      <c r="BE1894" s="198">
        <f t="shared" si="2367"/>
        <v>0</v>
      </c>
      <c r="BG1894" s="42"/>
    </row>
    <row r="1895" spans="1:61" ht="13.15" hidden="1" customHeight="1" outlineLevel="2" x14ac:dyDescent="0.2">
      <c r="A1895" s="373">
        <v>1</v>
      </c>
      <c r="B1895" s="371" t="s">
        <v>334</v>
      </c>
      <c r="C1895" s="44" t="s">
        <v>159</v>
      </c>
      <c r="D1895" s="101"/>
      <c r="E1895" s="82"/>
      <c r="F1895" s="83"/>
      <c r="G1895" s="83"/>
      <c r="H1895" s="83"/>
      <c r="I1895" s="83"/>
      <c r="J1895" s="83"/>
      <c r="K1895" s="83"/>
      <c r="L1895" s="83"/>
      <c r="M1895" s="83"/>
      <c r="N1895" s="83"/>
      <c r="O1895" s="83"/>
      <c r="P1895" s="83"/>
      <c r="Q1895" s="101">
        <f>SUM(E1895:P1895)</f>
        <v>0</v>
      </c>
      <c r="R1895" s="82"/>
      <c r="S1895" s="83"/>
      <c r="T1895" s="83"/>
      <c r="U1895" s="83"/>
      <c r="V1895" s="83"/>
      <c r="W1895" s="83"/>
      <c r="X1895" s="83"/>
      <c r="Y1895" s="83"/>
      <c r="Z1895" s="83"/>
      <c r="AA1895" s="83"/>
      <c r="AB1895" s="83"/>
      <c r="AC1895" s="83"/>
      <c r="AD1895" s="101">
        <f>SUM(R1895:AC1895)</f>
        <v>0</v>
      </c>
      <c r="AE1895" s="82"/>
      <c r="AF1895" s="83"/>
      <c r="AG1895" s="83"/>
      <c r="AH1895" s="83"/>
      <c r="AI1895" s="83"/>
      <c r="AJ1895" s="83"/>
      <c r="AK1895" s="83"/>
      <c r="AL1895" s="83"/>
      <c r="AM1895" s="83"/>
      <c r="AN1895" s="83"/>
      <c r="AO1895" s="83"/>
      <c r="AP1895" s="83"/>
      <c r="AQ1895" s="101">
        <f>SUM(AE1895:AP1895)</f>
        <v>0</v>
      </c>
      <c r="AR1895" s="82"/>
      <c r="AS1895" s="83"/>
      <c r="AT1895" s="83"/>
      <c r="AU1895" s="83"/>
      <c r="AV1895" s="83"/>
      <c r="AW1895" s="83"/>
      <c r="AX1895" s="83"/>
      <c r="AY1895" s="83"/>
      <c r="AZ1895" s="83"/>
      <c r="BA1895" s="83"/>
      <c r="BB1895" s="83"/>
      <c r="BC1895" s="83"/>
      <c r="BD1895" s="101">
        <f>SUM(AR1895:BC1895)</f>
        <v>0</v>
      </c>
      <c r="BE1895" s="101">
        <f t="shared" si="2367"/>
        <v>0</v>
      </c>
      <c r="BG1895" s="42"/>
    </row>
    <row r="1896" spans="1:61" ht="13.15" hidden="1" customHeight="1" outlineLevel="2" x14ac:dyDescent="0.2">
      <c r="A1896" s="374"/>
      <c r="B1896" s="372"/>
      <c r="C1896" s="46" t="s">
        <v>164</v>
      </c>
      <c r="D1896" s="92"/>
      <c r="E1896" s="56"/>
      <c r="F1896" s="57"/>
      <c r="G1896" s="57"/>
      <c r="H1896" s="57"/>
      <c r="I1896" s="57"/>
      <c r="J1896" s="57"/>
      <c r="K1896" s="57"/>
      <c r="L1896" s="57"/>
      <c r="M1896" s="57"/>
      <c r="N1896" s="57"/>
      <c r="O1896" s="57"/>
      <c r="P1896" s="57"/>
      <c r="Q1896" s="92">
        <f>SUM(E1896:P1896)</f>
        <v>0</v>
      </c>
      <c r="R1896" s="56"/>
      <c r="S1896" s="57"/>
      <c r="T1896" s="57"/>
      <c r="U1896" s="57"/>
      <c r="V1896" s="57"/>
      <c r="W1896" s="57"/>
      <c r="X1896" s="57"/>
      <c r="Y1896" s="57"/>
      <c r="Z1896" s="57"/>
      <c r="AA1896" s="57"/>
      <c r="AB1896" s="57"/>
      <c r="AC1896" s="57"/>
      <c r="AD1896" s="92">
        <f>SUM(R1896:AC1896)</f>
        <v>0</v>
      </c>
      <c r="AE1896" s="56"/>
      <c r="AF1896" s="57"/>
      <c r="AG1896" s="57"/>
      <c r="AH1896" s="57"/>
      <c r="AI1896" s="57"/>
      <c r="AJ1896" s="57"/>
      <c r="AK1896" s="57"/>
      <c r="AL1896" s="57"/>
      <c r="AM1896" s="57"/>
      <c r="AN1896" s="57"/>
      <c r="AO1896" s="57"/>
      <c r="AP1896" s="57"/>
      <c r="AQ1896" s="92">
        <f>SUM(AE1896:AP1896)</f>
        <v>0</v>
      </c>
      <c r="AR1896" s="56"/>
      <c r="AS1896" s="57"/>
      <c r="AT1896" s="57"/>
      <c r="AU1896" s="57"/>
      <c r="AV1896" s="57"/>
      <c r="AW1896" s="57"/>
      <c r="AX1896" s="57"/>
      <c r="AY1896" s="57"/>
      <c r="AZ1896" s="57"/>
      <c r="BA1896" s="57"/>
      <c r="BB1896" s="57"/>
      <c r="BC1896" s="57"/>
      <c r="BD1896" s="92">
        <f>SUM(AR1896:BC1896)</f>
        <v>0</v>
      </c>
      <c r="BE1896" s="92">
        <f t="shared" si="2367"/>
        <v>0</v>
      </c>
      <c r="BG1896" s="138"/>
      <c r="BH1896" s="140"/>
      <c r="BI1896" s="140"/>
    </row>
    <row r="1897" spans="1:61" ht="13.15" hidden="1" customHeight="1" outlineLevel="2" x14ac:dyDescent="0.2">
      <c r="A1897" s="373">
        <v>2</v>
      </c>
      <c r="B1897" s="371" t="s">
        <v>217</v>
      </c>
      <c r="C1897" s="44" t="s">
        <v>159</v>
      </c>
      <c r="D1897" s="101"/>
      <c r="E1897" s="82"/>
      <c r="F1897" s="83"/>
      <c r="G1897" s="83"/>
      <c r="H1897" s="83"/>
      <c r="I1897" s="83"/>
      <c r="J1897" s="83"/>
      <c r="K1897" s="83"/>
      <c r="L1897" s="83"/>
      <c r="M1897" s="83"/>
      <c r="N1897" s="83"/>
      <c r="O1897" s="83"/>
      <c r="P1897" s="83"/>
      <c r="Q1897" s="101">
        <f t="shared" ref="Q1897:Q1908" si="2435">SUM(E1897:P1897)</f>
        <v>0</v>
      </c>
      <c r="R1897" s="82"/>
      <c r="S1897" s="83"/>
      <c r="T1897" s="83"/>
      <c r="U1897" s="83"/>
      <c r="V1897" s="83"/>
      <c r="W1897" s="83"/>
      <c r="X1897" s="83"/>
      <c r="Y1897" s="83"/>
      <c r="Z1897" s="83"/>
      <c r="AA1897" s="83"/>
      <c r="AB1897" s="83"/>
      <c r="AC1897" s="83"/>
      <c r="AD1897" s="101">
        <f t="shared" ref="AD1897:AD1912" si="2436">SUM(R1897:AC1897)</f>
        <v>0</v>
      </c>
      <c r="AE1897" s="82"/>
      <c r="AF1897" s="83"/>
      <c r="AG1897" s="83"/>
      <c r="AH1897" s="83"/>
      <c r="AI1897" s="83"/>
      <c r="AJ1897" s="83"/>
      <c r="AK1897" s="83"/>
      <c r="AL1897" s="83"/>
      <c r="AM1897" s="83"/>
      <c r="AN1897" s="83"/>
      <c r="AO1897" s="83"/>
      <c r="AP1897" s="83"/>
      <c r="AQ1897" s="101">
        <f t="shared" ref="AQ1897:AQ1912" si="2437">SUM(AE1897:AP1897)</f>
        <v>0</v>
      </c>
      <c r="AR1897" s="82"/>
      <c r="AS1897" s="83"/>
      <c r="AT1897" s="83"/>
      <c r="AU1897" s="83"/>
      <c r="AV1897" s="83"/>
      <c r="AW1897" s="83"/>
      <c r="AX1897" s="83"/>
      <c r="AY1897" s="83"/>
      <c r="AZ1897" s="83"/>
      <c r="BA1897" s="83"/>
      <c r="BB1897" s="83"/>
      <c r="BC1897" s="83"/>
      <c r="BD1897" s="101">
        <f t="shared" ref="BD1897:BD1912" si="2438">SUM(AR1897:BC1897)</f>
        <v>0</v>
      </c>
      <c r="BE1897" s="101">
        <f t="shared" si="2367"/>
        <v>0</v>
      </c>
      <c r="BG1897" s="136"/>
      <c r="BH1897" s="4"/>
      <c r="BI1897" s="4"/>
    </row>
    <row r="1898" spans="1:61" ht="13.15" hidden="1" customHeight="1" outlineLevel="2" x14ac:dyDescent="0.2">
      <c r="A1898" s="374"/>
      <c r="B1898" s="372"/>
      <c r="C1898" s="46" t="s">
        <v>164</v>
      </c>
      <c r="D1898" s="92"/>
      <c r="E1898" s="56"/>
      <c r="F1898" s="57"/>
      <c r="G1898" s="57"/>
      <c r="H1898" s="57"/>
      <c r="I1898" s="57"/>
      <c r="J1898" s="57"/>
      <c r="K1898" s="57"/>
      <c r="L1898" s="57"/>
      <c r="M1898" s="57"/>
      <c r="N1898" s="57"/>
      <c r="O1898" s="57"/>
      <c r="P1898" s="57"/>
      <c r="Q1898" s="92">
        <f t="shared" si="2435"/>
        <v>0</v>
      </c>
      <c r="R1898" s="56"/>
      <c r="S1898" s="57"/>
      <c r="T1898" s="57"/>
      <c r="U1898" s="57"/>
      <c r="V1898" s="57"/>
      <c r="W1898" s="57"/>
      <c r="X1898" s="57"/>
      <c r="Y1898" s="57"/>
      <c r="Z1898" s="57"/>
      <c r="AA1898" s="57"/>
      <c r="AB1898" s="57"/>
      <c r="AC1898" s="57"/>
      <c r="AD1898" s="92">
        <f t="shared" si="2436"/>
        <v>0</v>
      </c>
      <c r="AE1898" s="56"/>
      <c r="AF1898" s="57"/>
      <c r="AG1898" s="57"/>
      <c r="AH1898" s="57"/>
      <c r="AI1898" s="57"/>
      <c r="AJ1898" s="57"/>
      <c r="AK1898" s="57"/>
      <c r="AL1898" s="57"/>
      <c r="AM1898" s="57"/>
      <c r="AN1898" s="57"/>
      <c r="AO1898" s="57"/>
      <c r="AP1898" s="57"/>
      <c r="AQ1898" s="92">
        <f t="shared" si="2437"/>
        <v>0</v>
      </c>
      <c r="AR1898" s="56"/>
      <c r="AS1898" s="57"/>
      <c r="AT1898" s="57"/>
      <c r="AU1898" s="57"/>
      <c r="AV1898" s="57"/>
      <c r="AW1898" s="57"/>
      <c r="AX1898" s="57"/>
      <c r="AY1898" s="57"/>
      <c r="AZ1898" s="57"/>
      <c r="BA1898" s="57"/>
      <c r="BB1898" s="57"/>
      <c r="BC1898" s="57"/>
      <c r="BD1898" s="92">
        <f t="shared" si="2438"/>
        <v>0</v>
      </c>
      <c r="BE1898" s="92">
        <f t="shared" si="2367"/>
        <v>0</v>
      </c>
      <c r="BG1898" s="138" t="s">
        <v>211</v>
      </c>
      <c r="BH1898" s="140" t="s">
        <v>212</v>
      </c>
      <c r="BI1898" s="140" t="s">
        <v>213</v>
      </c>
    </row>
    <row r="1899" spans="1:61" ht="13.15" hidden="1" customHeight="1" outlineLevel="2" x14ac:dyDescent="0.2">
      <c r="A1899" s="366">
        <v>3</v>
      </c>
      <c r="B1899" s="376" t="s">
        <v>345</v>
      </c>
      <c r="C1899" s="47" t="s">
        <v>159</v>
      </c>
      <c r="D1899" s="91"/>
      <c r="E1899" s="204">
        <v>65</v>
      </c>
      <c r="F1899" s="203">
        <v>65</v>
      </c>
      <c r="G1899" s="203">
        <v>65</v>
      </c>
      <c r="H1899" s="203">
        <v>65</v>
      </c>
      <c r="I1899" s="203">
        <v>65</v>
      </c>
      <c r="J1899" s="203">
        <v>65</v>
      </c>
      <c r="K1899" s="203">
        <v>65</v>
      </c>
      <c r="L1899" s="203">
        <v>65</v>
      </c>
      <c r="M1899" s="203">
        <v>65</v>
      </c>
      <c r="N1899" s="203">
        <v>65</v>
      </c>
      <c r="O1899" s="203">
        <v>65</v>
      </c>
      <c r="P1899" s="203">
        <f>800-SUM(E1899:O1899)</f>
        <v>85</v>
      </c>
      <c r="Q1899" s="91">
        <f t="shared" si="2435"/>
        <v>800</v>
      </c>
      <c r="R1899" s="204">
        <v>100</v>
      </c>
      <c r="S1899" s="203">
        <v>100</v>
      </c>
      <c r="T1899" s="203">
        <v>100</v>
      </c>
      <c r="U1899" s="203">
        <v>100</v>
      </c>
      <c r="V1899" s="203">
        <v>100</v>
      </c>
      <c r="W1899" s="203">
        <v>100</v>
      </c>
      <c r="X1899" s="203">
        <v>100</v>
      </c>
      <c r="Y1899" s="203">
        <v>100</v>
      </c>
      <c r="Z1899" s="203">
        <v>100</v>
      </c>
      <c r="AA1899" s="203">
        <v>100</v>
      </c>
      <c r="AB1899" s="203">
        <v>100</v>
      </c>
      <c r="AC1899" s="203">
        <f>1200-SUM(R1899:AB1899)</f>
        <v>100</v>
      </c>
      <c r="AD1899" s="91">
        <f t="shared" si="2436"/>
        <v>1200</v>
      </c>
      <c r="AE1899" s="204">
        <v>100</v>
      </c>
      <c r="AF1899" s="203">
        <v>100</v>
      </c>
      <c r="AG1899" s="203">
        <v>100</v>
      </c>
      <c r="AH1899" s="203">
        <v>100</v>
      </c>
      <c r="AI1899" s="203">
        <v>100</v>
      </c>
      <c r="AJ1899" s="203">
        <v>100</v>
      </c>
      <c r="AK1899" s="203">
        <v>100</v>
      </c>
      <c r="AL1899" s="203">
        <v>100</v>
      </c>
      <c r="AM1899" s="203">
        <v>100</v>
      </c>
      <c r="AN1899" s="203">
        <v>100</v>
      </c>
      <c r="AO1899" s="203">
        <v>100</v>
      </c>
      <c r="AP1899" s="203">
        <f>1200-SUM(AE1899:AO1899)</f>
        <v>100</v>
      </c>
      <c r="AQ1899" s="91">
        <f t="shared" si="2437"/>
        <v>1200</v>
      </c>
      <c r="AR1899" s="204">
        <v>100</v>
      </c>
      <c r="AS1899" s="203">
        <v>100</v>
      </c>
      <c r="AT1899" s="203">
        <v>100</v>
      </c>
      <c r="AU1899" s="203">
        <v>100</v>
      </c>
      <c r="AV1899" s="203">
        <v>100</v>
      </c>
      <c r="AW1899" s="203">
        <v>100</v>
      </c>
      <c r="AX1899" s="203">
        <v>100</v>
      </c>
      <c r="AY1899" s="203">
        <v>100</v>
      </c>
      <c r="AZ1899" s="203">
        <v>100</v>
      </c>
      <c r="BA1899" s="203">
        <v>100</v>
      </c>
      <c r="BB1899" s="203">
        <v>100</v>
      </c>
      <c r="BC1899" s="203">
        <f>1200-SUM(AR1899:BB1899)</f>
        <v>100</v>
      </c>
      <c r="BD1899" s="91">
        <f t="shared" si="2438"/>
        <v>1200</v>
      </c>
      <c r="BE1899" s="91">
        <f t="shared" si="2367"/>
        <v>4400</v>
      </c>
      <c r="BG1899" s="136" t="s">
        <v>199</v>
      </c>
      <c r="BH1899" s="4"/>
      <c r="BI1899" s="4"/>
    </row>
    <row r="1900" spans="1:61" ht="13.15" hidden="1" customHeight="1" outlineLevel="2" x14ac:dyDescent="0.2">
      <c r="A1900" s="367"/>
      <c r="B1900" s="381"/>
      <c r="C1900" s="48" t="s">
        <v>164</v>
      </c>
      <c r="D1900" s="93"/>
      <c r="E1900" s="62"/>
      <c r="F1900" s="63">
        <v>373</v>
      </c>
      <c r="G1900" s="63">
        <v>58</v>
      </c>
      <c r="H1900" s="63"/>
      <c r="I1900" s="63"/>
      <c r="J1900" s="63">
        <v>86</v>
      </c>
      <c r="K1900" s="63">
        <v>168</v>
      </c>
      <c r="L1900" s="63"/>
      <c r="M1900" s="63">
        <v>100</v>
      </c>
      <c r="N1900" s="63"/>
      <c r="O1900" s="63"/>
      <c r="P1900" s="63"/>
      <c r="Q1900" s="93">
        <f t="shared" si="2435"/>
        <v>785</v>
      </c>
      <c r="R1900" s="62"/>
      <c r="S1900" s="63"/>
      <c r="T1900" s="63"/>
      <c r="U1900" s="63"/>
      <c r="V1900" s="63"/>
      <c r="W1900" s="63"/>
      <c r="X1900" s="63"/>
      <c r="Y1900" s="63"/>
      <c r="Z1900" s="63"/>
      <c r="AA1900" s="63"/>
      <c r="AB1900" s="63"/>
      <c r="AC1900" s="63"/>
      <c r="AD1900" s="93">
        <f t="shared" si="2436"/>
        <v>0</v>
      </c>
      <c r="AE1900" s="62"/>
      <c r="AF1900" s="63"/>
      <c r="AG1900" s="63"/>
      <c r="AH1900" s="63"/>
      <c r="AI1900" s="63"/>
      <c r="AJ1900" s="63"/>
      <c r="AK1900" s="63"/>
      <c r="AL1900" s="63"/>
      <c r="AM1900" s="63"/>
      <c r="AN1900" s="63"/>
      <c r="AO1900" s="63"/>
      <c r="AP1900" s="63"/>
      <c r="AQ1900" s="93">
        <f t="shared" si="2437"/>
        <v>0</v>
      </c>
      <c r="AR1900" s="62"/>
      <c r="AS1900" s="63"/>
      <c r="AT1900" s="63"/>
      <c r="AU1900" s="63"/>
      <c r="AV1900" s="63"/>
      <c r="AW1900" s="63"/>
      <c r="AX1900" s="63"/>
      <c r="AY1900" s="63"/>
      <c r="AZ1900" s="63"/>
      <c r="BA1900" s="63"/>
      <c r="BB1900" s="63"/>
      <c r="BC1900" s="63"/>
      <c r="BD1900" s="93">
        <f t="shared" si="2438"/>
        <v>0</v>
      </c>
      <c r="BE1900" s="93">
        <f t="shared" si="2367"/>
        <v>785</v>
      </c>
      <c r="BG1900" s="136" t="s">
        <v>218</v>
      </c>
      <c r="BH1900" s="4"/>
      <c r="BI1900" s="4"/>
    </row>
    <row r="1901" spans="1:61" ht="13.15" hidden="1" customHeight="1" outlineLevel="2" x14ac:dyDescent="0.2">
      <c r="A1901" s="380">
        <v>4</v>
      </c>
      <c r="B1901" s="382" t="s">
        <v>204</v>
      </c>
      <c r="C1901" s="49" t="s">
        <v>159</v>
      </c>
      <c r="D1901" s="95"/>
      <c r="E1901" s="68"/>
      <c r="F1901" s="69"/>
      <c r="G1901" s="69"/>
      <c r="H1901" s="69"/>
      <c r="I1901" s="69"/>
      <c r="J1901" s="69"/>
      <c r="K1901" s="69"/>
      <c r="L1901" s="69"/>
      <c r="M1901" s="69"/>
      <c r="N1901" s="69"/>
      <c r="O1901" s="69"/>
      <c r="P1901" s="69"/>
      <c r="Q1901" s="94">
        <f t="shared" si="2435"/>
        <v>0</v>
      </c>
      <c r="R1901" s="68"/>
      <c r="S1901" s="69"/>
      <c r="T1901" s="69"/>
      <c r="U1901" s="69"/>
      <c r="V1901" s="69"/>
      <c r="W1901" s="69"/>
      <c r="X1901" s="69"/>
      <c r="Y1901" s="69"/>
      <c r="Z1901" s="69"/>
      <c r="AA1901" s="69"/>
      <c r="AB1901" s="69"/>
      <c r="AC1901" s="69"/>
      <c r="AD1901" s="94">
        <f t="shared" si="2436"/>
        <v>0</v>
      </c>
      <c r="AE1901" s="68"/>
      <c r="AF1901" s="69"/>
      <c r="AG1901" s="69"/>
      <c r="AH1901" s="69"/>
      <c r="AI1901" s="69"/>
      <c r="AJ1901" s="69"/>
      <c r="AK1901" s="69"/>
      <c r="AL1901" s="69"/>
      <c r="AM1901" s="69"/>
      <c r="AN1901" s="69"/>
      <c r="AO1901" s="69"/>
      <c r="AP1901" s="69"/>
      <c r="AQ1901" s="94">
        <f t="shared" si="2437"/>
        <v>0</v>
      </c>
      <c r="AR1901" s="68"/>
      <c r="AS1901" s="69"/>
      <c r="AT1901" s="69"/>
      <c r="AU1901" s="69"/>
      <c r="AV1901" s="69"/>
      <c r="AW1901" s="69"/>
      <c r="AX1901" s="69"/>
      <c r="AY1901" s="69"/>
      <c r="AZ1901" s="69"/>
      <c r="BA1901" s="69"/>
      <c r="BB1901" s="69"/>
      <c r="BC1901" s="69"/>
      <c r="BD1901" s="94">
        <f t="shared" si="2438"/>
        <v>0</v>
      </c>
      <c r="BE1901" s="95">
        <f t="shared" si="2367"/>
        <v>0</v>
      </c>
      <c r="BG1901" s="136" t="s">
        <v>222</v>
      </c>
      <c r="BH1901" s="4"/>
      <c r="BI1901" s="4"/>
    </row>
    <row r="1902" spans="1:61" ht="13.15" hidden="1" customHeight="1" outlineLevel="2" x14ac:dyDescent="0.2">
      <c r="A1902" s="384"/>
      <c r="B1902" s="383"/>
      <c r="C1902" s="45" t="s">
        <v>164</v>
      </c>
      <c r="D1902" s="97"/>
      <c r="E1902" s="74"/>
      <c r="F1902" s="75"/>
      <c r="G1902" s="75"/>
      <c r="H1902" s="75"/>
      <c r="I1902" s="75"/>
      <c r="J1902" s="75"/>
      <c r="K1902" s="75"/>
      <c r="L1902" s="75"/>
      <c r="M1902" s="75"/>
      <c r="N1902" s="75"/>
      <c r="O1902" s="75"/>
      <c r="P1902" s="75"/>
      <c r="Q1902" s="96">
        <f t="shared" si="2435"/>
        <v>0</v>
      </c>
      <c r="R1902" s="74"/>
      <c r="S1902" s="75"/>
      <c r="T1902" s="75"/>
      <c r="U1902" s="75"/>
      <c r="V1902" s="75"/>
      <c r="W1902" s="75"/>
      <c r="X1902" s="75"/>
      <c r="Y1902" s="75"/>
      <c r="Z1902" s="75"/>
      <c r="AA1902" s="75"/>
      <c r="AB1902" s="75"/>
      <c r="AC1902" s="75"/>
      <c r="AD1902" s="96">
        <f t="shared" si="2436"/>
        <v>0</v>
      </c>
      <c r="AE1902" s="74"/>
      <c r="AF1902" s="75"/>
      <c r="AG1902" s="75"/>
      <c r="AH1902" s="75"/>
      <c r="AI1902" s="75"/>
      <c r="AJ1902" s="75"/>
      <c r="AK1902" s="75"/>
      <c r="AL1902" s="75"/>
      <c r="AM1902" s="75"/>
      <c r="AN1902" s="75"/>
      <c r="AO1902" s="75"/>
      <c r="AP1902" s="75"/>
      <c r="AQ1902" s="96">
        <f t="shared" si="2437"/>
        <v>0</v>
      </c>
      <c r="AR1902" s="74"/>
      <c r="AS1902" s="75"/>
      <c r="AT1902" s="75"/>
      <c r="AU1902" s="75"/>
      <c r="AV1902" s="75"/>
      <c r="AW1902" s="75"/>
      <c r="AX1902" s="75"/>
      <c r="AY1902" s="75"/>
      <c r="AZ1902" s="75"/>
      <c r="BA1902" s="75"/>
      <c r="BB1902" s="75"/>
      <c r="BC1902" s="75"/>
      <c r="BD1902" s="96">
        <f t="shared" si="2438"/>
        <v>0</v>
      </c>
      <c r="BE1902" s="97">
        <f t="shared" si="2367"/>
        <v>0</v>
      </c>
      <c r="BG1902" s="136" t="s">
        <v>214</v>
      </c>
      <c r="BH1902" s="4"/>
      <c r="BI1902" s="4"/>
    </row>
    <row r="1903" spans="1:61" ht="13.15" hidden="1" customHeight="1" outlineLevel="2" x14ac:dyDescent="0.2">
      <c r="A1903" s="380">
        <v>5</v>
      </c>
      <c r="B1903" s="382" t="s">
        <v>221</v>
      </c>
      <c r="C1903" s="49" t="s">
        <v>159</v>
      </c>
      <c r="D1903" s="95"/>
      <c r="E1903" s="68"/>
      <c r="F1903" s="69"/>
      <c r="G1903" s="69"/>
      <c r="H1903" s="69"/>
      <c r="I1903" s="69"/>
      <c r="J1903" s="69"/>
      <c r="K1903" s="69"/>
      <c r="L1903" s="69"/>
      <c r="M1903" s="69"/>
      <c r="N1903" s="69"/>
      <c r="O1903" s="69"/>
      <c r="P1903" s="69"/>
      <c r="Q1903" s="94">
        <f t="shared" si="2435"/>
        <v>0</v>
      </c>
      <c r="R1903" s="68"/>
      <c r="S1903" s="69"/>
      <c r="T1903" s="69"/>
      <c r="U1903" s="69"/>
      <c r="V1903" s="69"/>
      <c r="W1903" s="69"/>
      <c r="X1903" s="69"/>
      <c r="Y1903" s="69"/>
      <c r="Z1903" s="69"/>
      <c r="AA1903" s="69"/>
      <c r="AB1903" s="69"/>
      <c r="AC1903" s="69"/>
      <c r="AD1903" s="94">
        <f t="shared" si="2436"/>
        <v>0</v>
      </c>
      <c r="AE1903" s="68"/>
      <c r="AF1903" s="69"/>
      <c r="AG1903" s="69"/>
      <c r="AH1903" s="69"/>
      <c r="AI1903" s="69"/>
      <c r="AJ1903" s="69"/>
      <c r="AK1903" s="69"/>
      <c r="AL1903" s="69"/>
      <c r="AM1903" s="69"/>
      <c r="AN1903" s="69"/>
      <c r="AO1903" s="69"/>
      <c r="AP1903" s="69"/>
      <c r="AQ1903" s="94">
        <f t="shared" si="2437"/>
        <v>0</v>
      </c>
      <c r="AR1903" s="68"/>
      <c r="AS1903" s="69"/>
      <c r="AT1903" s="69"/>
      <c r="AU1903" s="69"/>
      <c r="AV1903" s="69"/>
      <c r="AW1903" s="69"/>
      <c r="AX1903" s="69"/>
      <c r="AY1903" s="69"/>
      <c r="AZ1903" s="69"/>
      <c r="BA1903" s="69"/>
      <c r="BB1903" s="69"/>
      <c r="BC1903" s="69"/>
      <c r="BD1903" s="94">
        <f t="shared" si="2438"/>
        <v>0</v>
      </c>
      <c r="BE1903" s="95">
        <f t="shared" si="2367"/>
        <v>0</v>
      </c>
      <c r="BG1903" s="136" t="s">
        <v>223</v>
      </c>
      <c r="BH1903" s="4"/>
      <c r="BI1903" s="4"/>
    </row>
    <row r="1904" spans="1:61" ht="13.15" hidden="1" customHeight="1" outlineLevel="2" x14ac:dyDescent="0.2">
      <c r="A1904" s="384"/>
      <c r="B1904" s="383"/>
      <c r="C1904" s="45" t="s">
        <v>164</v>
      </c>
      <c r="D1904" s="97"/>
      <c r="E1904" s="74"/>
      <c r="F1904" s="75"/>
      <c r="G1904" s="75"/>
      <c r="H1904" s="75"/>
      <c r="I1904" s="75"/>
      <c r="J1904" s="75"/>
      <c r="K1904" s="75"/>
      <c r="L1904" s="75"/>
      <c r="M1904" s="75"/>
      <c r="N1904" s="75"/>
      <c r="O1904" s="75"/>
      <c r="P1904" s="75"/>
      <c r="Q1904" s="96">
        <f t="shared" si="2435"/>
        <v>0</v>
      </c>
      <c r="R1904" s="74"/>
      <c r="S1904" s="75"/>
      <c r="T1904" s="75"/>
      <c r="U1904" s="75"/>
      <c r="V1904" s="75"/>
      <c r="W1904" s="75"/>
      <c r="X1904" s="75"/>
      <c r="Y1904" s="75"/>
      <c r="Z1904" s="75"/>
      <c r="AA1904" s="75"/>
      <c r="AB1904" s="75"/>
      <c r="AC1904" s="75"/>
      <c r="AD1904" s="96">
        <f t="shared" si="2436"/>
        <v>0</v>
      </c>
      <c r="AE1904" s="74"/>
      <c r="AF1904" s="75"/>
      <c r="AG1904" s="75"/>
      <c r="AH1904" s="75"/>
      <c r="AI1904" s="75"/>
      <c r="AJ1904" s="75"/>
      <c r="AK1904" s="75"/>
      <c r="AL1904" s="75"/>
      <c r="AM1904" s="75"/>
      <c r="AN1904" s="75"/>
      <c r="AO1904" s="75"/>
      <c r="AP1904" s="75"/>
      <c r="AQ1904" s="96">
        <f t="shared" si="2437"/>
        <v>0</v>
      </c>
      <c r="AR1904" s="74"/>
      <c r="AS1904" s="75"/>
      <c r="AT1904" s="75"/>
      <c r="AU1904" s="75"/>
      <c r="AV1904" s="75"/>
      <c r="AW1904" s="75"/>
      <c r="AX1904" s="75"/>
      <c r="AY1904" s="75"/>
      <c r="AZ1904" s="75"/>
      <c r="BA1904" s="75"/>
      <c r="BB1904" s="75"/>
      <c r="BC1904" s="75"/>
      <c r="BD1904" s="96">
        <f t="shared" si="2438"/>
        <v>0</v>
      </c>
      <c r="BE1904" s="97">
        <f t="shared" si="2367"/>
        <v>0</v>
      </c>
      <c r="BG1904" t="s">
        <v>224</v>
      </c>
      <c r="BH1904" s="4"/>
      <c r="BI1904" s="4"/>
    </row>
    <row r="1905" spans="1:61" ht="13.15" hidden="1" customHeight="1" outlineLevel="2" x14ac:dyDescent="0.2">
      <c r="A1905" s="373">
        <v>6</v>
      </c>
      <c r="B1905" s="364" t="s">
        <v>209</v>
      </c>
      <c r="C1905" s="49" t="s">
        <v>159</v>
      </c>
      <c r="D1905" s="95"/>
      <c r="E1905" s="68"/>
      <c r="F1905" s="69"/>
      <c r="G1905" s="69"/>
      <c r="H1905" s="69"/>
      <c r="I1905" s="69"/>
      <c r="J1905" s="69"/>
      <c r="K1905" s="69"/>
      <c r="L1905" s="69"/>
      <c r="M1905" s="69"/>
      <c r="N1905" s="69"/>
      <c r="O1905" s="69"/>
      <c r="P1905" s="69"/>
      <c r="Q1905" s="94">
        <f t="shared" si="2435"/>
        <v>0</v>
      </c>
      <c r="R1905" s="68"/>
      <c r="S1905" s="69"/>
      <c r="T1905" s="69"/>
      <c r="U1905" s="69"/>
      <c r="V1905" s="69"/>
      <c r="W1905" s="69"/>
      <c r="X1905" s="69"/>
      <c r="Y1905" s="69"/>
      <c r="Z1905" s="69"/>
      <c r="AA1905" s="69"/>
      <c r="AB1905" s="69"/>
      <c r="AC1905" s="69"/>
      <c r="AD1905" s="94">
        <f t="shared" si="2436"/>
        <v>0</v>
      </c>
      <c r="AE1905" s="68"/>
      <c r="AF1905" s="69"/>
      <c r="AG1905" s="69"/>
      <c r="AH1905" s="69"/>
      <c r="AI1905" s="69"/>
      <c r="AJ1905" s="69"/>
      <c r="AK1905" s="69"/>
      <c r="AL1905" s="69"/>
      <c r="AM1905" s="69"/>
      <c r="AN1905" s="69"/>
      <c r="AO1905" s="69"/>
      <c r="AP1905" s="69"/>
      <c r="AQ1905" s="94">
        <f t="shared" si="2437"/>
        <v>0</v>
      </c>
      <c r="AR1905" s="68"/>
      <c r="AS1905" s="69"/>
      <c r="AT1905" s="69"/>
      <c r="AU1905" s="69"/>
      <c r="AV1905" s="69"/>
      <c r="AW1905" s="69"/>
      <c r="AX1905" s="69"/>
      <c r="AY1905" s="69"/>
      <c r="AZ1905" s="69"/>
      <c r="BA1905" s="69"/>
      <c r="BB1905" s="69"/>
      <c r="BC1905" s="69"/>
      <c r="BD1905" s="94">
        <f t="shared" si="2438"/>
        <v>0</v>
      </c>
      <c r="BE1905" s="95">
        <f t="shared" si="2367"/>
        <v>0</v>
      </c>
      <c r="BG1905" t="s">
        <v>210</v>
      </c>
      <c r="BH1905" s="4"/>
      <c r="BI1905" s="4"/>
    </row>
    <row r="1906" spans="1:61" ht="13.15" hidden="1" customHeight="1" outlineLevel="2" x14ac:dyDescent="0.2">
      <c r="A1906" s="374"/>
      <c r="B1906" s="365"/>
      <c r="C1906" s="48" t="s">
        <v>164</v>
      </c>
      <c r="D1906" s="98"/>
      <c r="E1906" s="62"/>
      <c r="F1906" s="63"/>
      <c r="G1906" s="63"/>
      <c r="H1906" s="63"/>
      <c r="I1906" s="63"/>
      <c r="J1906" s="63"/>
      <c r="K1906" s="63"/>
      <c r="L1906" s="63"/>
      <c r="M1906" s="63"/>
      <c r="N1906" s="63"/>
      <c r="O1906" s="63"/>
      <c r="P1906" s="63"/>
      <c r="Q1906" s="93">
        <f t="shared" si="2435"/>
        <v>0</v>
      </c>
      <c r="R1906" s="62"/>
      <c r="S1906" s="63"/>
      <c r="T1906" s="63"/>
      <c r="U1906" s="63"/>
      <c r="V1906" s="63"/>
      <c r="W1906" s="63"/>
      <c r="X1906" s="63"/>
      <c r="Y1906" s="63"/>
      <c r="Z1906" s="63"/>
      <c r="AA1906" s="63"/>
      <c r="AB1906" s="63"/>
      <c r="AC1906" s="63"/>
      <c r="AD1906" s="93">
        <f t="shared" si="2436"/>
        <v>0</v>
      </c>
      <c r="AE1906" s="62"/>
      <c r="AF1906" s="63"/>
      <c r="AG1906" s="63"/>
      <c r="AH1906" s="63"/>
      <c r="AI1906" s="63"/>
      <c r="AJ1906" s="63"/>
      <c r="AK1906" s="63"/>
      <c r="AL1906" s="63"/>
      <c r="AM1906" s="63"/>
      <c r="AN1906" s="63"/>
      <c r="AO1906" s="63"/>
      <c r="AP1906" s="63"/>
      <c r="AQ1906" s="93">
        <f t="shared" si="2437"/>
        <v>0</v>
      </c>
      <c r="AR1906" s="62"/>
      <c r="AS1906" s="63"/>
      <c r="AT1906" s="63"/>
      <c r="AU1906" s="63"/>
      <c r="AV1906" s="63"/>
      <c r="AW1906" s="63"/>
      <c r="AX1906" s="63"/>
      <c r="AY1906" s="63"/>
      <c r="AZ1906" s="63"/>
      <c r="BA1906" s="63"/>
      <c r="BB1906" s="63"/>
      <c r="BC1906" s="63"/>
      <c r="BD1906" s="93">
        <f t="shared" si="2438"/>
        <v>0</v>
      </c>
      <c r="BE1906" s="98">
        <f t="shared" si="2367"/>
        <v>0</v>
      </c>
      <c r="BF1906" s="122"/>
      <c r="BG1906" s="136" t="s">
        <v>215</v>
      </c>
      <c r="BH1906" s="4"/>
      <c r="BI1906" s="4"/>
    </row>
    <row r="1907" spans="1:61" ht="13.15" hidden="1" customHeight="1" outlineLevel="2" x14ac:dyDescent="0.2">
      <c r="A1907" s="366">
        <v>7</v>
      </c>
      <c r="B1907" s="364" t="s">
        <v>6</v>
      </c>
      <c r="C1907" s="49" t="s">
        <v>159</v>
      </c>
      <c r="D1907" s="95"/>
      <c r="E1907" s="68"/>
      <c r="F1907" s="69"/>
      <c r="G1907" s="69"/>
      <c r="H1907" s="69"/>
      <c r="I1907" s="69"/>
      <c r="J1907" s="69"/>
      <c r="K1907" s="69"/>
      <c r="L1907" s="69"/>
      <c r="M1907" s="69"/>
      <c r="N1907" s="69"/>
      <c r="O1907" s="69"/>
      <c r="P1907" s="69"/>
      <c r="Q1907" s="94">
        <f t="shared" si="2435"/>
        <v>0</v>
      </c>
      <c r="R1907" s="68"/>
      <c r="S1907" s="69"/>
      <c r="T1907" s="69"/>
      <c r="U1907" s="69"/>
      <c r="V1907" s="69"/>
      <c r="W1907" s="69"/>
      <c r="X1907" s="69"/>
      <c r="Y1907" s="69"/>
      <c r="Z1907" s="69"/>
      <c r="AA1907" s="69"/>
      <c r="AB1907" s="69"/>
      <c r="AC1907" s="69"/>
      <c r="AD1907" s="94">
        <f t="shared" si="2436"/>
        <v>0</v>
      </c>
      <c r="AE1907" s="68"/>
      <c r="AF1907" s="69"/>
      <c r="AG1907" s="69"/>
      <c r="AH1907" s="69"/>
      <c r="AI1907" s="69"/>
      <c r="AJ1907" s="69"/>
      <c r="AK1907" s="69"/>
      <c r="AL1907" s="69"/>
      <c r="AM1907" s="69"/>
      <c r="AN1907" s="69"/>
      <c r="AO1907" s="69"/>
      <c r="AP1907" s="69"/>
      <c r="AQ1907" s="94">
        <f t="shared" si="2437"/>
        <v>0</v>
      </c>
      <c r="AR1907" s="68"/>
      <c r="AS1907" s="69"/>
      <c r="AT1907" s="69"/>
      <c r="AU1907" s="69"/>
      <c r="AV1907" s="69"/>
      <c r="AW1907" s="69"/>
      <c r="AX1907" s="69"/>
      <c r="AY1907" s="69"/>
      <c r="AZ1907" s="69"/>
      <c r="BA1907" s="69"/>
      <c r="BB1907" s="69"/>
      <c r="BC1907" s="69"/>
      <c r="BD1907" s="94">
        <f t="shared" si="2438"/>
        <v>0</v>
      </c>
      <c r="BE1907" s="95">
        <f t="shared" si="2367"/>
        <v>0</v>
      </c>
      <c r="BG1907" s="138" t="s">
        <v>216</v>
      </c>
      <c r="BH1907" s="139">
        <f>SUM(BH1899:BH1906)</f>
        <v>0</v>
      </c>
      <c r="BI1907" s="139">
        <f>SUM(BI1899:BI1906)</f>
        <v>0</v>
      </c>
    </row>
    <row r="1908" spans="1:61" ht="13.15" hidden="1" customHeight="1" outlineLevel="2" x14ac:dyDescent="0.2">
      <c r="A1908" s="367"/>
      <c r="B1908" s="368"/>
      <c r="C1908" s="48" t="s">
        <v>164</v>
      </c>
      <c r="D1908" s="98"/>
      <c r="E1908" s="66"/>
      <c r="F1908" s="63"/>
      <c r="G1908" s="63"/>
      <c r="H1908" s="63"/>
      <c r="I1908" s="63"/>
      <c r="J1908" s="63"/>
      <c r="K1908" s="63"/>
      <c r="L1908" s="63"/>
      <c r="M1908" s="63"/>
      <c r="N1908" s="63"/>
      <c r="O1908" s="63"/>
      <c r="P1908" s="63"/>
      <c r="Q1908" s="93">
        <f t="shared" si="2435"/>
        <v>0</v>
      </c>
      <c r="R1908" s="66"/>
      <c r="S1908" s="63"/>
      <c r="T1908" s="63"/>
      <c r="U1908" s="63"/>
      <c r="V1908" s="63"/>
      <c r="W1908" s="63"/>
      <c r="X1908" s="63"/>
      <c r="Y1908" s="63"/>
      <c r="Z1908" s="63"/>
      <c r="AA1908" s="63"/>
      <c r="AB1908" s="63"/>
      <c r="AC1908" s="63"/>
      <c r="AD1908" s="93">
        <f t="shared" si="2436"/>
        <v>0</v>
      </c>
      <c r="AE1908" s="66"/>
      <c r="AF1908" s="63"/>
      <c r="AG1908" s="63"/>
      <c r="AH1908" s="63"/>
      <c r="AI1908" s="63"/>
      <c r="AJ1908" s="63"/>
      <c r="AK1908" s="63"/>
      <c r="AL1908" s="63"/>
      <c r="AM1908" s="63"/>
      <c r="AN1908" s="63"/>
      <c r="AO1908" s="63"/>
      <c r="AP1908" s="63"/>
      <c r="AQ1908" s="93">
        <f t="shared" si="2437"/>
        <v>0</v>
      </c>
      <c r="AR1908" s="66"/>
      <c r="AS1908" s="63"/>
      <c r="AT1908" s="63"/>
      <c r="AU1908" s="63"/>
      <c r="AV1908" s="63"/>
      <c r="AW1908" s="63"/>
      <c r="AX1908" s="63"/>
      <c r="AY1908" s="63"/>
      <c r="AZ1908" s="63"/>
      <c r="BA1908" s="63"/>
      <c r="BB1908" s="63"/>
      <c r="BC1908" s="63"/>
      <c r="BD1908" s="93">
        <f t="shared" si="2438"/>
        <v>0</v>
      </c>
      <c r="BE1908" s="98">
        <f t="shared" si="2367"/>
        <v>0</v>
      </c>
      <c r="BH1908" s="4"/>
      <c r="BI1908" s="4"/>
    </row>
    <row r="1909" spans="1:61" ht="13.15" hidden="1" customHeight="1" outlineLevel="2" x14ac:dyDescent="0.2">
      <c r="A1909" s="380">
        <v>8</v>
      </c>
      <c r="B1909" s="364" t="s">
        <v>335</v>
      </c>
      <c r="C1909" s="49" t="s">
        <v>159</v>
      </c>
      <c r="D1909" s="95"/>
      <c r="E1909" s="68"/>
      <c r="F1909" s="69"/>
      <c r="G1909" s="69"/>
      <c r="H1909" s="69"/>
      <c r="I1909" s="69"/>
      <c r="J1909" s="69"/>
      <c r="K1909" s="69"/>
      <c r="L1909" s="69"/>
      <c r="M1909" s="69"/>
      <c r="N1909" s="69"/>
      <c r="O1909" s="69"/>
      <c r="P1909" s="69"/>
      <c r="Q1909" s="94">
        <f>SUM(E1909:P1909)</f>
        <v>0</v>
      </c>
      <c r="R1909" s="68"/>
      <c r="S1909" s="69"/>
      <c r="T1909" s="69"/>
      <c r="U1909" s="69"/>
      <c r="V1909" s="69"/>
      <c r="W1909" s="69"/>
      <c r="X1909" s="69"/>
      <c r="Y1909" s="69"/>
      <c r="Z1909" s="69"/>
      <c r="AA1909" s="69"/>
      <c r="AB1909" s="69"/>
      <c r="AC1909" s="69"/>
      <c r="AD1909" s="94">
        <f t="shared" si="2436"/>
        <v>0</v>
      </c>
      <c r="AE1909" s="68"/>
      <c r="AF1909" s="69"/>
      <c r="AG1909" s="69"/>
      <c r="AH1909" s="69"/>
      <c r="AI1909" s="69"/>
      <c r="AJ1909" s="69"/>
      <c r="AK1909" s="69"/>
      <c r="AL1909" s="69"/>
      <c r="AM1909" s="69"/>
      <c r="AN1909" s="69"/>
      <c r="AO1909" s="69"/>
      <c r="AP1909" s="69"/>
      <c r="AQ1909" s="94">
        <f t="shared" si="2437"/>
        <v>0</v>
      </c>
      <c r="AR1909" s="68"/>
      <c r="AS1909" s="69"/>
      <c r="AT1909" s="69"/>
      <c r="AU1909" s="69"/>
      <c r="AV1909" s="69"/>
      <c r="AW1909" s="69"/>
      <c r="AX1909" s="69"/>
      <c r="AY1909" s="69"/>
      <c r="AZ1909" s="69"/>
      <c r="BA1909" s="69"/>
      <c r="BB1909" s="69"/>
      <c r="BC1909" s="69"/>
      <c r="BD1909" s="94">
        <f t="shared" si="2438"/>
        <v>0</v>
      </c>
      <c r="BE1909" s="95">
        <f t="shared" si="2367"/>
        <v>0</v>
      </c>
      <c r="BG1909" s="138"/>
      <c r="BH1909" s="139"/>
      <c r="BI1909" s="139"/>
    </row>
    <row r="1910" spans="1:61" ht="13.15" hidden="1" customHeight="1" outlineLevel="2" thickBot="1" x14ac:dyDescent="0.25">
      <c r="A1910" s="377"/>
      <c r="B1910" s="379"/>
      <c r="C1910" s="128" t="s">
        <v>164</v>
      </c>
      <c r="D1910" s="133"/>
      <c r="E1910" s="132"/>
      <c r="F1910" s="130"/>
      <c r="G1910" s="130"/>
      <c r="H1910" s="130"/>
      <c r="I1910" s="130"/>
      <c r="J1910" s="130"/>
      <c r="K1910" s="130"/>
      <c r="L1910" s="130"/>
      <c r="M1910" s="130"/>
      <c r="N1910" s="130"/>
      <c r="O1910" s="130"/>
      <c r="P1910" s="130"/>
      <c r="Q1910" s="131">
        <f>SUM(E1910:P1910)</f>
        <v>0</v>
      </c>
      <c r="R1910" s="132"/>
      <c r="S1910" s="130"/>
      <c r="T1910" s="130"/>
      <c r="U1910" s="130"/>
      <c r="V1910" s="130"/>
      <c r="W1910" s="130"/>
      <c r="X1910" s="130"/>
      <c r="Y1910" s="130"/>
      <c r="Z1910" s="130"/>
      <c r="AA1910" s="130"/>
      <c r="AB1910" s="130"/>
      <c r="AC1910" s="130"/>
      <c r="AD1910" s="131">
        <f t="shared" si="2436"/>
        <v>0</v>
      </c>
      <c r="AE1910" s="132"/>
      <c r="AF1910" s="130"/>
      <c r="AG1910" s="130"/>
      <c r="AH1910" s="130"/>
      <c r="AI1910" s="130"/>
      <c r="AJ1910" s="130"/>
      <c r="AK1910" s="130"/>
      <c r="AL1910" s="130"/>
      <c r="AM1910" s="130"/>
      <c r="AN1910" s="130"/>
      <c r="AO1910" s="130"/>
      <c r="AP1910" s="130"/>
      <c r="AQ1910" s="131">
        <f t="shared" si="2437"/>
        <v>0</v>
      </c>
      <c r="AR1910" s="132"/>
      <c r="AS1910" s="130"/>
      <c r="AT1910" s="130"/>
      <c r="AU1910" s="130"/>
      <c r="AV1910" s="130"/>
      <c r="AW1910" s="130"/>
      <c r="AX1910" s="130"/>
      <c r="AY1910" s="130"/>
      <c r="AZ1910" s="130"/>
      <c r="BA1910" s="130"/>
      <c r="BB1910" s="130"/>
      <c r="BC1910" s="130"/>
      <c r="BD1910" s="131">
        <f t="shared" si="2438"/>
        <v>0</v>
      </c>
      <c r="BE1910" s="133">
        <f t="shared" si="2367"/>
        <v>0</v>
      </c>
      <c r="BH1910" s="4"/>
      <c r="BI1910" s="4"/>
    </row>
    <row r="1911" spans="1:61" outlineLevel="1" collapsed="1" x14ac:dyDescent="0.2">
      <c r="A1911" s="369"/>
      <c r="B1911" s="362" t="s">
        <v>198</v>
      </c>
      <c r="C1911" s="50" t="s">
        <v>159</v>
      </c>
      <c r="D1911" s="127">
        <f>SUM(D1895,D1897,D1899,D1901,D1903,D1905,D1907,D1909)</f>
        <v>0</v>
      </c>
      <c r="E1911" s="124">
        <f t="shared" ref="E1911:P1911" si="2439">SUM(E1895,E1897,E1899,E1901,E1903,E1905,E1907,E1909)</f>
        <v>65</v>
      </c>
      <c r="F1911" s="125">
        <f t="shared" si="2439"/>
        <v>65</v>
      </c>
      <c r="G1911" s="125">
        <f t="shared" si="2439"/>
        <v>65</v>
      </c>
      <c r="H1911" s="125">
        <f t="shared" si="2439"/>
        <v>65</v>
      </c>
      <c r="I1911" s="125">
        <f t="shared" si="2439"/>
        <v>65</v>
      </c>
      <c r="J1911" s="125">
        <f t="shared" si="2439"/>
        <v>65</v>
      </c>
      <c r="K1911" s="125">
        <f t="shared" si="2439"/>
        <v>65</v>
      </c>
      <c r="L1911" s="125">
        <f t="shared" si="2439"/>
        <v>65</v>
      </c>
      <c r="M1911" s="125">
        <f t="shared" si="2439"/>
        <v>65</v>
      </c>
      <c r="N1911" s="125">
        <f t="shared" si="2439"/>
        <v>65</v>
      </c>
      <c r="O1911" s="125">
        <f t="shared" si="2439"/>
        <v>65</v>
      </c>
      <c r="P1911" s="125">
        <f t="shared" si="2439"/>
        <v>85</v>
      </c>
      <c r="Q1911" s="126">
        <f>SUM(E1911:P1911)</f>
        <v>800</v>
      </c>
      <c r="R1911" s="124">
        <f t="shared" ref="R1911:AC1911" si="2440">SUM(R1895,R1897,R1899,R1901,R1903,R1905,R1907,R1909)</f>
        <v>100</v>
      </c>
      <c r="S1911" s="125">
        <f t="shared" si="2440"/>
        <v>100</v>
      </c>
      <c r="T1911" s="125">
        <f t="shared" si="2440"/>
        <v>100</v>
      </c>
      <c r="U1911" s="125">
        <f t="shared" si="2440"/>
        <v>100</v>
      </c>
      <c r="V1911" s="125">
        <f t="shared" si="2440"/>
        <v>100</v>
      </c>
      <c r="W1911" s="125">
        <f t="shared" si="2440"/>
        <v>100</v>
      </c>
      <c r="X1911" s="125">
        <f t="shared" si="2440"/>
        <v>100</v>
      </c>
      <c r="Y1911" s="125">
        <f t="shared" si="2440"/>
        <v>100</v>
      </c>
      <c r="Z1911" s="125">
        <f t="shared" si="2440"/>
        <v>100</v>
      </c>
      <c r="AA1911" s="125">
        <f t="shared" si="2440"/>
        <v>100</v>
      </c>
      <c r="AB1911" s="125">
        <f t="shared" si="2440"/>
        <v>100</v>
      </c>
      <c r="AC1911" s="125">
        <f t="shared" si="2440"/>
        <v>100</v>
      </c>
      <c r="AD1911" s="126">
        <f t="shared" si="2436"/>
        <v>1200</v>
      </c>
      <c r="AE1911" s="124">
        <f t="shared" ref="AE1911:AP1911" si="2441">SUM(AE1895,AE1897,AE1899,AE1901,AE1903,AE1905,AE1907,AE1909)</f>
        <v>100</v>
      </c>
      <c r="AF1911" s="125">
        <f t="shared" si="2441"/>
        <v>100</v>
      </c>
      <c r="AG1911" s="125">
        <f t="shared" si="2441"/>
        <v>100</v>
      </c>
      <c r="AH1911" s="125">
        <f t="shared" si="2441"/>
        <v>100</v>
      </c>
      <c r="AI1911" s="125">
        <f t="shared" si="2441"/>
        <v>100</v>
      </c>
      <c r="AJ1911" s="125">
        <f t="shared" si="2441"/>
        <v>100</v>
      </c>
      <c r="AK1911" s="125">
        <f t="shared" si="2441"/>
        <v>100</v>
      </c>
      <c r="AL1911" s="125">
        <f t="shared" si="2441"/>
        <v>100</v>
      </c>
      <c r="AM1911" s="125">
        <f t="shared" si="2441"/>
        <v>100</v>
      </c>
      <c r="AN1911" s="125">
        <f t="shared" si="2441"/>
        <v>100</v>
      </c>
      <c r="AO1911" s="125">
        <f t="shared" si="2441"/>
        <v>100</v>
      </c>
      <c r="AP1911" s="125">
        <f t="shared" si="2441"/>
        <v>100</v>
      </c>
      <c r="AQ1911" s="126">
        <f t="shared" si="2437"/>
        <v>1200</v>
      </c>
      <c r="AR1911" s="124">
        <f t="shared" ref="AR1911:BC1911" si="2442">SUM(AR1895,AR1897,AR1899,AR1901,AR1903,AR1905,AR1907,AR1909)</f>
        <v>100</v>
      </c>
      <c r="AS1911" s="125">
        <f t="shared" si="2442"/>
        <v>100</v>
      </c>
      <c r="AT1911" s="125">
        <f t="shared" si="2442"/>
        <v>100</v>
      </c>
      <c r="AU1911" s="125">
        <f t="shared" si="2442"/>
        <v>100</v>
      </c>
      <c r="AV1911" s="125">
        <f t="shared" si="2442"/>
        <v>100</v>
      </c>
      <c r="AW1911" s="125">
        <f t="shared" si="2442"/>
        <v>100</v>
      </c>
      <c r="AX1911" s="125">
        <f t="shared" si="2442"/>
        <v>100</v>
      </c>
      <c r="AY1911" s="125">
        <f t="shared" si="2442"/>
        <v>100</v>
      </c>
      <c r="AZ1911" s="125">
        <f t="shared" si="2442"/>
        <v>100</v>
      </c>
      <c r="BA1911" s="125">
        <f t="shared" si="2442"/>
        <v>100</v>
      </c>
      <c r="BB1911" s="125">
        <f t="shared" si="2442"/>
        <v>100</v>
      </c>
      <c r="BC1911" s="125">
        <f t="shared" si="2442"/>
        <v>100</v>
      </c>
      <c r="BD1911" s="126">
        <f t="shared" si="2438"/>
        <v>1200</v>
      </c>
      <c r="BE1911" s="127">
        <f t="shared" si="2367"/>
        <v>4400</v>
      </c>
      <c r="BG1911" s="138"/>
      <c r="BH1911" s="139"/>
      <c r="BI1911" s="139"/>
    </row>
    <row r="1912" spans="1:61" outlineLevel="1" x14ac:dyDescent="0.2">
      <c r="A1912" s="370"/>
      <c r="B1912" s="363"/>
      <c r="C1912" s="51" t="s">
        <v>164</v>
      </c>
      <c r="D1912" s="100">
        <f t="shared" ref="D1912:P1912" si="2443">SUM(D1896,D1898,D1900,D1902,D1904,D1906,D1908,D1910)</f>
        <v>0</v>
      </c>
      <c r="E1912" s="80">
        <f t="shared" si="2443"/>
        <v>0</v>
      </c>
      <c r="F1912" s="81">
        <f t="shared" si="2443"/>
        <v>373</v>
      </c>
      <c r="G1912" s="81">
        <f t="shared" si="2443"/>
        <v>58</v>
      </c>
      <c r="H1912" s="81">
        <f t="shared" si="2443"/>
        <v>0</v>
      </c>
      <c r="I1912" s="81">
        <f t="shared" si="2443"/>
        <v>0</v>
      </c>
      <c r="J1912" s="81">
        <f t="shared" si="2443"/>
        <v>86</v>
      </c>
      <c r="K1912" s="81">
        <f t="shared" si="2443"/>
        <v>168</v>
      </c>
      <c r="L1912" s="81">
        <f t="shared" si="2443"/>
        <v>0</v>
      </c>
      <c r="M1912" s="81">
        <f t="shared" si="2443"/>
        <v>100</v>
      </c>
      <c r="N1912" s="81">
        <f t="shared" si="2443"/>
        <v>0</v>
      </c>
      <c r="O1912" s="81">
        <f t="shared" si="2443"/>
        <v>0</v>
      </c>
      <c r="P1912" s="81">
        <f t="shared" si="2443"/>
        <v>0</v>
      </c>
      <c r="Q1912" s="99">
        <f>SUM(E1912:P1912)</f>
        <v>785</v>
      </c>
      <c r="R1912" s="80">
        <f t="shared" ref="R1912:AC1912" si="2444">SUM(R1896,R1898,R1900,R1902,R1904,R1906,R1908,R1910)</f>
        <v>0</v>
      </c>
      <c r="S1912" s="81">
        <f t="shared" si="2444"/>
        <v>0</v>
      </c>
      <c r="T1912" s="81">
        <f t="shared" si="2444"/>
        <v>0</v>
      </c>
      <c r="U1912" s="81">
        <f t="shared" si="2444"/>
        <v>0</v>
      </c>
      <c r="V1912" s="81">
        <f t="shared" si="2444"/>
        <v>0</v>
      </c>
      <c r="W1912" s="81">
        <f t="shared" si="2444"/>
        <v>0</v>
      </c>
      <c r="X1912" s="81">
        <f t="shared" si="2444"/>
        <v>0</v>
      </c>
      <c r="Y1912" s="81">
        <f t="shared" si="2444"/>
        <v>0</v>
      </c>
      <c r="Z1912" s="81">
        <f t="shared" si="2444"/>
        <v>0</v>
      </c>
      <c r="AA1912" s="81">
        <f t="shared" si="2444"/>
        <v>0</v>
      </c>
      <c r="AB1912" s="81">
        <f t="shared" si="2444"/>
        <v>0</v>
      </c>
      <c r="AC1912" s="81">
        <f t="shared" si="2444"/>
        <v>0</v>
      </c>
      <c r="AD1912" s="99">
        <f t="shared" si="2436"/>
        <v>0</v>
      </c>
      <c r="AE1912" s="80">
        <f t="shared" ref="AE1912:AP1912" si="2445">SUM(AE1896,AE1898,AE1900,AE1902,AE1904,AE1906,AE1908,AE1910)</f>
        <v>0</v>
      </c>
      <c r="AF1912" s="81">
        <f t="shared" si="2445"/>
        <v>0</v>
      </c>
      <c r="AG1912" s="81">
        <f t="shared" si="2445"/>
        <v>0</v>
      </c>
      <c r="AH1912" s="81">
        <f t="shared" si="2445"/>
        <v>0</v>
      </c>
      <c r="AI1912" s="81">
        <f t="shared" si="2445"/>
        <v>0</v>
      </c>
      <c r="AJ1912" s="81">
        <f t="shared" si="2445"/>
        <v>0</v>
      </c>
      <c r="AK1912" s="81">
        <f t="shared" si="2445"/>
        <v>0</v>
      </c>
      <c r="AL1912" s="81">
        <f t="shared" si="2445"/>
        <v>0</v>
      </c>
      <c r="AM1912" s="81">
        <f t="shared" si="2445"/>
        <v>0</v>
      </c>
      <c r="AN1912" s="81">
        <f t="shared" si="2445"/>
        <v>0</v>
      </c>
      <c r="AO1912" s="81">
        <f t="shared" si="2445"/>
        <v>0</v>
      </c>
      <c r="AP1912" s="81">
        <f t="shared" si="2445"/>
        <v>0</v>
      </c>
      <c r="AQ1912" s="99">
        <f t="shared" si="2437"/>
        <v>0</v>
      </c>
      <c r="AR1912" s="80">
        <f t="shared" ref="AR1912:BC1912" si="2446">SUM(AR1896,AR1898,AR1900,AR1902,AR1904,AR1906,AR1908,AR1910)</f>
        <v>0</v>
      </c>
      <c r="AS1912" s="81">
        <f t="shared" si="2446"/>
        <v>0</v>
      </c>
      <c r="AT1912" s="81">
        <f t="shared" si="2446"/>
        <v>0</v>
      </c>
      <c r="AU1912" s="81">
        <f t="shared" si="2446"/>
        <v>0</v>
      </c>
      <c r="AV1912" s="81">
        <f t="shared" si="2446"/>
        <v>0</v>
      </c>
      <c r="AW1912" s="81">
        <f t="shared" si="2446"/>
        <v>0</v>
      </c>
      <c r="AX1912" s="81">
        <f t="shared" si="2446"/>
        <v>0</v>
      </c>
      <c r="AY1912" s="81">
        <f t="shared" si="2446"/>
        <v>0</v>
      </c>
      <c r="AZ1912" s="81">
        <f t="shared" si="2446"/>
        <v>0</v>
      </c>
      <c r="BA1912" s="81">
        <f t="shared" si="2446"/>
        <v>0</v>
      </c>
      <c r="BB1912" s="81">
        <f t="shared" si="2446"/>
        <v>0</v>
      </c>
      <c r="BC1912" s="81">
        <f t="shared" si="2446"/>
        <v>0</v>
      </c>
      <c r="BD1912" s="99">
        <f t="shared" si="2438"/>
        <v>0</v>
      </c>
      <c r="BE1912" s="100">
        <f t="shared" si="2367"/>
        <v>785</v>
      </c>
    </row>
    <row r="1913" spans="1:61" hidden="1" outlineLevel="2" x14ac:dyDescent="0.2">
      <c r="A1913" s="120"/>
      <c r="B1913" s="111" t="s">
        <v>203</v>
      </c>
      <c r="C1913" s="112"/>
      <c r="D1913" s="114"/>
      <c r="E1913" s="113"/>
      <c r="F1913" s="113"/>
      <c r="G1913" s="113"/>
      <c r="H1913" s="113"/>
      <c r="I1913" s="113"/>
      <c r="J1913" s="113"/>
      <c r="K1913" s="113"/>
      <c r="L1913" s="113"/>
      <c r="M1913" s="113"/>
      <c r="N1913" s="113"/>
      <c r="O1913" s="113"/>
      <c r="P1913" s="113"/>
      <c r="Q1913" s="114"/>
      <c r="R1913" s="113"/>
      <c r="S1913" s="113"/>
      <c r="T1913" s="113"/>
      <c r="U1913" s="113"/>
      <c r="V1913" s="113"/>
      <c r="W1913" s="113"/>
      <c r="X1913" s="113"/>
      <c r="Y1913" s="113"/>
      <c r="Z1913" s="113"/>
      <c r="AA1913" s="113"/>
      <c r="AB1913" s="113"/>
      <c r="AC1913" s="113"/>
      <c r="AD1913" s="114"/>
      <c r="AE1913" s="113"/>
      <c r="AF1913" s="113"/>
      <c r="AG1913" s="113"/>
      <c r="AH1913" s="113"/>
      <c r="AI1913" s="113"/>
      <c r="AJ1913" s="113"/>
      <c r="AK1913" s="113"/>
      <c r="AL1913" s="113"/>
      <c r="AM1913" s="113"/>
      <c r="AN1913" s="113"/>
      <c r="AO1913" s="113"/>
      <c r="AP1913" s="113"/>
      <c r="AQ1913" s="114"/>
      <c r="AR1913" s="113"/>
      <c r="AS1913" s="113"/>
      <c r="AT1913" s="113"/>
      <c r="AU1913" s="113"/>
      <c r="AV1913" s="113"/>
      <c r="AW1913" s="113"/>
      <c r="AX1913" s="113"/>
      <c r="AY1913" s="113"/>
      <c r="AZ1913" s="113"/>
      <c r="BA1913" s="113"/>
      <c r="BB1913" s="113"/>
      <c r="BC1913" s="113"/>
      <c r="BD1913" s="114"/>
      <c r="BE1913" s="198">
        <f t="shared" si="2367"/>
        <v>0</v>
      </c>
    </row>
    <row r="1914" spans="1:61" hidden="1" outlineLevel="2" x14ac:dyDescent="0.2">
      <c r="A1914" s="375">
        <v>1</v>
      </c>
      <c r="B1914" s="376" t="s">
        <v>208</v>
      </c>
      <c r="C1914" s="47" t="s">
        <v>159</v>
      </c>
      <c r="D1914" s="91">
        <f>D1911-D1916</f>
        <v>0</v>
      </c>
      <c r="E1914" s="52">
        <f>E1911-E1916</f>
        <v>65</v>
      </c>
      <c r="F1914" s="53">
        <f t="shared" ref="F1914:P1914" si="2447">F1911-F1916</f>
        <v>65</v>
      </c>
      <c r="G1914" s="53">
        <f t="shared" si="2447"/>
        <v>65</v>
      </c>
      <c r="H1914" s="53">
        <f t="shared" si="2447"/>
        <v>65</v>
      </c>
      <c r="I1914" s="53">
        <f t="shared" si="2447"/>
        <v>65</v>
      </c>
      <c r="J1914" s="53">
        <f t="shared" si="2447"/>
        <v>65</v>
      </c>
      <c r="K1914" s="53">
        <f t="shared" si="2447"/>
        <v>65</v>
      </c>
      <c r="L1914" s="53">
        <f t="shared" si="2447"/>
        <v>65</v>
      </c>
      <c r="M1914" s="53">
        <f t="shared" si="2447"/>
        <v>65</v>
      </c>
      <c r="N1914" s="53">
        <f t="shared" si="2447"/>
        <v>65</v>
      </c>
      <c r="O1914" s="53">
        <f t="shared" si="2447"/>
        <v>65</v>
      </c>
      <c r="P1914" s="53">
        <f t="shared" si="2447"/>
        <v>85</v>
      </c>
      <c r="Q1914" s="91">
        <f t="shared" ref="Q1914:Q1919" si="2448">SUM(E1914:P1914)</f>
        <v>800</v>
      </c>
      <c r="R1914" s="52">
        <f>R1911-R1916</f>
        <v>100</v>
      </c>
      <c r="S1914" s="53">
        <f t="shared" ref="S1914:AC1914" si="2449">S1911-S1916</f>
        <v>100</v>
      </c>
      <c r="T1914" s="53">
        <f t="shared" si="2449"/>
        <v>100</v>
      </c>
      <c r="U1914" s="53">
        <f t="shared" si="2449"/>
        <v>100</v>
      </c>
      <c r="V1914" s="53">
        <f t="shared" si="2449"/>
        <v>100</v>
      </c>
      <c r="W1914" s="53">
        <f t="shared" si="2449"/>
        <v>100</v>
      </c>
      <c r="X1914" s="53">
        <f t="shared" si="2449"/>
        <v>100</v>
      </c>
      <c r="Y1914" s="53">
        <f t="shared" si="2449"/>
        <v>100</v>
      </c>
      <c r="Z1914" s="53">
        <f t="shared" si="2449"/>
        <v>100</v>
      </c>
      <c r="AA1914" s="53">
        <f t="shared" si="2449"/>
        <v>100</v>
      </c>
      <c r="AB1914" s="53">
        <f t="shared" si="2449"/>
        <v>100</v>
      </c>
      <c r="AC1914" s="53">
        <f t="shared" si="2449"/>
        <v>100</v>
      </c>
      <c r="AD1914" s="91">
        <f t="shared" ref="AD1914:AD1919" si="2450">SUM(R1914:AC1914)</f>
        <v>1200</v>
      </c>
      <c r="AE1914" s="52">
        <f>AE1911-AE1916</f>
        <v>100</v>
      </c>
      <c r="AF1914" s="53">
        <f t="shared" ref="AF1914:AP1914" si="2451">AF1911-AF1916</f>
        <v>100</v>
      </c>
      <c r="AG1914" s="53">
        <f t="shared" si="2451"/>
        <v>100</v>
      </c>
      <c r="AH1914" s="53">
        <f t="shared" si="2451"/>
        <v>100</v>
      </c>
      <c r="AI1914" s="53">
        <f t="shared" si="2451"/>
        <v>100</v>
      </c>
      <c r="AJ1914" s="53">
        <f t="shared" si="2451"/>
        <v>100</v>
      </c>
      <c r="AK1914" s="53">
        <f t="shared" si="2451"/>
        <v>100</v>
      </c>
      <c r="AL1914" s="53">
        <f t="shared" si="2451"/>
        <v>100</v>
      </c>
      <c r="AM1914" s="53">
        <f t="shared" si="2451"/>
        <v>100</v>
      </c>
      <c r="AN1914" s="53">
        <f t="shared" si="2451"/>
        <v>100</v>
      </c>
      <c r="AO1914" s="53">
        <f t="shared" si="2451"/>
        <v>100</v>
      </c>
      <c r="AP1914" s="53">
        <f t="shared" si="2451"/>
        <v>100</v>
      </c>
      <c r="AQ1914" s="91">
        <f t="shared" ref="AQ1914:AQ1919" si="2452">SUM(AE1914:AP1914)</f>
        <v>1200</v>
      </c>
      <c r="AR1914" s="52">
        <f>AR1911-AR1916</f>
        <v>100</v>
      </c>
      <c r="AS1914" s="53">
        <f t="shared" ref="AS1914:BC1914" si="2453">AS1911-AS1916</f>
        <v>100</v>
      </c>
      <c r="AT1914" s="53">
        <f t="shared" si="2453"/>
        <v>100</v>
      </c>
      <c r="AU1914" s="53">
        <f t="shared" si="2453"/>
        <v>100</v>
      </c>
      <c r="AV1914" s="53">
        <f t="shared" si="2453"/>
        <v>100</v>
      </c>
      <c r="AW1914" s="53">
        <f t="shared" si="2453"/>
        <v>100</v>
      </c>
      <c r="AX1914" s="53">
        <f t="shared" si="2453"/>
        <v>100</v>
      </c>
      <c r="AY1914" s="53">
        <f t="shared" si="2453"/>
        <v>100</v>
      </c>
      <c r="AZ1914" s="53">
        <f t="shared" si="2453"/>
        <v>100</v>
      </c>
      <c r="BA1914" s="53">
        <f t="shared" si="2453"/>
        <v>100</v>
      </c>
      <c r="BB1914" s="53">
        <f t="shared" si="2453"/>
        <v>100</v>
      </c>
      <c r="BC1914" s="53">
        <f t="shared" si="2453"/>
        <v>100</v>
      </c>
      <c r="BD1914" s="91">
        <f t="shared" ref="BD1914:BD1919" si="2454">SUM(AR1914:BC1914)</f>
        <v>1200</v>
      </c>
      <c r="BE1914" s="91">
        <f t="shared" ref="BE1914:BE1919" si="2455">SUM(D1914,BD1914,AQ1914,AD1914,Q1914)</f>
        <v>4400</v>
      </c>
      <c r="BG1914" s="42"/>
    </row>
    <row r="1915" spans="1:61" hidden="1" outlineLevel="2" x14ac:dyDescent="0.2">
      <c r="A1915" s="374"/>
      <c r="B1915" s="372"/>
      <c r="C1915" s="46" t="s">
        <v>164</v>
      </c>
      <c r="D1915" s="92">
        <f t="shared" ref="D1915:P1915" si="2456">D1912-D1917</f>
        <v>0</v>
      </c>
      <c r="E1915" s="56">
        <f t="shared" si="2456"/>
        <v>0</v>
      </c>
      <c r="F1915" s="57">
        <f t="shared" si="2456"/>
        <v>373</v>
      </c>
      <c r="G1915" s="57">
        <f t="shared" si="2456"/>
        <v>58</v>
      </c>
      <c r="H1915" s="57">
        <f t="shared" si="2456"/>
        <v>0</v>
      </c>
      <c r="I1915" s="57">
        <f t="shared" si="2456"/>
        <v>0</v>
      </c>
      <c r="J1915" s="57">
        <f t="shared" si="2456"/>
        <v>86</v>
      </c>
      <c r="K1915" s="57">
        <f t="shared" si="2456"/>
        <v>168</v>
      </c>
      <c r="L1915" s="57">
        <f t="shared" si="2456"/>
        <v>0</v>
      </c>
      <c r="M1915" s="57">
        <f t="shared" si="2456"/>
        <v>100</v>
      </c>
      <c r="N1915" s="57">
        <f t="shared" si="2456"/>
        <v>0</v>
      </c>
      <c r="O1915" s="57">
        <f t="shared" si="2456"/>
        <v>0</v>
      </c>
      <c r="P1915" s="57">
        <f t="shared" si="2456"/>
        <v>0</v>
      </c>
      <c r="Q1915" s="92">
        <f t="shared" si="2448"/>
        <v>785</v>
      </c>
      <c r="R1915" s="56">
        <f t="shared" ref="R1915:AC1915" si="2457">R1912-R1917</f>
        <v>0</v>
      </c>
      <c r="S1915" s="57">
        <f t="shared" si="2457"/>
        <v>0</v>
      </c>
      <c r="T1915" s="57">
        <f t="shared" si="2457"/>
        <v>0</v>
      </c>
      <c r="U1915" s="57">
        <f t="shared" si="2457"/>
        <v>0</v>
      </c>
      <c r="V1915" s="57">
        <f t="shared" si="2457"/>
        <v>0</v>
      </c>
      <c r="W1915" s="57">
        <f t="shared" si="2457"/>
        <v>0</v>
      </c>
      <c r="X1915" s="57">
        <f t="shared" si="2457"/>
        <v>0</v>
      </c>
      <c r="Y1915" s="57">
        <f t="shared" si="2457"/>
        <v>0</v>
      </c>
      <c r="Z1915" s="57">
        <f t="shared" si="2457"/>
        <v>0</v>
      </c>
      <c r="AA1915" s="57">
        <f t="shared" si="2457"/>
        <v>0</v>
      </c>
      <c r="AB1915" s="57">
        <f t="shared" si="2457"/>
        <v>0</v>
      </c>
      <c r="AC1915" s="57">
        <f t="shared" si="2457"/>
        <v>0</v>
      </c>
      <c r="AD1915" s="92">
        <f t="shared" si="2450"/>
        <v>0</v>
      </c>
      <c r="AE1915" s="56">
        <f t="shared" ref="AE1915:AP1915" si="2458">AE1912-AE1917</f>
        <v>0</v>
      </c>
      <c r="AF1915" s="57">
        <f t="shared" si="2458"/>
        <v>0</v>
      </c>
      <c r="AG1915" s="57">
        <f t="shared" si="2458"/>
        <v>0</v>
      </c>
      <c r="AH1915" s="57">
        <f t="shared" si="2458"/>
        <v>0</v>
      </c>
      <c r="AI1915" s="57">
        <f t="shared" si="2458"/>
        <v>0</v>
      </c>
      <c r="AJ1915" s="57">
        <f t="shared" si="2458"/>
        <v>0</v>
      </c>
      <c r="AK1915" s="57">
        <f t="shared" si="2458"/>
        <v>0</v>
      </c>
      <c r="AL1915" s="57">
        <f t="shared" si="2458"/>
        <v>0</v>
      </c>
      <c r="AM1915" s="57">
        <f t="shared" si="2458"/>
        <v>0</v>
      </c>
      <c r="AN1915" s="57">
        <f t="shared" si="2458"/>
        <v>0</v>
      </c>
      <c r="AO1915" s="57">
        <f t="shared" si="2458"/>
        <v>0</v>
      </c>
      <c r="AP1915" s="57">
        <f t="shared" si="2458"/>
        <v>0</v>
      </c>
      <c r="AQ1915" s="92">
        <f t="shared" si="2452"/>
        <v>0</v>
      </c>
      <c r="AR1915" s="56">
        <f t="shared" ref="AR1915:BC1915" si="2459">AR1912-AR1917</f>
        <v>0</v>
      </c>
      <c r="AS1915" s="57">
        <f t="shared" si="2459"/>
        <v>0</v>
      </c>
      <c r="AT1915" s="57">
        <f t="shared" si="2459"/>
        <v>0</v>
      </c>
      <c r="AU1915" s="57">
        <f t="shared" si="2459"/>
        <v>0</v>
      </c>
      <c r="AV1915" s="57">
        <f t="shared" si="2459"/>
        <v>0</v>
      </c>
      <c r="AW1915" s="57">
        <f t="shared" si="2459"/>
        <v>0</v>
      </c>
      <c r="AX1915" s="57">
        <f t="shared" si="2459"/>
        <v>0</v>
      </c>
      <c r="AY1915" s="57">
        <f t="shared" si="2459"/>
        <v>0</v>
      </c>
      <c r="AZ1915" s="57">
        <f t="shared" si="2459"/>
        <v>0</v>
      </c>
      <c r="BA1915" s="57">
        <f t="shared" si="2459"/>
        <v>0</v>
      </c>
      <c r="BB1915" s="57">
        <f t="shared" si="2459"/>
        <v>0</v>
      </c>
      <c r="BC1915" s="57">
        <f t="shared" si="2459"/>
        <v>0</v>
      </c>
      <c r="BD1915" s="92">
        <f t="shared" si="2454"/>
        <v>0</v>
      </c>
      <c r="BE1915" s="92">
        <f t="shared" si="2455"/>
        <v>785</v>
      </c>
      <c r="BF1915" s="122"/>
      <c r="BG1915" s="42"/>
    </row>
    <row r="1916" spans="1:61" hidden="1" outlineLevel="2" x14ac:dyDescent="0.2">
      <c r="A1916" s="373">
        <v>2</v>
      </c>
      <c r="B1916" s="371" t="s">
        <v>307</v>
      </c>
      <c r="C1916" s="44" t="s">
        <v>159</v>
      </c>
      <c r="D1916" s="101"/>
      <c r="E1916" s="82"/>
      <c r="F1916" s="83"/>
      <c r="G1916" s="83"/>
      <c r="H1916" s="83"/>
      <c r="I1916" s="83"/>
      <c r="J1916" s="83"/>
      <c r="K1916" s="83"/>
      <c r="L1916" s="83"/>
      <c r="M1916" s="83"/>
      <c r="N1916" s="83"/>
      <c r="O1916" s="83"/>
      <c r="P1916" s="84"/>
      <c r="Q1916" s="101">
        <f t="shared" si="2448"/>
        <v>0</v>
      </c>
      <c r="R1916" s="82"/>
      <c r="S1916" s="83"/>
      <c r="T1916" s="83"/>
      <c r="U1916" s="83"/>
      <c r="V1916" s="83"/>
      <c r="W1916" s="83"/>
      <c r="X1916" s="83"/>
      <c r="Y1916" s="83"/>
      <c r="Z1916" s="83"/>
      <c r="AA1916" s="83"/>
      <c r="AB1916" s="83"/>
      <c r="AC1916" s="84"/>
      <c r="AD1916" s="101">
        <f t="shared" si="2450"/>
        <v>0</v>
      </c>
      <c r="AE1916" s="82"/>
      <c r="AF1916" s="83"/>
      <c r="AG1916" s="83"/>
      <c r="AH1916" s="83"/>
      <c r="AI1916" s="83"/>
      <c r="AJ1916" s="83"/>
      <c r="AK1916" s="83"/>
      <c r="AL1916" s="83"/>
      <c r="AM1916" s="83"/>
      <c r="AN1916" s="83"/>
      <c r="AO1916" s="83"/>
      <c r="AP1916" s="84"/>
      <c r="AQ1916" s="101">
        <f t="shared" si="2452"/>
        <v>0</v>
      </c>
      <c r="AR1916" s="82"/>
      <c r="AS1916" s="83"/>
      <c r="AT1916" s="83"/>
      <c r="AU1916" s="83"/>
      <c r="AV1916" s="83"/>
      <c r="AW1916" s="83"/>
      <c r="AX1916" s="83"/>
      <c r="AY1916" s="83"/>
      <c r="AZ1916" s="83"/>
      <c r="BA1916" s="83"/>
      <c r="BB1916" s="83"/>
      <c r="BC1916" s="84"/>
      <c r="BD1916" s="101">
        <f t="shared" si="2454"/>
        <v>0</v>
      </c>
      <c r="BE1916" s="101">
        <f t="shared" si="2455"/>
        <v>0</v>
      </c>
      <c r="BG1916" s="42"/>
    </row>
    <row r="1917" spans="1:61" ht="13.5" hidden="1" outlineLevel="2" thickBot="1" x14ac:dyDescent="0.25">
      <c r="A1917" s="377"/>
      <c r="B1917" s="378"/>
      <c r="C1917" s="128" t="s">
        <v>164</v>
      </c>
      <c r="D1917" s="131"/>
      <c r="E1917" s="129"/>
      <c r="F1917" s="130"/>
      <c r="G1917" s="130"/>
      <c r="H1917" s="130"/>
      <c r="I1917" s="130"/>
      <c r="J1917" s="130"/>
      <c r="K1917" s="130"/>
      <c r="L1917" s="130"/>
      <c r="M1917" s="130"/>
      <c r="N1917" s="130"/>
      <c r="O1917" s="130"/>
      <c r="P1917" s="130"/>
      <c r="Q1917" s="131">
        <f t="shared" si="2448"/>
        <v>0</v>
      </c>
      <c r="R1917" s="129"/>
      <c r="S1917" s="130"/>
      <c r="T1917" s="130"/>
      <c r="U1917" s="130"/>
      <c r="V1917" s="130"/>
      <c r="W1917" s="130"/>
      <c r="X1917" s="130"/>
      <c r="Y1917" s="130"/>
      <c r="Z1917" s="130"/>
      <c r="AA1917" s="130"/>
      <c r="AB1917" s="130"/>
      <c r="AC1917" s="130"/>
      <c r="AD1917" s="131">
        <f t="shared" si="2450"/>
        <v>0</v>
      </c>
      <c r="AE1917" s="129"/>
      <c r="AF1917" s="130"/>
      <c r="AG1917" s="130"/>
      <c r="AH1917" s="130"/>
      <c r="AI1917" s="130"/>
      <c r="AJ1917" s="130"/>
      <c r="AK1917" s="130"/>
      <c r="AL1917" s="130"/>
      <c r="AM1917" s="130"/>
      <c r="AN1917" s="130"/>
      <c r="AO1917" s="130"/>
      <c r="AP1917" s="130"/>
      <c r="AQ1917" s="131">
        <f t="shared" si="2452"/>
        <v>0</v>
      </c>
      <c r="AR1917" s="129"/>
      <c r="AS1917" s="130"/>
      <c r="AT1917" s="130"/>
      <c r="AU1917" s="130"/>
      <c r="AV1917" s="130"/>
      <c r="AW1917" s="130"/>
      <c r="AX1917" s="130"/>
      <c r="AY1917" s="130"/>
      <c r="AZ1917" s="130"/>
      <c r="BA1917" s="130"/>
      <c r="BB1917" s="130"/>
      <c r="BC1917" s="130"/>
      <c r="BD1917" s="131">
        <f t="shared" si="2454"/>
        <v>0</v>
      </c>
      <c r="BE1917" s="131">
        <f t="shared" si="2455"/>
        <v>0</v>
      </c>
      <c r="BG1917" s="42"/>
    </row>
    <row r="1918" spans="1:61" hidden="1" outlineLevel="2" x14ac:dyDescent="0.2">
      <c r="A1918" s="369"/>
      <c r="B1918" s="362" t="s">
        <v>198</v>
      </c>
      <c r="C1918" s="50" t="s">
        <v>159</v>
      </c>
      <c r="D1918" s="127">
        <f>SUM(D1914,D1916)</f>
        <v>0</v>
      </c>
      <c r="E1918" s="124">
        <f>SUM(E1914,E1916)</f>
        <v>65</v>
      </c>
      <c r="F1918" s="125">
        <f t="shared" ref="F1918:P1918" si="2460">SUM(F1914,F1916)</f>
        <v>65</v>
      </c>
      <c r="G1918" s="125">
        <f t="shared" si="2460"/>
        <v>65</v>
      </c>
      <c r="H1918" s="125">
        <f t="shared" si="2460"/>
        <v>65</v>
      </c>
      <c r="I1918" s="125">
        <f t="shared" si="2460"/>
        <v>65</v>
      </c>
      <c r="J1918" s="125">
        <f t="shared" si="2460"/>
        <v>65</v>
      </c>
      <c r="K1918" s="125">
        <f t="shared" si="2460"/>
        <v>65</v>
      </c>
      <c r="L1918" s="125">
        <f t="shared" si="2460"/>
        <v>65</v>
      </c>
      <c r="M1918" s="125">
        <f t="shared" si="2460"/>
        <v>65</v>
      </c>
      <c r="N1918" s="125">
        <f t="shared" si="2460"/>
        <v>65</v>
      </c>
      <c r="O1918" s="125">
        <f t="shared" si="2460"/>
        <v>65</v>
      </c>
      <c r="P1918" s="125">
        <f t="shared" si="2460"/>
        <v>85</v>
      </c>
      <c r="Q1918" s="126">
        <f t="shared" si="2448"/>
        <v>800</v>
      </c>
      <c r="R1918" s="124">
        <f>SUM(R1914,R1916)</f>
        <v>100</v>
      </c>
      <c r="S1918" s="125">
        <f t="shared" ref="S1918:AC1918" si="2461">SUM(S1914,S1916)</f>
        <v>100</v>
      </c>
      <c r="T1918" s="125">
        <f t="shared" si="2461"/>
        <v>100</v>
      </c>
      <c r="U1918" s="125">
        <f t="shared" si="2461"/>
        <v>100</v>
      </c>
      <c r="V1918" s="125">
        <f t="shared" si="2461"/>
        <v>100</v>
      </c>
      <c r="W1918" s="125">
        <f t="shared" si="2461"/>
        <v>100</v>
      </c>
      <c r="X1918" s="125">
        <f t="shared" si="2461"/>
        <v>100</v>
      </c>
      <c r="Y1918" s="125">
        <f t="shared" si="2461"/>
        <v>100</v>
      </c>
      <c r="Z1918" s="125">
        <f t="shared" si="2461"/>
        <v>100</v>
      </c>
      <c r="AA1918" s="125">
        <f t="shared" si="2461"/>
        <v>100</v>
      </c>
      <c r="AB1918" s="125">
        <f t="shared" si="2461"/>
        <v>100</v>
      </c>
      <c r="AC1918" s="125">
        <f t="shared" si="2461"/>
        <v>100</v>
      </c>
      <c r="AD1918" s="126">
        <f t="shared" si="2450"/>
        <v>1200</v>
      </c>
      <c r="AE1918" s="124">
        <f>SUM(AE1914,AE1916)</f>
        <v>100</v>
      </c>
      <c r="AF1918" s="125">
        <f t="shared" ref="AF1918:AP1918" si="2462">SUM(AF1914,AF1916)</f>
        <v>100</v>
      </c>
      <c r="AG1918" s="125">
        <f t="shared" si="2462"/>
        <v>100</v>
      </c>
      <c r="AH1918" s="125">
        <f t="shared" si="2462"/>
        <v>100</v>
      </c>
      <c r="AI1918" s="125">
        <f t="shared" si="2462"/>
        <v>100</v>
      </c>
      <c r="AJ1918" s="125">
        <f t="shared" si="2462"/>
        <v>100</v>
      </c>
      <c r="AK1918" s="125">
        <f t="shared" si="2462"/>
        <v>100</v>
      </c>
      <c r="AL1918" s="125">
        <f t="shared" si="2462"/>
        <v>100</v>
      </c>
      <c r="AM1918" s="125">
        <f t="shared" si="2462"/>
        <v>100</v>
      </c>
      <c r="AN1918" s="125">
        <f t="shared" si="2462"/>
        <v>100</v>
      </c>
      <c r="AO1918" s="125">
        <f t="shared" si="2462"/>
        <v>100</v>
      </c>
      <c r="AP1918" s="125">
        <f t="shared" si="2462"/>
        <v>100</v>
      </c>
      <c r="AQ1918" s="126">
        <f t="shared" si="2452"/>
        <v>1200</v>
      </c>
      <c r="AR1918" s="124">
        <f>SUM(AR1914,AR1916)</f>
        <v>100</v>
      </c>
      <c r="AS1918" s="125">
        <f t="shared" ref="AS1918:BC1918" si="2463">SUM(AS1914,AS1916)</f>
        <v>100</v>
      </c>
      <c r="AT1918" s="125">
        <f t="shared" si="2463"/>
        <v>100</v>
      </c>
      <c r="AU1918" s="125">
        <f t="shared" si="2463"/>
        <v>100</v>
      </c>
      <c r="AV1918" s="125">
        <f t="shared" si="2463"/>
        <v>100</v>
      </c>
      <c r="AW1918" s="125">
        <f t="shared" si="2463"/>
        <v>100</v>
      </c>
      <c r="AX1918" s="125">
        <f t="shared" si="2463"/>
        <v>100</v>
      </c>
      <c r="AY1918" s="125">
        <f t="shared" si="2463"/>
        <v>100</v>
      </c>
      <c r="AZ1918" s="125">
        <f t="shared" si="2463"/>
        <v>100</v>
      </c>
      <c r="BA1918" s="125">
        <f t="shared" si="2463"/>
        <v>100</v>
      </c>
      <c r="BB1918" s="125">
        <f t="shared" si="2463"/>
        <v>100</v>
      </c>
      <c r="BC1918" s="125">
        <f t="shared" si="2463"/>
        <v>100</v>
      </c>
      <c r="BD1918" s="126">
        <f t="shared" si="2454"/>
        <v>1200</v>
      </c>
      <c r="BE1918" s="127">
        <f t="shared" si="2455"/>
        <v>4400</v>
      </c>
      <c r="BG1918" s="42"/>
    </row>
    <row r="1919" spans="1:61" hidden="1" outlineLevel="2" x14ac:dyDescent="0.2">
      <c r="A1919" s="370"/>
      <c r="B1919" s="363"/>
      <c r="C1919" s="51" t="s">
        <v>164</v>
      </c>
      <c r="D1919" s="100">
        <f t="shared" ref="D1919:P1919" si="2464">SUM(D1915,D1917)</f>
        <v>0</v>
      </c>
      <c r="E1919" s="80">
        <f t="shared" si="2464"/>
        <v>0</v>
      </c>
      <c r="F1919" s="81">
        <f t="shared" si="2464"/>
        <v>373</v>
      </c>
      <c r="G1919" s="81">
        <f t="shared" si="2464"/>
        <v>58</v>
      </c>
      <c r="H1919" s="81">
        <f t="shared" si="2464"/>
        <v>0</v>
      </c>
      <c r="I1919" s="81">
        <f t="shared" si="2464"/>
        <v>0</v>
      </c>
      <c r="J1919" s="81">
        <f t="shared" si="2464"/>
        <v>86</v>
      </c>
      <c r="K1919" s="81">
        <f t="shared" si="2464"/>
        <v>168</v>
      </c>
      <c r="L1919" s="81">
        <f t="shared" si="2464"/>
        <v>0</v>
      </c>
      <c r="M1919" s="81">
        <f t="shared" si="2464"/>
        <v>100</v>
      </c>
      <c r="N1919" s="81">
        <f t="shared" si="2464"/>
        <v>0</v>
      </c>
      <c r="O1919" s="81">
        <f t="shared" si="2464"/>
        <v>0</v>
      </c>
      <c r="P1919" s="81">
        <f t="shared" si="2464"/>
        <v>0</v>
      </c>
      <c r="Q1919" s="99">
        <f t="shared" si="2448"/>
        <v>785</v>
      </c>
      <c r="R1919" s="80">
        <f t="shared" ref="R1919:AC1919" si="2465">SUM(R1915,R1917)</f>
        <v>0</v>
      </c>
      <c r="S1919" s="81">
        <f t="shared" si="2465"/>
        <v>0</v>
      </c>
      <c r="T1919" s="81">
        <f t="shared" si="2465"/>
        <v>0</v>
      </c>
      <c r="U1919" s="81">
        <f t="shared" si="2465"/>
        <v>0</v>
      </c>
      <c r="V1919" s="81">
        <f t="shared" si="2465"/>
        <v>0</v>
      </c>
      <c r="W1919" s="81">
        <f t="shared" si="2465"/>
        <v>0</v>
      </c>
      <c r="X1919" s="81">
        <f t="shared" si="2465"/>
        <v>0</v>
      </c>
      <c r="Y1919" s="81">
        <f t="shared" si="2465"/>
        <v>0</v>
      </c>
      <c r="Z1919" s="81">
        <f t="shared" si="2465"/>
        <v>0</v>
      </c>
      <c r="AA1919" s="81">
        <f t="shared" si="2465"/>
        <v>0</v>
      </c>
      <c r="AB1919" s="81">
        <f t="shared" si="2465"/>
        <v>0</v>
      </c>
      <c r="AC1919" s="81">
        <f t="shared" si="2465"/>
        <v>0</v>
      </c>
      <c r="AD1919" s="99">
        <f t="shared" si="2450"/>
        <v>0</v>
      </c>
      <c r="AE1919" s="80">
        <f t="shared" ref="AE1919:AP1919" si="2466">SUM(AE1915,AE1917)</f>
        <v>0</v>
      </c>
      <c r="AF1919" s="81">
        <f t="shared" si="2466"/>
        <v>0</v>
      </c>
      <c r="AG1919" s="81">
        <f t="shared" si="2466"/>
        <v>0</v>
      </c>
      <c r="AH1919" s="81">
        <f t="shared" si="2466"/>
        <v>0</v>
      </c>
      <c r="AI1919" s="81">
        <f t="shared" si="2466"/>
        <v>0</v>
      </c>
      <c r="AJ1919" s="81">
        <f t="shared" si="2466"/>
        <v>0</v>
      </c>
      <c r="AK1919" s="81">
        <f t="shared" si="2466"/>
        <v>0</v>
      </c>
      <c r="AL1919" s="81">
        <f t="shared" si="2466"/>
        <v>0</v>
      </c>
      <c r="AM1919" s="81">
        <f t="shared" si="2466"/>
        <v>0</v>
      </c>
      <c r="AN1919" s="81">
        <f t="shared" si="2466"/>
        <v>0</v>
      </c>
      <c r="AO1919" s="81">
        <f t="shared" si="2466"/>
        <v>0</v>
      </c>
      <c r="AP1919" s="81">
        <f t="shared" si="2466"/>
        <v>0</v>
      </c>
      <c r="AQ1919" s="99">
        <f t="shared" si="2452"/>
        <v>0</v>
      </c>
      <c r="AR1919" s="80">
        <f t="shared" ref="AR1919:BC1919" si="2467">SUM(AR1915,AR1917)</f>
        <v>0</v>
      </c>
      <c r="AS1919" s="81">
        <f t="shared" si="2467"/>
        <v>0</v>
      </c>
      <c r="AT1919" s="81">
        <f t="shared" si="2467"/>
        <v>0</v>
      </c>
      <c r="AU1919" s="81">
        <f t="shared" si="2467"/>
        <v>0</v>
      </c>
      <c r="AV1919" s="81">
        <f t="shared" si="2467"/>
        <v>0</v>
      </c>
      <c r="AW1919" s="81">
        <f t="shared" si="2467"/>
        <v>0</v>
      </c>
      <c r="AX1919" s="81">
        <f t="shared" si="2467"/>
        <v>0</v>
      </c>
      <c r="AY1919" s="81">
        <f t="shared" si="2467"/>
        <v>0</v>
      </c>
      <c r="AZ1919" s="81">
        <f t="shared" si="2467"/>
        <v>0</v>
      </c>
      <c r="BA1919" s="81">
        <f t="shared" si="2467"/>
        <v>0</v>
      </c>
      <c r="BB1919" s="81">
        <f t="shared" si="2467"/>
        <v>0</v>
      </c>
      <c r="BC1919" s="81">
        <f t="shared" si="2467"/>
        <v>0</v>
      </c>
      <c r="BD1919" s="99">
        <f t="shared" si="2454"/>
        <v>0</v>
      </c>
      <c r="BE1919" s="100">
        <f t="shared" si="2455"/>
        <v>785</v>
      </c>
      <c r="BG1919" s="42"/>
    </row>
    <row r="1920" spans="1:61" outlineLevel="1" collapsed="1" x14ac:dyDescent="0.2">
      <c r="A1920" s="119"/>
      <c r="B1920" s="103" t="s">
        <v>271</v>
      </c>
      <c r="C1920" s="104"/>
      <c r="D1920" s="106"/>
      <c r="E1920" s="105"/>
      <c r="F1920" s="105"/>
      <c r="G1920" s="105"/>
      <c r="H1920" s="105"/>
      <c r="I1920" s="105"/>
      <c r="J1920" s="105"/>
      <c r="K1920" s="105"/>
      <c r="L1920" s="105"/>
      <c r="M1920" s="105"/>
      <c r="N1920" s="105"/>
      <c r="O1920" s="105"/>
      <c r="P1920" s="105"/>
      <c r="Q1920" s="106"/>
      <c r="R1920" s="105"/>
      <c r="S1920" s="105"/>
      <c r="T1920" s="105"/>
      <c r="U1920" s="105"/>
      <c r="V1920" s="105"/>
      <c r="W1920" s="105"/>
      <c r="X1920" s="105"/>
      <c r="Y1920" s="105"/>
      <c r="Z1920" s="105"/>
      <c r="AA1920" s="105"/>
      <c r="AB1920" s="105"/>
      <c r="AC1920" s="105"/>
      <c r="AD1920" s="107"/>
      <c r="AE1920" s="108"/>
      <c r="AF1920" s="105"/>
      <c r="AG1920" s="105"/>
      <c r="AH1920" s="105"/>
      <c r="AI1920" s="105"/>
      <c r="AJ1920" s="105"/>
      <c r="AK1920" s="105"/>
      <c r="AL1920" s="105"/>
      <c r="AM1920" s="105"/>
      <c r="AN1920" s="105"/>
      <c r="AO1920" s="105"/>
      <c r="AP1920" s="109"/>
      <c r="AQ1920" s="110"/>
      <c r="AR1920" s="105"/>
      <c r="AS1920" s="105"/>
      <c r="AT1920" s="105"/>
      <c r="AU1920" s="105"/>
      <c r="AV1920" s="105"/>
      <c r="AW1920" s="105"/>
      <c r="AX1920" s="105"/>
      <c r="AY1920" s="105"/>
      <c r="AZ1920" s="105"/>
      <c r="BA1920" s="105"/>
      <c r="BB1920" s="105"/>
      <c r="BC1920" s="105"/>
      <c r="BD1920" s="106"/>
      <c r="BE1920" s="197">
        <f t="shared" ref="BE1920:BE1973" si="2468">SUM(D1920,BD1920,AQ1920,AD1920,Q1920)</f>
        <v>0</v>
      </c>
      <c r="BF1920" s="122"/>
      <c r="BG1920" s="42"/>
    </row>
    <row r="1921" spans="1:61" hidden="1" outlineLevel="2" x14ac:dyDescent="0.2">
      <c r="A1921" s="120"/>
      <c r="B1921" s="111" t="s">
        <v>202</v>
      </c>
      <c r="C1921" s="112"/>
      <c r="D1921" s="114"/>
      <c r="E1921" s="113"/>
      <c r="F1921" s="113"/>
      <c r="G1921" s="113"/>
      <c r="H1921" s="113"/>
      <c r="I1921" s="113"/>
      <c r="J1921" s="113"/>
      <c r="K1921" s="113"/>
      <c r="L1921" s="113"/>
      <c r="M1921" s="113"/>
      <c r="N1921" s="113"/>
      <c r="O1921" s="113"/>
      <c r="P1921" s="113"/>
      <c r="Q1921" s="114"/>
      <c r="R1921" s="113"/>
      <c r="S1921" s="113"/>
      <c r="T1921" s="113"/>
      <c r="U1921" s="113"/>
      <c r="V1921" s="113"/>
      <c r="W1921" s="113"/>
      <c r="X1921" s="113"/>
      <c r="Y1921" s="113"/>
      <c r="Z1921" s="113"/>
      <c r="AA1921" s="113"/>
      <c r="AB1921" s="113"/>
      <c r="AC1921" s="113"/>
      <c r="AD1921" s="115"/>
      <c r="AE1921" s="116"/>
      <c r="AF1921" s="113"/>
      <c r="AG1921" s="113"/>
      <c r="AH1921" s="113"/>
      <c r="AI1921" s="113"/>
      <c r="AJ1921" s="113"/>
      <c r="AK1921" s="113"/>
      <c r="AL1921" s="113"/>
      <c r="AM1921" s="113"/>
      <c r="AN1921" s="113"/>
      <c r="AO1921" s="113"/>
      <c r="AP1921" s="117"/>
      <c r="AQ1921" s="118"/>
      <c r="AR1921" s="113"/>
      <c r="AS1921" s="113"/>
      <c r="AT1921" s="113"/>
      <c r="AU1921" s="113"/>
      <c r="AV1921" s="113"/>
      <c r="AW1921" s="113"/>
      <c r="AX1921" s="113"/>
      <c r="AY1921" s="113"/>
      <c r="AZ1921" s="113"/>
      <c r="BA1921" s="113"/>
      <c r="BB1921" s="113"/>
      <c r="BC1921" s="113"/>
      <c r="BD1921" s="114"/>
      <c r="BE1921" s="198">
        <f t="shared" si="2468"/>
        <v>0</v>
      </c>
      <c r="BG1921" s="42"/>
    </row>
    <row r="1922" spans="1:61" ht="13.15" hidden="1" customHeight="1" outlineLevel="2" x14ac:dyDescent="0.2">
      <c r="A1922" s="373">
        <v>1</v>
      </c>
      <c r="B1922" s="371" t="s">
        <v>334</v>
      </c>
      <c r="C1922" s="44" t="s">
        <v>159</v>
      </c>
      <c r="D1922" s="101"/>
      <c r="E1922" s="82"/>
      <c r="F1922" s="83"/>
      <c r="G1922" s="83"/>
      <c r="H1922" s="83"/>
      <c r="I1922" s="83"/>
      <c r="J1922" s="83"/>
      <c r="K1922" s="83"/>
      <c r="L1922" s="83"/>
      <c r="M1922" s="83"/>
      <c r="N1922" s="83"/>
      <c r="O1922" s="83"/>
      <c r="P1922" s="83"/>
      <c r="Q1922" s="101">
        <f>SUM(E1922:P1922)</f>
        <v>0</v>
      </c>
      <c r="R1922" s="82"/>
      <c r="S1922" s="83"/>
      <c r="T1922" s="83"/>
      <c r="U1922" s="83"/>
      <c r="V1922" s="83"/>
      <c r="W1922" s="83"/>
      <c r="X1922" s="83"/>
      <c r="Y1922" s="83"/>
      <c r="Z1922" s="83"/>
      <c r="AA1922" s="83"/>
      <c r="AB1922" s="83"/>
      <c r="AC1922" s="83"/>
      <c r="AD1922" s="101">
        <f>SUM(R1922:AC1922)</f>
        <v>0</v>
      </c>
      <c r="AE1922" s="82"/>
      <c r="AF1922" s="83"/>
      <c r="AG1922" s="83"/>
      <c r="AH1922" s="83"/>
      <c r="AI1922" s="83"/>
      <c r="AJ1922" s="83"/>
      <c r="AK1922" s="83"/>
      <c r="AL1922" s="83"/>
      <c r="AM1922" s="83"/>
      <c r="AN1922" s="83"/>
      <c r="AO1922" s="83"/>
      <c r="AP1922" s="83"/>
      <c r="AQ1922" s="101">
        <f>SUM(AE1922:AP1922)</f>
        <v>0</v>
      </c>
      <c r="AR1922" s="82"/>
      <c r="AS1922" s="83"/>
      <c r="AT1922" s="83"/>
      <c r="AU1922" s="83"/>
      <c r="AV1922" s="83"/>
      <c r="AW1922" s="83"/>
      <c r="AX1922" s="83"/>
      <c r="AY1922" s="83"/>
      <c r="AZ1922" s="83"/>
      <c r="BA1922" s="83"/>
      <c r="BB1922" s="83"/>
      <c r="BC1922" s="83"/>
      <c r="BD1922" s="101">
        <f>SUM(AR1922:BC1922)</f>
        <v>0</v>
      </c>
      <c r="BE1922" s="101">
        <f t="shared" si="2468"/>
        <v>0</v>
      </c>
      <c r="BG1922" s="42"/>
    </row>
    <row r="1923" spans="1:61" ht="13.15" hidden="1" customHeight="1" outlineLevel="2" x14ac:dyDescent="0.2">
      <c r="A1923" s="374"/>
      <c r="B1923" s="372"/>
      <c r="C1923" s="46" t="s">
        <v>164</v>
      </c>
      <c r="D1923" s="92"/>
      <c r="E1923" s="56"/>
      <c r="F1923" s="57"/>
      <c r="G1923" s="57"/>
      <c r="H1923" s="57"/>
      <c r="I1923" s="57"/>
      <c r="J1923" s="57"/>
      <c r="K1923" s="57"/>
      <c r="L1923" s="57"/>
      <c r="M1923" s="57"/>
      <c r="N1923" s="57"/>
      <c r="O1923" s="57"/>
      <c r="P1923" s="57"/>
      <c r="Q1923" s="92">
        <f>SUM(E1923:P1923)</f>
        <v>0</v>
      </c>
      <c r="R1923" s="56"/>
      <c r="S1923" s="57"/>
      <c r="T1923" s="57"/>
      <c r="U1923" s="57"/>
      <c r="V1923" s="57"/>
      <c r="W1923" s="57"/>
      <c r="X1923" s="57"/>
      <c r="Y1923" s="57"/>
      <c r="Z1923" s="57"/>
      <c r="AA1923" s="57"/>
      <c r="AB1923" s="57"/>
      <c r="AC1923" s="57"/>
      <c r="AD1923" s="92">
        <f>SUM(R1923:AC1923)</f>
        <v>0</v>
      </c>
      <c r="AE1923" s="56"/>
      <c r="AF1923" s="57"/>
      <c r="AG1923" s="57"/>
      <c r="AH1923" s="57"/>
      <c r="AI1923" s="57"/>
      <c r="AJ1923" s="57"/>
      <c r="AK1923" s="57"/>
      <c r="AL1923" s="57"/>
      <c r="AM1923" s="57"/>
      <c r="AN1923" s="57"/>
      <c r="AO1923" s="57"/>
      <c r="AP1923" s="57"/>
      <c r="AQ1923" s="92">
        <f>SUM(AE1923:AP1923)</f>
        <v>0</v>
      </c>
      <c r="AR1923" s="56"/>
      <c r="AS1923" s="57"/>
      <c r="AT1923" s="57"/>
      <c r="AU1923" s="57"/>
      <c r="AV1923" s="57"/>
      <c r="AW1923" s="57"/>
      <c r="AX1923" s="57"/>
      <c r="AY1923" s="57"/>
      <c r="AZ1923" s="57"/>
      <c r="BA1923" s="57"/>
      <c r="BB1923" s="57"/>
      <c r="BC1923" s="57"/>
      <c r="BD1923" s="92">
        <f>SUM(AR1923:BC1923)</f>
        <v>0</v>
      </c>
      <c r="BE1923" s="92">
        <f t="shared" si="2468"/>
        <v>0</v>
      </c>
      <c r="BG1923" s="138"/>
      <c r="BH1923" s="140"/>
      <c r="BI1923" s="140"/>
    </row>
    <row r="1924" spans="1:61" ht="13.15" hidden="1" customHeight="1" outlineLevel="2" x14ac:dyDescent="0.2">
      <c r="A1924" s="373">
        <v>2</v>
      </c>
      <c r="B1924" s="371" t="s">
        <v>217</v>
      </c>
      <c r="C1924" s="44" t="s">
        <v>159</v>
      </c>
      <c r="D1924" s="101"/>
      <c r="E1924" s="82"/>
      <c r="F1924" s="83"/>
      <c r="G1924" s="83"/>
      <c r="H1924" s="83"/>
      <c r="I1924" s="83"/>
      <c r="J1924" s="83"/>
      <c r="K1924" s="83"/>
      <c r="L1924" s="83"/>
      <c r="M1924" s="83"/>
      <c r="N1924" s="83"/>
      <c r="O1924" s="83"/>
      <c r="P1924" s="83"/>
      <c r="Q1924" s="101">
        <f t="shared" ref="Q1924:Q1935" si="2469">SUM(E1924:P1924)</f>
        <v>0</v>
      </c>
      <c r="R1924" s="82"/>
      <c r="S1924" s="83"/>
      <c r="T1924" s="83"/>
      <c r="U1924" s="83"/>
      <c r="V1924" s="83"/>
      <c r="W1924" s="83"/>
      <c r="X1924" s="83"/>
      <c r="Y1924" s="83"/>
      <c r="Z1924" s="83"/>
      <c r="AA1924" s="83"/>
      <c r="AB1924" s="83"/>
      <c r="AC1924" s="83"/>
      <c r="AD1924" s="101">
        <f t="shared" ref="AD1924:AD1939" si="2470">SUM(R1924:AC1924)</f>
        <v>0</v>
      </c>
      <c r="AE1924" s="82"/>
      <c r="AF1924" s="83"/>
      <c r="AG1924" s="83"/>
      <c r="AH1924" s="83"/>
      <c r="AI1924" s="83"/>
      <c r="AJ1924" s="83"/>
      <c r="AK1924" s="83"/>
      <c r="AL1924" s="83"/>
      <c r="AM1924" s="83"/>
      <c r="AN1924" s="83"/>
      <c r="AO1924" s="83"/>
      <c r="AP1924" s="83"/>
      <c r="AQ1924" s="101">
        <f t="shared" ref="AQ1924:AQ1939" si="2471">SUM(AE1924:AP1924)</f>
        <v>0</v>
      </c>
      <c r="AR1924" s="82"/>
      <c r="AS1924" s="83"/>
      <c r="AT1924" s="83"/>
      <c r="AU1924" s="83"/>
      <c r="AV1924" s="83"/>
      <c r="AW1924" s="83"/>
      <c r="AX1924" s="83"/>
      <c r="AY1924" s="83"/>
      <c r="AZ1924" s="83"/>
      <c r="BA1924" s="83"/>
      <c r="BB1924" s="83"/>
      <c r="BC1924" s="83"/>
      <c r="BD1924" s="101">
        <f t="shared" ref="BD1924:BD1939" si="2472">SUM(AR1924:BC1924)</f>
        <v>0</v>
      </c>
      <c r="BE1924" s="101">
        <f t="shared" si="2468"/>
        <v>0</v>
      </c>
      <c r="BG1924" s="136"/>
      <c r="BH1924" s="4"/>
      <c r="BI1924" s="4"/>
    </row>
    <row r="1925" spans="1:61" ht="13.15" hidden="1" customHeight="1" outlineLevel="2" x14ac:dyDescent="0.2">
      <c r="A1925" s="374"/>
      <c r="B1925" s="372"/>
      <c r="C1925" s="46" t="s">
        <v>164</v>
      </c>
      <c r="D1925" s="92"/>
      <c r="E1925" s="56"/>
      <c r="F1925" s="57"/>
      <c r="G1925" s="57"/>
      <c r="H1925" s="57"/>
      <c r="I1925" s="57"/>
      <c r="J1925" s="57"/>
      <c r="K1925" s="57"/>
      <c r="L1925" s="57"/>
      <c r="M1925" s="57"/>
      <c r="N1925" s="57"/>
      <c r="O1925" s="57"/>
      <c r="P1925" s="57"/>
      <c r="Q1925" s="92">
        <f t="shared" si="2469"/>
        <v>0</v>
      </c>
      <c r="R1925" s="56"/>
      <c r="S1925" s="57"/>
      <c r="T1925" s="57"/>
      <c r="U1925" s="57"/>
      <c r="V1925" s="57"/>
      <c r="W1925" s="57"/>
      <c r="X1925" s="57"/>
      <c r="Y1925" s="57"/>
      <c r="Z1925" s="57"/>
      <c r="AA1925" s="57"/>
      <c r="AB1925" s="57"/>
      <c r="AC1925" s="57"/>
      <c r="AD1925" s="92">
        <f t="shared" si="2470"/>
        <v>0</v>
      </c>
      <c r="AE1925" s="56"/>
      <c r="AF1925" s="57"/>
      <c r="AG1925" s="57"/>
      <c r="AH1925" s="57"/>
      <c r="AI1925" s="57"/>
      <c r="AJ1925" s="57"/>
      <c r="AK1925" s="57"/>
      <c r="AL1925" s="57"/>
      <c r="AM1925" s="57"/>
      <c r="AN1925" s="57"/>
      <c r="AO1925" s="57"/>
      <c r="AP1925" s="57"/>
      <c r="AQ1925" s="92">
        <f t="shared" si="2471"/>
        <v>0</v>
      </c>
      <c r="AR1925" s="56"/>
      <c r="AS1925" s="57"/>
      <c r="AT1925" s="57"/>
      <c r="AU1925" s="57"/>
      <c r="AV1925" s="57"/>
      <c r="AW1925" s="57"/>
      <c r="AX1925" s="57"/>
      <c r="AY1925" s="57"/>
      <c r="AZ1925" s="57"/>
      <c r="BA1925" s="57"/>
      <c r="BB1925" s="57"/>
      <c r="BC1925" s="57"/>
      <c r="BD1925" s="92">
        <f t="shared" si="2472"/>
        <v>0</v>
      </c>
      <c r="BE1925" s="92">
        <f t="shared" si="2468"/>
        <v>0</v>
      </c>
      <c r="BG1925" s="138" t="s">
        <v>211</v>
      </c>
      <c r="BH1925" s="140" t="s">
        <v>212</v>
      </c>
      <c r="BI1925" s="140" t="s">
        <v>213</v>
      </c>
    </row>
    <row r="1926" spans="1:61" ht="13.15" hidden="1" customHeight="1" outlineLevel="2" x14ac:dyDescent="0.2">
      <c r="A1926" s="366">
        <v>3</v>
      </c>
      <c r="B1926" s="376" t="s">
        <v>345</v>
      </c>
      <c r="C1926" s="47" t="s">
        <v>159</v>
      </c>
      <c r="D1926" s="91"/>
      <c r="E1926" s="52"/>
      <c r="F1926" s="53"/>
      <c r="G1926" s="53"/>
      <c r="H1926" s="53"/>
      <c r="I1926" s="53"/>
      <c r="J1926" s="53"/>
      <c r="K1926" s="53"/>
      <c r="L1926" s="53"/>
      <c r="M1926" s="53"/>
      <c r="N1926" s="53"/>
      <c r="O1926" s="53"/>
      <c r="P1926" s="53">
        <v>35</v>
      </c>
      <c r="Q1926" s="91">
        <f t="shared" si="2469"/>
        <v>35</v>
      </c>
      <c r="R1926" s="52"/>
      <c r="S1926" s="53"/>
      <c r="T1926" s="53"/>
      <c r="U1926" s="53"/>
      <c r="V1926" s="53"/>
      <c r="W1926" s="53"/>
      <c r="X1926" s="53"/>
      <c r="Y1926" s="53"/>
      <c r="Z1926" s="53"/>
      <c r="AA1926" s="53"/>
      <c r="AB1926" s="53"/>
      <c r="AC1926" s="53">
        <v>140</v>
      </c>
      <c r="AD1926" s="91">
        <f t="shared" si="2470"/>
        <v>140</v>
      </c>
      <c r="AE1926" s="52"/>
      <c r="AF1926" s="53"/>
      <c r="AG1926" s="53"/>
      <c r="AH1926" s="53"/>
      <c r="AI1926" s="53"/>
      <c r="AJ1926" s="53"/>
      <c r="AK1926" s="53"/>
      <c r="AL1926" s="53"/>
      <c r="AM1926" s="53"/>
      <c r="AN1926" s="53"/>
      <c r="AO1926" s="53"/>
      <c r="AP1926" s="53">
        <v>140</v>
      </c>
      <c r="AQ1926" s="91">
        <f t="shared" si="2471"/>
        <v>140</v>
      </c>
      <c r="AR1926" s="52"/>
      <c r="AS1926" s="53"/>
      <c r="AT1926" s="53"/>
      <c r="AU1926" s="53"/>
      <c r="AV1926" s="53"/>
      <c r="AW1926" s="53"/>
      <c r="AX1926" s="53"/>
      <c r="AY1926" s="53"/>
      <c r="AZ1926" s="53"/>
      <c r="BA1926" s="53"/>
      <c r="BB1926" s="53"/>
      <c r="BC1926" s="53">
        <v>140</v>
      </c>
      <c r="BD1926" s="91">
        <f t="shared" si="2472"/>
        <v>140</v>
      </c>
      <c r="BE1926" s="91">
        <f t="shared" si="2468"/>
        <v>455</v>
      </c>
      <c r="BG1926" s="136" t="s">
        <v>199</v>
      </c>
      <c r="BH1926" s="4"/>
      <c r="BI1926" s="4"/>
    </row>
    <row r="1927" spans="1:61" ht="13.15" hidden="1" customHeight="1" outlineLevel="2" x14ac:dyDescent="0.2">
      <c r="A1927" s="367"/>
      <c r="B1927" s="381"/>
      <c r="C1927" s="48" t="s">
        <v>164</v>
      </c>
      <c r="D1927" s="93"/>
      <c r="E1927" s="62"/>
      <c r="F1927" s="63"/>
      <c r="G1927" s="63"/>
      <c r="H1927" s="63"/>
      <c r="I1927" s="63"/>
      <c r="J1927" s="63">
        <v>35</v>
      </c>
      <c r="K1927" s="63"/>
      <c r="L1927" s="63"/>
      <c r="M1927" s="63"/>
      <c r="N1927" s="63"/>
      <c r="O1927" s="63"/>
      <c r="P1927" s="63"/>
      <c r="Q1927" s="93">
        <f t="shared" si="2469"/>
        <v>35</v>
      </c>
      <c r="R1927" s="62"/>
      <c r="S1927" s="63"/>
      <c r="T1927" s="63"/>
      <c r="U1927" s="63"/>
      <c r="V1927" s="63"/>
      <c r="W1927" s="63"/>
      <c r="X1927" s="63"/>
      <c r="Y1927" s="63"/>
      <c r="Z1927" s="63"/>
      <c r="AA1927" s="63"/>
      <c r="AB1927" s="63"/>
      <c r="AC1927" s="63"/>
      <c r="AD1927" s="93">
        <f t="shared" si="2470"/>
        <v>0</v>
      </c>
      <c r="AE1927" s="62"/>
      <c r="AF1927" s="63"/>
      <c r="AG1927" s="63"/>
      <c r="AH1927" s="63"/>
      <c r="AI1927" s="63"/>
      <c r="AJ1927" s="63"/>
      <c r="AK1927" s="63"/>
      <c r="AL1927" s="63"/>
      <c r="AM1927" s="63"/>
      <c r="AN1927" s="63"/>
      <c r="AO1927" s="63"/>
      <c r="AP1927" s="63"/>
      <c r="AQ1927" s="93">
        <f t="shared" si="2471"/>
        <v>0</v>
      </c>
      <c r="AR1927" s="62"/>
      <c r="AS1927" s="63"/>
      <c r="AT1927" s="63"/>
      <c r="AU1927" s="63"/>
      <c r="AV1927" s="63"/>
      <c r="AW1927" s="63"/>
      <c r="AX1927" s="63"/>
      <c r="AY1927" s="63"/>
      <c r="AZ1927" s="63"/>
      <c r="BA1927" s="63"/>
      <c r="BB1927" s="63"/>
      <c r="BC1927" s="63"/>
      <c r="BD1927" s="93">
        <f t="shared" si="2472"/>
        <v>0</v>
      </c>
      <c r="BE1927" s="93">
        <f t="shared" si="2468"/>
        <v>35</v>
      </c>
      <c r="BG1927" s="136" t="s">
        <v>218</v>
      </c>
      <c r="BH1927" s="4"/>
      <c r="BI1927" s="4"/>
    </row>
    <row r="1928" spans="1:61" ht="13.15" hidden="1" customHeight="1" outlineLevel="2" x14ac:dyDescent="0.2">
      <c r="A1928" s="380">
        <v>4</v>
      </c>
      <c r="B1928" s="382" t="s">
        <v>204</v>
      </c>
      <c r="C1928" s="49" t="s">
        <v>159</v>
      </c>
      <c r="D1928" s="95"/>
      <c r="E1928" s="68"/>
      <c r="F1928" s="69"/>
      <c r="G1928" s="69"/>
      <c r="H1928" s="69"/>
      <c r="I1928" s="69"/>
      <c r="J1928" s="69"/>
      <c r="K1928" s="69"/>
      <c r="L1928" s="69"/>
      <c r="M1928" s="69"/>
      <c r="N1928" s="69"/>
      <c r="O1928" s="69"/>
      <c r="P1928" s="69"/>
      <c r="Q1928" s="94">
        <f t="shared" si="2469"/>
        <v>0</v>
      </c>
      <c r="R1928" s="68"/>
      <c r="S1928" s="69"/>
      <c r="T1928" s="69"/>
      <c r="U1928" s="69"/>
      <c r="V1928" s="69"/>
      <c r="W1928" s="69"/>
      <c r="X1928" s="69"/>
      <c r="Y1928" s="69"/>
      <c r="Z1928" s="69"/>
      <c r="AA1928" s="69"/>
      <c r="AB1928" s="69"/>
      <c r="AC1928" s="69"/>
      <c r="AD1928" s="94">
        <f t="shared" si="2470"/>
        <v>0</v>
      </c>
      <c r="AE1928" s="68"/>
      <c r="AF1928" s="69"/>
      <c r="AG1928" s="69"/>
      <c r="AH1928" s="69"/>
      <c r="AI1928" s="69"/>
      <c r="AJ1928" s="69"/>
      <c r="AK1928" s="69"/>
      <c r="AL1928" s="69"/>
      <c r="AM1928" s="69"/>
      <c r="AN1928" s="69"/>
      <c r="AO1928" s="69"/>
      <c r="AP1928" s="69"/>
      <c r="AQ1928" s="94">
        <f t="shared" si="2471"/>
        <v>0</v>
      </c>
      <c r="AR1928" s="68"/>
      <c r="AS1928" s="69"/>
      <c r="AT1928" s="69"/>
      <c r="AU1928" s="69"/>
      <c r="AV1928" s="69"/>
      <c r="AW1928" s="69"/>
      <c r="AX1928" s="69"/>
      <c r="AY1928" s="69"/>
      <c r="AZ1928" s="69"/>
      <c r="BA1928" s="69"/>
      <c r="BB1928" s="69"/>
      <c r="BC1928" s="69"/>
      <c r="BD1928" s="94">
        <f t="shared" si="2472"/>
        <v>0</v>
      </c>
      <c r="BE1928" s="95">
        <f t="shared" si="2468"/>
        <v>0</v>
      </c>
      <c r="BG1928" s="136" t="s">
        <v>222</v>
      </c>
      <c r="BH1928" s="4"/>
      <c r="BI1928" s="4"/>
    </row>
    <row r="1929" spans="1:61" ht="13.15" hidden="1" customHeight="1" outlineLevel="2" x14ac:dyDescent="0.2">
      <c r="A1929" s="384"/>
      <c r="B1929" s="383"/>
      <c r="C1929" s="45" t="s">
        <v>164</v>
      </c>
      <c r="D1929" s="97"/>
      <c r="E1929" s="74"/>
      <c r="F1929" s="75"/>
      <c r="G1929" s="75"/>
      <c r="H1929" s="75"/>
      <c r="I1929" s="75"/>
      <c r="J1929" s="75"/>
      <c r="K1929" s="75"/>
      <c r="L1929" s="75"/>
      <c r="M1929" s="75"/>
      <c r="N1929" s="75"/>
      <c r="O1929" s="75"/>
      <c r="P1929" s="75"/>
      <c r="Q1929" s="96">
        <f t="shared" si="2469"/>
        <v>0</v>
      </c>
      <c r="R1929" s="74"/>
      <c r="S1929" s="75"/>
      <c r="T1929" s="75"/>
      <c r="U1929" s="75"/>
      <c r="V1929" s="75"/>
      <c r="W1929" s="75"/>
      <c r="X1929" s="75"/>
      <c r="Y1929" s="75"/>
      <c r="Z1929" s="75"/>
      <c r="AA1929" s="75"/>
      <c r="AB1929" s="75"/>
      <c r="AC1929" s="75"/>
      <c r="AD1929" s="96">
        <f t="shared" si="2470"/>
        <v>0</v>
      </c>
      <c r="AE1929" s="74"/>
      <c r="AF1929" s="75"/>
      <c r="AG1929" s="75"/>
      <c r="AH1929" s="75"/>
      <c r="AI1929" s="75"/>
      <c r="AJ1929" s="75"/>
      <c r="AK1929" s="75"/>
      <c r="AL1929" s="75"/>
      <c r="AM1929" s="75"/>
      <c r="AN1929" s="75"/>
      <c r="AO1929" s="75"/>
      <c r="AP1929" s="75"/>
      <c r="AQ1929" s="96">
        <f t="shared" si="2471"/>
        <v>0</v>
      </c>
      <c r="AR1929" s="74"/>
      <c r="AS1929" s="75"/>
      <c r="AT1929" s="75"/>
      <c r="AU1929" s="75"/>
      <c r="AV1929" s="75"/>
      <c r="AW1929" s="75"/>
      <c r="AX1929" s="75"/>
      <c r="AY1929" s="75"/>
      <c r="AZ1929" s="75"/>
      <c r="BA1929" s="75"/>
      <c r="BB1929" s="75"/>
      <c r="BC1929" s="75"/>
      <c r="BD1929" s="96">
        <f t="shared" si="2472"/>
        <v>0</v>
      </c>
      <c r="BE1929" s="97">
        <f t="shared" si="2468"/>
        <v>0</v>
      </c>
      <c r="BG1929" s="136" t="s">
        <v>214</v>
      </c>
      <c r="BH1929" s="4"/>
      <c r="BI1929" s="4"/>
    </row>
    <row r="1930" spans="1:61" ht="13.15" hidden="1" customHeight="1" outlineLevel="2" x14ac:dyDescent="0.2">
      <c r="A1930" s="380">
        <v>5</v>
      </c>
      <c r="B1930" s="382" t="s">
        <v>221</v>
      </c>
      <c r="C1930" s="49" t="s">
        <v>159</v>
      </c>
      <c r="D1930" s="95"/>
      <c r="E1930" s="68"/>
      <c r="F1930" s="69"/>
      <c r="G1930" s="69"/>
      <c r="H1930" s="69"/>
      <c r="I1930" s="69"/>
      <c r="J1930" s="69"/>
      <c r="K1930" s="69"/>
      <c r="L1930" s="69"/>
      <c r="M1930" s="69"/>
      <c r="N1930" s="69"/>
      <c r="O1930" s="69"/>
      <c r="P1930" s="69"/>
      <c r="Q1930" s="94">
        <f t="shared" si="2469"/>
        <v>0</v>
      </c>
      <c r="R1930" s="68"/>
      <c r="S1930" s="69"/>
      <c r="T1930" s="69"/>
      <c r="U1930" s="69"/>
      <c r="V1930" s="69"/>
      <c r="W1930" s="69"/>
      <c r="X1930" s="69"/>
      <c r="Y1930" s="69"/>
      <c r="Z1930" s="69"/>
      <c r="AA1930" s="69"/>
      <c r="AB1930" s="69"/>
      <c r="AC1930" s="69"/>
      <c r="AD1930" s="94">
        <f t="shared" si="2470"/>
        <v>0</v>
      </c>
      <c r="AE1930" s="68"/>
      <c r="AF1930" s="69"/>
      <c r="AG1930" s="69"/>
      <c r="AH1930" s="69"/>
      <c r="AI1930" s="69"/>
      <c r="AJ1930" s="69"/>
      <c r="AK1930" s="69"/>
      <c r="AL1930" s="69"/>
      <c r="AM1930" s="69"/>
      <c r="AN1930" s="69"/>
      <c r="AO1930" s="69"/>
      <c r="AP1930" s="69"/>
      <c r="AQ1930" s="94">
        <f t="shared" si="2471"/>
        <v>0</v>
      </c>
      <c r="AR1930" s="68"/>
      <c r="AS1930" s="69"/>
      <c r="AT1930" s="69"/>
      <c r="AU1930" s="69"/>
      <c r="AV1930" s="69"/>
      <c r="AW1930" s="69"/>
      <c r="AX1930" s="69"/>
      <c r="AY1930" s="69"/>
      <c r="AZ1930" s="69"/>
      <c r="BA1930" s="69"/>
      <c r="BB1930" s="69"/>
      <c r="BC1930" s="69"/>
      <c r="BD1930" s="94">
        <f t="shared" si="2472"/>
        <v>0</v>
      </c>
      <c r="BE1930" s="95">
        <f t="shared" si="2468"/>
        <v>0</v>
      </c>
      <c r="BG1930" s="136" t="s">
        <v>223</v>
      </c>
      <c r="BH1930" s="4"/>
      <c r="BI1930" s="4"/>
    </row>
    <row r="1931" spans="1:61" ht="13.15" hidden="1" customHeight="1" outlineLevel="2" x14ac:dyDescent="0.2">
      <c r="A1931" s="384"/>
      <c r="B1931" s="383"/>
      <c r="C1931" s="45" t="s">
        <v>164</v>
      </c>
      <c r="D1931" s="97"/>
      <c r="E1931" s="74"/>
      <c r="F1931" s="75"/>
      <c r="G1931" s="75"/>
      <c r="H1931" s="75"/>
      <c r="I1931" s="75"/>
      <c r="J1931" s="75"/>
      <c r="K1931" s="75"/>
      <c r="L1931" s="75"/>
      <c r="M1931" s="75"/>
      <c r="N1931" s="75"/>
      <c r="O1931" s="75"/>
      <c r="P1931" s="75"/>
      <c r="Q1931" s="96">
        <f t="shared" si="2469"/>
        <v>0</v>
      </c>
      <c r="R1931" s="74"/>
      <c r="S1931" s="75"/>
      <c r="T1931" s="75"/>
      <c r="U1931" s="75"/>
      <c r="V1931" s="75"/>
      <c r="W1931" s="75"/>
      <c r="X1931" s="75"/>
      <c r="Y1931" s="75"/>
      <c r="Z1931" s="75"/>
      <c r="AA1931" s="75"/>
      <c r="AB1931" s="75"/>
      <c r="AC1931" s="75"/>
      <c r="AD1931" s="96">
        <f t="shared" si="2470"/>
        <v>0</v>
      </c>
      <c r="AE1931" s="74"/>
      <c r="AF1931" s="75"/>
      <c r="AG1931" s="75"/>
      <c r="AH1931" s="75"/>
      <c r="AI1931" s="75"/>
      <c r="AJ1931" s="75"/>
      <c r="AK1931" s="75"/>
      <c r="AL1931" s="75"/>
      <c r="AM1931" s="75"/>
      <c r="AN1931" s="75"/>
      <c r="AO1931" s="75"/>
      <c r="AP1931" s="75"/>
      <c r="AQ1931" s="96">
        <f t="shared" si="2471"/>
        <v>0</v>
      </c>
      <c r="AR1931" s="74"/>
      <c r="AS1931" s="75"/>
      <c r="AT1931" s="75"/>
      <c r="AU1931" s="75"/>
      <c r="AV1931" s="75"/>
      <c r="AW1931" s="75"/>
      <c r="AX1931" s="75"/>
      <c r="AY1931" s="75"/>
      <c r="AZ1931" s="75"/>
      <c r="BA1931" s="75"/>
      <c r="BB1931" s="75"/>
      <c r="BC1931" s="75"/>
      <c r="BD1931" s="96">
        <f t="shared" si="2472"/>
        <v>0</v>
      </c>
      <c r="BE1931" s="97">
        <f t="shared" si="2468"/>
        <v>0</v>
      </c>
      <c r="BG1931" t="s">
        <v>224</v>
      </c>
      <c r="BH1931" s="4"/>
      <c r="BI1931" s="4"/>
    </row>
    <row r="1932" spans="1:61" ht="13.15" hidden="1" customHeight="1" outlineLevel="2" x14ac:dyDescent="0.2">
      <c r="A1932" s="373">
        <v>6</v>
      </c>
      <c r="B1932" s="364" t="s">
        <v>209</v>
      </c>
      <c r="C1932" s="49" t="s">
        <v>159</v>
      </c>
      <c r="D1932" s="95"/>
      <c r="E1932" s="68"/>
      <c r="F1932" s="69"/>
      <c r="G1932" s="69"/>
      <c r="H1932" s="69"/>
      <c r="I1932" s="69"/>
      <c r="J1932" s="69"/>
      <c r="K1932" s="69"/>
      <c r="L1932" s="69"/>
      <c r="M1932" s="69"/>
      <c r="N1932" s="69"/>
      <c r="O1932" s="69"/>
      <c r="P1932" s="69"/>
      <c r="Q1932" s="94">
        <f t="shared" si="2469"/>
        <v>0</v>
      </c>
      <c r="R1932" s="68"/>
      <c r="S1932" s="69"/>
      <c r="T1932" s="69"/>
      <c r="U1932" s="69"/>
      <c r="V1932" s="69"/>
      <c r="W1932" s="69"/>
      <c r="X1932" s="69"/>
      <c r="Y1932" s="69"/>
      <c r="Z1932" s="69"/>
      <c r="AA1932" s="69"/>
      <c r="AB1932" s="69"/>
      <c r="AC1932" s="69"/>
      <c r="AD1932" s="94">
        <f t="shared" si="2470"/>
        <v>0</v>
      </c>
      <c r="AE1932" s="68"/>
      <c r="AF1932" s="69"/>
      <c r="AG1932" s="69"/>
      <c r="AH1932" s="69"/>
      <c r="AI1932" s="69"/>
      <c r="AJ1932" s="69"/>
      <c r="AK1932" s="69"/>
      <c r="AL1932" s="69"/>
      <c r="AM1932" s="69"/>
      <c r="AN1932" s="69"/>
      <c r="AO1932" s="69"/>
      <c r="AP1932" s="69"/>
      <c r="AQ1932" s="94">
        <f t="shared" si="2471"/>
        <v>0</v>
      </c>
      <c r="AR1932" s="68"/>
      <c r="AS1932" s="69"/>
      <c r="AT1932" s="69"/>
      <c r="AU1932" s="69"/>
      <c r="AV1932" s="69"/>
      <c r="AW1932" s="69"/>
      <c r="AX1932" s="69"/>
      <c r="AY1932" s="69"/>
      <c r="AZ1932" s="69"/>
      <c r="BA1932" s="69"/>
      <c r="BB1932" s="69"/>
      <c r="BC1932" s="69"/>
      <c r="BD1932" s="94">
        <f t="shared" si="2472"/>
        <v>0</v>
      </c>
      <c r="BE1932" s="95">
        <f t="shared" si="2468"/>
        <v>0</v>
      </c>
      <c r="BG1932" t="s">
        <v>210</v>
      </c>
      <c r="BH1932" s="4"/>
      <c r="BI1932" s="4"/>
    </row>
    <row r="1933" spans="1:61" ht="13.15" hidden="1" customHeight="1" outlineLevel="2" x14ac:dyDescent="0.2">
      <c r="A1933" s="374"/>
      <c r="B1933" s="365"/>
      <c r="C1933" s="48" t="s">
        <v>164</v>
      </c>
      <c r="D1933" s="98"/>
      <c r="E1933" s="62"/>
      <c r="F1933" s="63"/>
      <c r="G1933" s="63"/>
      <c r="H1933" s="63"/>
      <c r="I1933" s="63"/>
      <c r="J1933" s="63"/>
      <c r="K1933" s="63"/>
      <c r="L1933" s="63"/>
      <c r="M1933" s="63"/>
      <c r="N1933" s="63"/>
      <c r="O1933" s="63"/>
      <c r="P1933" s="63"/>
      <c r="Q1933" s="93">
        <f t="shared" si="2469"/>
        <v>0</v>
      </c>
      <c r="R1933" s="62"/>
      <c r="S1933" s="63"/>
      <c r="T1933" s="63"/>
      <c r="U1933" s="63"/>
      <c r="V1933" s="63"/>
      <c r="W1933" s="63"/>
      <c r="X1933" s="63"/>
      <c r="Y1933" s="63"/>
      <c r="Z1933" s="63"/>
      <c r="AA1933" s="63"/>
      <c r="AB1933" s="63"/>
      <c r="AC1933" s="63"/>
      <c r="AD1933" s="93">
        <f t="shared" si="2470"/>
        <v>0</v>
      </c>
      <c r="AE1933" s="62"/>
      <c r="AF1933" s="63"/>
      <c r="AG1933" s="63"/>
      <c r="AH1933" s="63"/>
      <c r="AI1933" s="63"/>
      <c r="AJ1933" s="63"/>
      <c r="AK1933" s="63"/>
      <c r="AL1933" s="63"/>
      <c r="AM1933" s="63"/>
      <c r="AN1933" s="63"/>
      <c r="AO1933" s="63"/>
      <c r="AP1933" s="63"/>
      <c r="AQ1933" s="93">
        <f t="shared" si="2471"/>
        <v>0</v>
      </c>
      <c r="AR1933" s="62"/>
      <c r="AS1933" s="63"/>
      <c r="AT1933" s="63"/>
      <c r="AU1933" s="63"/>
      <c r="AV1933" s="63"/>
      <c r="AW1933" s="63"/>
      <c r="AX1933" s="63"/>
      <c r="AY1933" s="63"/>
      <c r="AZ1933" s="63"/>
      <c r="BA1933" s="63"/>
      <c r="BB1933" s="63"/>
      <c r="BC1933" s="63"/>
      <c r="BD1933" s="93">
        <f t="shared" si="2472"/>
        <v>0</v>
      </c>
      <c r="BE1933" s="98">
        <f t="shared" si="2468"/>
        <v>0</v>
      </c>
      <c r="BF1933" s="122"/>
      <c r="BG1933" s="136" t="s">
        <v>215</v>
      </c>
      <c r="BH1933" s="4"/>
      <c r="BI1933" s="4"/>
    </row>
    <row r="1934" spans="1:61" ht="13.15" hidden="1" customHeight="1" outlineLevel="2" x14ac:dyDescent="0.2">
      <c r="A1934" s="366">
        <v>7</v>
      </c>
      <c r="B1934" s="364" t="s">
        <v>6</v>
      </c>
      <c r="C1934" s="49" t="s">
        <v>159</v>
      </c>
      <c r="D1934" s="95"/>
      <c r="E1934" s="68"/>
      <c r="F1934" s="69"/>
      <c r="G1934" s="69"/>
      <c r="H1934" s="69"/>
      <c r="I1934" s="69"/>
      <c r="J1934" s="69"/>
      <c r="K1934" s="69"/>
      <c r="L1934" s="69"/>
      <c r="M1934" s="69"/>
      <c r="N1934" s="69"/>
      <c r="O1934" s="69"/>
      <c r="P1934" s="69"/>
      <c r="Q1934" s="94">
        <f t="shared" si="2469"/>
        <v>0</v>
      </c>
      <c r="R1934" s="68"/>
      <c r="S1934" s="69"/>
      <c r="T1934" s="69"/>
      <c r="U1934" s="69"/>
      <c r="V1934" s="69"/>
      <c r="W1934" s="69"/>
      <c r="X1934" s="69"/>
      <c r="Y1934" s="69"/>
      <c r="Z1934" s="69"/>
      <c r="AA1934" s="69"/>
      <c r="AB1934" s="69"/>
      <c r="AC1934" s="69"/>
      <c r="AD1934" s="94">
        <f t="shared" si="2470"/>
        <v>0</v>
      </c>
      <c r="AE1934" s="68"/>
      <c r="AF1934" s="69"/>
      <c r="AG1934" s="69"/>
      <c r="AH1934" s="69"/>
      <c r="AI1934" s="69"/>
      <c r="AJ1934" s="69"/>
      <c r="AK1934" s="69"/>
      <c r="AL1934" s="69"/>
      <c r="AM1934" s="69"/>
      <c r="AN1934" s="69"/>
      <c r="AO1934" s="69"/>
      <c r="AP1934" s="69"/>
      <c r="AQ1934" s="94">
        <f t="shared" si="2471"/>
        <v>0</v>
      </c>
      <c r="AR1934" s="68"/>
      <c r="AS1934" s="69"/>
      <c r="AT1934" s="69"/>
      <c r="AU1934" s="69"/>
      <c r="AV1934" s="69"/>
      <c r="AW1934" s="69"/>
      <c r="AX1934" s="69"/>
      <c r="AY1934" s="69"/>
      <c r="AZ1934" s="69"/>
      <c r="BA1934" s="69"/>
      <c r="BB1934" s="69"/>
      <c r="BC1934" s="69"/>
      <c r="BD1934" s="94">
        <f t="shared" si="2472"/>
        <v>0</v>
      </c>
      <c r="BE1934" s="95">
        <f t="shared" si="2468"/>
        <v>0</v>
      </c>
      <c r="BG1934" s="138" t="s">
        <v>216</v>
      </c>
      <c r="BH1934" s="139">
        <f>SUM(BH1926:BH1933)</f>
        <v>0</v>
      </c>
      <c r="BI1934" s="139">
        <f>SUM(BI1926:BI1933)</f>
        <v>0</v>
      </c>
    </row>
    <row r="1935" spans="1:61" ht="13.15" hidden="1" customHeight="1" outlineLevel="2" x14ac:dyDescent="0.2">
      <c r="A1935" s="367"/>
      <c r="B1935" s="368"/>
      <c r="C1935" s="48" t="s">
        <v>164</v>
      </c>
      <c r="D1935" s="98"/>
      <c r="E1935" s="66"/>
      <c r="F1935" s="63"/>
      <c r="G1935" s="63"/>
      <c r="H1935" s="63"/>
      <c r="I1935" s="63"/>
      <c r="J1935" s="63"/>
      <c r="K1935" s="63"/>
      <c r="L1935" s="63"/>
      <c r="M1935" s="63"/>
      <c r="N1935" s="63"/>
      <c r="O1935" s="63"/>
      <c r="P1935" s="63"/>
      <c r="Q1935" s="93">
        <f t="shared" si="2469"/>
        <v>0</v>
      </c>
      <c r="R1935" s="66"/>
      <c r="S1935" s="63"/>
      <c r="T1935" s="63"/>
      <c r="U1935" s="63"/>
      <c r="V1935" s="63"/>
      <c r="W1935" s="63"/>
      <c r="X1935" s="63"/>
      <c r="Y1935" s="63"/>
      <c r="Z1935" s="63"/>
      <c r="AA1935" s="63"/>
      <c r="AB1935" s="63"/>
      <c r="AC1935" s="63"/>
      <c r="AD1935" s="93">
        <f t="shared" si="2470"/>
        <v>0</v>
      </c>
      <c r="AE1935" s="66"/>
      <c r="AF1935" s="63"/>
      <c r="AG1935" s="63"/>
      <c r="AH1935" s="63"/>
      <c r="AI1935" s="63"/>
      <c r="AJ1935" s="63"/>
      <c r="AK1935" s="63"/>
      <c r="AL1935" s="63"/>
      <c r="AM1935" s="63"/>
      <c r="AN1935" s="63"/>
      <c r="AO1935" s="63"/>
      <c r="AP1935" s="63"/>
      <c r="AQ1935" s="93">
        <f t="shared" si="2471"/>
        <v>0</v>
      </c>
      <c r="AR1935" s="66"/>
      <c r="AS1935" s="63"/>
      <c r="AT1935" s="63"/>
      <c r="AU1935" s="63"/>
      <c r="AV1935" s="63"/>
      <c r="AW1935" s="63"/>
      <c r="AX1935" s="63"/>
      <c r="AY1935" s="63"/>
      <c r="AZ1935" s="63"/>
      <c r="BA1935" s="63"/>
      <c r="BB1935" s="63"/>
      <c r="BC1935" s="63"/>
      <c r="BD1935" s="93">
        <f t="shared" si="2472"/>
        <v>0</v>
      </c>
      <c r="BE1935" s="98">
        <f t="shared" si="2468"/>
        <v>0</v>
      </c>
      <c r="BH1935" s="4"/>
      <c r="BI1935" s="4"/>
    </row>
    <row r="1936" spans="1:61" ht="13.15" hidden="1" customHeight="1" outlineLevel="2" x14ac:dyDescent="0.2">
      <c r="A1936" s="380">
        <v>8</v>
      </c>
      <c r="B1936" s="364" t="s">
        <v>335</v>
      </c>
      <c r="C1936" s="49" t="s">
        <v>159</v>
      </c>
      <c r="D1936" s="95"/>
      <c r="E1936" s="68"/>
      <c r="F1936" s="69"/>
      <c r="G1936" s="69"/>
      <c r="H1936" s="69"/>
      <c r="I1936" s="69"/>
      <c r="J1936" s="69"/>
      <c r="K1936" s="69"/>
      <c r="L1936" s="69"/>
      <c r="M1936" s="69"/>
      <c r="N1936" s="69"/>
      <c r="O1936" s="69"/>
      <c r="P1936" s="69"/>
      <c r="Q1936" s="94">
        <f>SUM(E1936:P1936)</f>
        <v>0</v>
      </c>
      <c r="R1936" s="68"/>
      <c r="S1936" s="69"/>
      <c r="T1936" s="69"/>
      <c r="U1936" s="69"/>
      <c r="V1936" s="69"/>
      <c r="W1936" s="69"/>
      <c r="X1936" s="69"/>
      <c r="Y1936" s="69"/>
      <c r="Z1936" s="69"/>
      <c r="AA1936" s="69"/>
      <c r="AB1936" s="69"/>
      <c r="AC1936" s="69"/>
      <c r="AD1936" s="94">
        <f t="shared" si="2470"/>
        <v>0</v>
      </c>
      <c r="AE1936" s="68"/>
      <c r="AF1936" s="69"/>
      <c r="AG1936" s="69"/>
      <c r="AH1936" s="69"/>
      <c r="AI1936" s="69"/>
      <c r="AJ1936" s="69"/>
      <c r="AK1936" s="69"/>
      <c r="AL1936" s="69"/>
      <c r="AM1936" s="69"/>
      <c r="AN1936" s="69"/>
      <c r="AO1936" s="69"/>
      <c r="AP1936" s="69"/>
      <c r="AQ1936" s="94">
        <f t="shared" si="2471"/>
        <v>0</v>
      </c>
      <c r="AR1936" s="68"/>
      <c r="AS1936" s="69"/>
      <c r="AT1936" s="69"/>
      <c r="AU1936" s="69"/>
      <c r="AV1936" s="69"/>
      <c r="AW1936" s="69"/>
      <c r="AX1936" s="69"/>
      <c r="AY1936" s="69"/>
      <c r="AZ1936" s="69"/>
      <c r="BA1936" s="69"/>
      <c r="BB1936" s="69"/>
      <c r="BC1936" s="69"/>
      <c r="BD1936" s="94">
        <f t="shared" si="2472"/>
        <v>0</v>
      </c>
      <c r="BE1936" s="95">
        <f t="shared" si="2468"/>
        <v>0</v>
      </c>
      <c r="BG1936" s="138"/>
      <c r="BH1936" s="139"/>
      <c r="BI1936" s="139"/>
    </row>
    <row r="1937" spans="1:61" ht="13.15" hidden="1" customHeight="1" outlineLevel="2" thickBot="1" x14ac:dyDescent="0.25">
      <c r="A1937" s="377"/>
      <c r="B1937" s="379"/>
      <c r="C1937" s="128" t="s">
        <v>164</v>
      </c>
      <c r="D1937" s="133"/>
      <c r="E1937" s="132"/>
      <c r="F1937" s="130"/>
      <c r="G1937" s="130"/>
      <c r="H1937" s="130"/>
      <c r="I1937" s="130"/>
      <c r="J1937" s="130"/>
      <c r="K1937" s="130"/>
      <c r="L1937" s="130"/>
      <c r="M1937" s="130"/>
      <c r="N1937" s="130"/>
      <c r="O1937" s="130"/>
      <c r="P1937" s="130"/>
      <c r="Q1937" s="131">
        <f>SUM(E1937:P1937)</f>
        <v>0</v>
      </c>
      <c r="R1937" s="132"/>
      <c r="S1937" s="130"/>
      <c r="T1937" s="130"/>
      <c r="U1937" s="130"/>
      <c r="V1937" s="130"/>
      <c r="W1937" s="130"/>
      <c r="X1937" s="130"/>
      <c r="Y1937" s="130"/>
      <c r="Z1937" s="130"/>
      <c r="AA1937" s="130"/>
      <c r="AB1937" s="130"/>
      <c r="AC1937" s="130"/>
      <c r="AD1937" s="131">
        <f t="shared" si="2470"/>
        <v>0</v>
      </c>
      <c r="AE1937" s="132"/>
      <c r="AF1937" s="130"/>
      <c r="AG1937" s="130"/>
      <c r="AH1937" s="130"/>
      <c r="AI1937" s="130"/>
      <c r="AJ1937" s="130"/>
      <c r="AK1937" s="130"/>
      <c r="AL1937" s="130"/>
      <c r="AM1937" s="130"/>
      <c r="AN1937" s="130"/>
      <c r="AO1937" s="130"/>
      <c r="AP1937" s="130"/>
      <c r="AQ1937" s="131">
        <f t="shared" si="2471"/>
        <v>0</v>
      </c>
      <c r="AR1937" s="132"/>
      <c r="AS1937" s="130"/>
      <c r="AT1937" s="130"/>
      <c r="AU1937" s="130"/>
      <c r="AV1937" s="130"/>
      <c r="AW1937" s="130"/>
      <c r="AX1937" s="130"/>
      <c r="AY1937" s="130"/>
      <c r="AZ1937" s="130"/>
      <c r="BA1937" s="130"/>
      <c r="BB1937" s="130"/>
      <c r="BC1937" s="130"/>
      <c r="BD1937" s="131">
        <f t="shared" si="2472"/>
        <v>0</v>
      </c>
      <c r="BE1937" s="133">
        <f t="shared" si="2468"/>
        <v>0</v>
      </c>
      <c r="BH1937" s="4"/>
      <c r="BI1937" s="4"/>
    </row>
    <row r="1938" spans="1:61" outlineLevel="1" collapsed="1" x14ac:dyDescent="0.2">
      <c r="A1938" s="369"/>
      <c r="B1938" s="362" t="s">
        <v>198</v>
      </c>
      <c r="C1938" s="50" t="s">
        <v>159</v>
      </c>
      <c r="D1938" s="127">
        <f>SUM(D1922,D1924,D1926,D1928,D1930,D1932,D1934,D1936)</f>
        <v>0</v>
      </c>
      <c r="E1938" s="124">
        <f t="shared" ref="E1938:P1938" si="2473">SUM(E1922,E1924,E1926,E1928,E1930,E1932,E1934,E1936)</f>
        <v>0</v>
      </c>
      <c r="F1938" s="125">
        <f t="shared" si="2473"/>
        <v>0</v>
      </c>
      <c r="G1938" s="125">
        <f t="shared" si="2473"/>
        <v>0</v>
      </c>
      <c r="H1938" s="125">
        <f t="shared" si="2473"/>
        <v>0</v>
      </c>
      <c r="I1938" s="125">
        <f t="shared" si="2473"/>
        <v>0</v>
      </c>
      <c r="J1938" s="125">
        <f t="shared" si="2473"/>
        <v>0</v>
      </c>
      <c r="K1938" s="125">
        <f t="shared" si="2473"/>
        <v>0</v>
      </c>
      <c r="L1938" s="125">
        <f t="shared" si="2473"/>
        <v>0</v>
      </c>
      <c r="M1938" s="125">
        <f t="shared" si="2473"/>
        <v>0</v>
      </c>
      <c r="N1938" s="125">
        <f t="shared" si="2473"/>
        <v>0</v>
      </c>
      <c r="O1938" s="125">
        <f t="shared" si="2473"/>
        <v>0</v>
      </c>
      <c r="P1938" s="125">
        <f t="shared" si="2473"/>
        <v>35</v>
      </c>
      <c r="Q1938" s="126">
        <f>SUM(E1938:P1938)</f>
        <v>35</v>
      </c>
      <c r="R1938" s="124">
        <f t="shared" ref="R1938:AC1938" si="2474">SUM(R1922,R1924,R1926,R1928,R1930,R1932,R1934,R1936)</f>
        <v>0</v>
      </c>
      <c r="S1938" s="125">
        <f t="shared" si="2474"/>
        <v>0</v>
      </c>
      <c r="T1938" s="125">
        <f t="shared" si="2474"/>
        <v>0</v>
      </c>
      <c r="U1938" s="125">
        <f t="shared" si="2474"/>
        <v>0</v>
      </c>
      <c r="V1938" s="125">
        <f t="shared" si="2474"/>
        <v>0</v>
      </c>
      <c r="W1938" s="125">
        <f t="shared" si="2474"/>
        <v>0</v>
      </c>
      <c r="X1938" s="125">
        <f t="shared" si="2474"/>
        <v>0</v>
      </c>
      <c r="Y1938" s="125">
        <f t="shared" si="2474"/>
        <v>0</v>
      </c>
      <c r="Z1938" s="125">
        <f t="shared" si="2474"/>
        <v>0</v>
      </c>
      <c r="AA1938" s="125">
        <f t="shared" si="2474"/>
        <v>0</v>
      </c>
      <c r="AB1938" s="125">
        <f t="shared" si="2474"/>
        <v>0</v>
      </c>
      <c r="AC1938" s="125">
        <f t="shared" si="2474"/>
        <v>140</v>
      </c>
      <c r="AD1938" s="126">
        <f t="shared" si="2470"/>
        <v>140</v>
      </c>
      <c r="AE1938" s="124">
        <f t="shared" ref="AE1938:AP1938" si="2475">SUM(AE1922,AE1924,AE1926,AE1928,AE1930,AE1932,AE1934,AE1936)</f>
        <v>0</v>
      </c>
      <c r="AF1938" s="125">
        <f t="shared" si="2475"/>
        <v>0</v>
      </c>
      <c r="AG1938" s="125">
        <f t="shared" si="2475"/>
        <v>0</v>
      </c>
      <c r="AH1938" s="125">
        <f t="shared" si="2475"/>
        <v>0</v>
      </c>
      <c r="AI1938" s="125">
        <f t="shared" si="2475"/>
        <v>0</v>
      </c>
      <c r="AJ1938" s="125">
        <f t="shared" si="2475"/>
        <v>0</v>
      </c>
      <c r="AK1938" s="125">
        <f t="shared" si="2475"/>
        <v>0</v>
      </c>
      <c r="AL1938" s="125">
        <f t="shared" si="2475"/>
        <v>0</v>
      </c>
      <c r="AM1938" s="125">
        <f t="shared" si="2475"/>
        <v>0</v>
      </c>
      <c r="AN1938" s="125">
        <f t="shared" si="2475"/>
        <v>0</v>
      </c>
      <c r="AO1938" s="125">
        <f t="shared" si="2475"/>
        <v>0</v>
      </c>
      <c r="AP1938" s="125">
        <f t="shared" si="2475"/>
        <v>140</v>
      </c>
      <c r="AQ1938" s="126">
        <f t="shared" si="2471"/>
        <v>140</v>
      </c>
      <c r="AR1938" s="124">
        <f t="shared" ref="AR1938:BC1938" si="2476">SUM(AR1922,AR1924,AR1926,AR1928,AR1930,AR1932,AR1934,AR1936)</f>
        <v>0</v>
      </c>
      <c r="AS1938" s="125">
        <f t="shared" si="2476"/>
        <v>0</v>
      </c>
      <c r="AT1938" s="125">
        <f t="shared" si="2476"/>
        <v>0</v>
      </c>
      <c r="AU1938" s="125">
        <f t="shared" si="2476"/>
        <v>0</v>
      </c>
      <c r="AV1938" s="125">
        <f t="shared" si="2476"/>
        <v>0</v>
      </c>
      <c r="AW1938" s="125">
        <f t="shared" si="2476"/>
        <v>0</v>
      </c>
      <c r="AX1938" s="125">
        <f t="shared" si="2476"/>
        <v>0</v>
      </c>
      <c r="AY1938" s="125">
        <f t="shared" si="2476"/>
        <v>0</v>
      </c>
      <c r="AZ1938" s="125">
        <f t="shared" si="2476"/>
        <v>0</v>
      </c>
      <c r="BA1938" s="125">
        <f t="shared" si="2476"/>
        <v>0</v>
      </c>
      <c r="BB1938" s="125">
        <f t="shared" si="2476"/>
        <v>0</v>
      </c>
      <c r="BC1938" s="125">
        <f t="shared" si="2476"/>
        <v>140</v>
      </c>
      <c r="BD1938" s="126">
        <f t="shared" si="2472"/>
        <v>140</v>
      </c>
      <c r="BE1938" s="127">
        <f t="shared" si="2468"/>
        <v>455</v>
      </c>
      <c r="BG1938" s="138"/>
      <c r="BH1938" s="139"/>
      <c r="BI1938" s="139"/>
    </row>
    <row r="1939" spans="1:61" outlineLevel="1" x14ac:dyDescent="0.2">
      <c r="A1939" s="370"/>
      <c r="B1939" s="363"/>
      <c r="C1939" s="51" t="s">
        <v>164</v>
      </c>
      <c r="D1939" s="100">
        <f t="shared" ref="D1939:P1939" si="2477">SUM(D1923,D1925,D1927,D1929,D1931,D1933,D1935,D1937)</f>
        <v>0</v>
      </c>
      <c r="E1939" s="80">
        <f t="shared" si="2477"/>
        <v>0</v>
      </c>
      <c r="F1939" s="81">
        <f t="shared" si="2477"/>
        <v>0</v>
      </c>
      <c r="G1939" s="81">
        <f t="shared" si="2477"/>
        <v>0</v>
      </c>
      <c r="H1939" s="81">
        <f t="shared" si="2477"/>
        <v>0</v>
      </c>
      <c r="I1939" s="81">
        <f t="shared" si="2477"/>
        <v>0</v>
      </c>
      <c r="J1939" s="81">
        <f t="shared" si="2477"/>
        <v>35</v>
      </c>
      <c r="K1939" s="81">
        <f t="shared" si="2477"/>
        <v>0</v>
      </c>
      <c r="L1939" s="81">
        <f t="shared" si="2477"/>
        <v>0</v>
      </c>
      <c r="M1939" s="81">
        <f t="shared" si="2477"/>
        <v>0</v>
      </c>
      <c r="N1939" s="81">
        <f t="shared" si="2477"/>
        <v>0</v>
      </c>
      <c r="O1939" s="81">
        <f t="shared" si="2477"/>
        <v>0</v>
      </c>
      <c r="P1939" s="81">
        <f t="shared" si="2477"/>
        <v>0</v>
      </c>
      <c r="Q1939" s="99">
        <f>SUM(E1939:P1939)</f>
        <v>35</v>
      </c>
      <c r="R1939" s="80">
        <f t="shared" ref="R1939:AC1939" si="2478">SUM(R1923,R1925,R1927,R1929,R1931,R1933,R1935,R1937)</f>
        <v>0</v>
      </c>
      <c r="S1939" s="81">
        <f t="shared" si="2478"/>
        <v>0</v>
      </c>
      <c r="T1939" s="81">
        <f t="shared" si="2478"/>
        <v>0</v>
      </c>
      <c r="U1939" s="81">
        <f t="shared" si="2478"/>
        <v>0</v>
      </c>
      <c r="V1939" s="81">
        <f t="shared" si="2478"/>
        <v>0</v>
      </c>
      <c r="W1939" s="81">
        <f t="shared" si="2478"/>
        <v>0</v>
      </c>
      <c r="X1939" s="81">
        <f t="shared" si="2478"/>
        <v>0</v>
      </c>
      <c r="Y1939" s="81">
        <f t="shared" si="2478"/>
        <v>0</v>
      </c>
      <c r="Z1939" s="81">
        <f t="shared" si="2478"/>
        <v>0</v>
      </c>
      <c r="AA1939" s="81">
        <f t="shared" si="2478"/>
        <v>0</v>
      </c>
      <c r="AB1939" s="81">
        <f t="shared" si="2478"/>
        <v>0</v>
      </c>
      <c r="AC1939" s="81">
        <f t="shared" si="2478"/>
        <v>0</v>
      </c>
      <c r="AD1939" s="99">
        <f t="shared" si="2470"/>
        <v>0</v>
      </c>
      <c r="AE1939" s="80">
        <f t="shared" ref="AE1939:AP1939" si="2479">SUM(AE1923,AE1925,AE1927,AE1929,AE1931,AE1933,AE1935,AE1937)</f>
        <v>0</v>
      </c>
      <c r="AF1939" s="81">
        <f t="shared" si="2479"/>
        <v>0</v>
      </c>
      <c r="AG1939" s="81">
        <f t="shared" si="2479"/>
        <v>0</v>
      </c>
      <c r="AH1939" s="81">
        <f t="shared" si="2479"/>
        <v>0</v>
      </c>
      <c r="AI1939" s="81">
        <f t="shared" si="2479"/>
        <v>0</v>
      </c>
      <c r="AJ1939" s="81">
        <f t="shared" si="2479"/>
        <v>0</v>
      </c>
      <c r="AK1939" s="81">
        <f t="shared" si="2479"/>
        <v>0</v>
      </c>
      <c r="AL1939" s="81">
        <f t="shared" si="2479"/>
        <v>0</v>
      </c>
      <c r="AM1939" s="81">
        <f t="shared" si="2479"/>
        <v>0</v>
      </c>
      <c r="AN1939" s="81">
        <f t="shared" si="2479"/>
        <v>0</v>
      </c>
      <c r="AO1939" s="81">
        <f t="shared" si="2479"/>
        <v>0</v>
      </c>
      <c r="AP1939" s="81">
        <f t="shared" si="2479"/>
        <v>0</v>
      </c>
      <c r="AQ1939" s="99">
        <f t="shared" si="2471"/>
        <v>0</v>
      </c>
      <c r="AR1939" s="80">
        <f t="shared" ref="AR1939:BC1939" si="2480">SUM(AR1923,AR1925,AR1927,AR1929,AR1931,AR1933,AR1935,AR1937)</f>
        <v>0</v>
      </c>
      <c r="AS1939" s="81">
        <f t="shared" si="2480"/>
        <v>0</v>
      </c>
      <c r="AT1939" s="81">
        <f t="shared" si="2480"/>
        <v>0</v>
      </c>
      <c r="AU1939" s="81">
        <f t="shared" si="2480"/>
        <v>0</v>
      </c>
      <c r="AV1939" s="81">
        <f t="shared" si="2480"/>
        <v>0</v>
      </c>
      <c r="AW1939" s="81">
        <f t="shared" si="2480"/>
        <v>0</v>
      </c>
      <c r="AX1939" s="81">
        <f t="shared" si="2480"/>
        <v>0</v>
      </c>
      <c r="AY1939" s="81">
        <f t="shared" si="2480"/>
        <v>0</v>
      </c>
      <c r="AZ1939" s="81">
        <f t="shared" si="2480"/>
        <v>0</v>
      </c>
      <c r="BA1939" s="81">
        <f t="shared" si="2480"/>
        <v>0</v>
      </c>
      <c r="BB1939" s="81">
        <f t="shared" si="2480"/>
        <v>0</v>
      </c>
      <c r="BC1939" s="81">
        <f t="shared" si="2480"/>
        <v>0</v>
      </c>
      <c r="BD1939" s="99">
        <f t="shared" si="2472"/>
        <v>0</v>
      </c>
      <c r="BE1939" s="100">
        <f t="shared" si="2468"/>
        <v>35</v>
      </c>
    </row>
    <row r="1940" spans="1:61" hidden="1" outlineLevel="2" x14ac:dyDescent="0.2">
      <c r="A1940" s="120"/>
      <c r="B1940" s="111" t="s">
        <v>203</v>
      </c>
      <c r="C1940" s="112"/>
      <c r="D1940" s="114"/>
      <c r="E1940" s="113"/>
      <c r="F1940" s="113"/>
      <c r="G1940" s="113"/>
      <c r="H1940" s="113"/>
      <c r="I1940" s="113"/>
      <c r="J1940" s="113"/>
      <c r="K1940" s="113"/>
      <c r="L1940" s="113"/>
      <c r="M1940" s="113"/>
      <c r="N1940" s="113"/>
      <c r="O1940" s="113"/>
      <c r="P1940" s="113"/>
      <c r="Q1940" s="114"/>
      <c r="R1940" s="113"/>
      <c r="S1940" s="113"/>
      <c r="T1940" s="113"/>
      <c r="U1940" s="113"/>
      <c r="V1940" s="113"/>
      <c r="W1940" s="113"/>
      <c r="X1940" s="113"/>
      <c r="Y1940" s="113"/>
      <c r="Z1940" s="113"/>
      <c r="AA1940" s="113"/>
      <c r="AB1940" s="113"/>
      <c r="AC1940" s="113"/>
      <c r="AD1940" s="114"/>
      <c r="AE1940" s="113"/>
      <c r="AF1940" s="113"/>
      <c r="AG1940" s="113"/>
      <c r="AH1940" s="113"/>
      <c r="AI1940" s="113"/>
      <c r="AJ1940" s="113"/>
      <c r="AK1940" s="113"/>
      <c r="AL1940" s="113"/>
      <c r="AM1940" s="113"/>
      <c r="AN1940" s="113"/>
      <c r="AO1940" s="113"/>
      <c r="AP1940" s="113"/>
      <c r="AQ1940" s="114"/>
      <c r="AR1940" s="113"/>
      <c r="AS1940" s="113"/>
      <c r="AT1940" s="113"/>
      <c r="AU1940" s="113"/>
      <c r="AV1940" s="113"/>
      <c r="AW1940" s="113"/>
      <c r="AX1940" s="113"/>
      <c r="AY1940" s="113"/>
      <c r="AZ1940" s="113"/>
      <c r="BA1940" s="113"/>
      <c r="BB1940" s="113"/>
      <c r="BC1940" s="113"/>
      <c r="BD1940" s="114"/>
      <c r="BE1940" s="198">
        <f t="shared" si="2468"/>
        <v>0</v>
      </c>
    </row>
    <row r="1941" spans="1:61" hidden="1" outlineLevel="2" x14ac:dyDescent="0.2">
      <c r="A1941" s="375">
        <v>1</v>
      </c>
      <c r="B1941" s="376" t="s">
        <v>208</v>
      </c>
      <c r="C1941" s="47" t="s">
        <v>159</v>
      </c>
      <c r="D1941" s="91">
        <f>D1938-D1943</f>
        <v>0</v>
      </c>
      <c r="E1941" s="52">
        <f>E1938-E1943</f>
        <v>0</v>
      </c>
      <c r="F1941" s="53">
        <f t="shared" ref="F1941:P1941" si="2481">F1938-F1943</f>
        <v>0</v>
      </c>
      <c r="G1941" s="53">
        <f t="shared" si="2481"/>
        <v>0</v>
      </c>
      <c r="H1941" s="53">
        <f t="shared" si="2481"/>
        <v>0</v>
      </c>
      <c r="I1941" s="53">
        <f t="shared" si="2481"/>
        <v>0</v>
      </c>
      <c r="J1941" s="53">
        <f t="shared" si="2481"/>
        <v>0</v>
      </c>
      <c r="K1941" s="53">
        <f t="shared" si="2481"/>
        <v>0</v>
      </c>
      <c r="L1941" s="53">
        <f t="shared" si="2481"/>
        <v>0</v>
      </c>
      <c r="M1941" s="53">
        <f t="shared" si="2481"/>
        <v>0</v>
      </c>
      <c r="N1941" s="53">
        <f t="shared" si="2481"/>
        <v>0</v>
      </c>
      <c r="O1941" s="53">
        <f t="shared" si="2481"/>
        <v>0</v>
      </c>
      <c r="P1941" s="53">
        <f t="shared" si="2481"/>
        <v>35</v>
      </c>
      <c r="Q1941" s="91">
        <f t="shared" ref="Q1941:Q1946" si="2482">SUM(E1941:P1941)</f>
        <v>35</v>
      </c>
      <c r="R1941" s="52">
        <f>R1938-R1943</f>
        <v>0</v>
      </c>
      <c r="S1941" s="53">
        <f t="shared" ref="S1941:AC1941" si="2483">S1938-S1943</f>
        <v>0</v>
      </c>
      <c r="T1941" s="53">
        <f t="shared" si="2483"/>
        <v>0</v>
      </c>
      <c r="U1941" s="53">
        <f t="shared" si="2483"/>
        <v>0</v>
      </c>
      <c r="V1941" s="53">
        <f t="shared" si="2483"/>
        <v>0</v>
      </c>
      <c r="W1941" s="53">
        <f t="shared" si="2483"/>
        <v>0</v>
      </c>
      <c r="X1941" s="53">
        <f t="shared" si="2483"/>
        <v>0</v>
      </c>
      <c r="Y1941" s="53">
        <f t="shared" si="2483"/>
        <v>0</v>
      </c>
      <c r="Z1941" s="53">
        <f t="shared" si="2483"/>
        <v>0</v>
      </c>
      <c r="AA1941" s="53">
        <f t="shared" si="2483"/>
        <v>0</v>
      </c>
      <c r="AB1941" s="53">
        <f t="shared" si="2483"/>
        <v>0</v>
      </c>
      <c r="AC1941" s="53">
        <f t="shared" si="2483"/>
        <v>140</v>
      </c>
      <c r="AD1941" s="91">
        <f t="shared" ref="AD1941:AD1946" si="2484">SUM(R1941:AC1941)</f>
        <v>140</v>
      </c>
      <c r="AE1941" s="52">
        <f>AE1938-AE1943</f>
        <v>0</v>
      </c>
      <c r="AF1941" s="53">
        <f t="shared" ref="AF1941:AP1941" si="2485">AF1938-AF1943</f>
        <v>0</v>
      </c>
      <c r="AG1941" s="53">
        <f t="shared" si="2485"/>
        <v>0</v>
      </c>
      <c r="AH1941" s="53">
        <f t="shared" si="2485"/>
        <v>0</v>
      </c>
      <c r="AI1941" s="53">
        <f t="shared" si="2485"/>
        <v>0</v>
      </c>
      <c r="AJ1941" s="53">
        <f t="shared" si="2485"/>
        <v>0</v>
      </c>
      <c r="AK1941" s="53">
        <f t="shared" si="2485"/>
        <v>0</v>
      </c>
      <c r="AL1941" s="53">
        <f t="shared" si="2485"/>
        <v>0</v>
      </c>
      <c r="AM1941" s="53">
        <f t="shared" si="2485"/>
        <v>0</v>
      </c>
      <c r="AN1941" s="53">
        <f t="shared" si="2485"/>
        <v>0</v>
      </c>
      <c r="AO1941" s="53">
        <f t="shared" si="2485"/>
        <v>0</v>
      </c>
      <c r="AP1941" s="53">
        <f t="shared" si="2485"/>
        <v>140</v>
      </c>
      <c r="AQ1941" s="91">
        <f t="shared" ref="AQ1941:AQ1946" si="2486">SUM(AE1941:AP1941)</f>
        <v>140</v>
      </c>
      <c r="AR1941" s="52">
        <f>AR1938-AR1943</f>
        <v>0</v>
      </c>
      <c r="AS1941" s="53">
        <f t="shared" ref="AS1941:BC1941" si="2487">AS1938-AS1943</f>
        <v>0</v>
      </c>
      <c r="AT1941" s="53">
        <f t="shared" si="2487"/>
        <v>0</v>
      </c>
      <c r="AU1941" s="53">
        <f t="shared" si="2487"/>
        <v>0</v>
      </c>
      <c r="AV1941" s="53">
        <f t="shared" si="2487"/>
        <v>0</v>
      </c>
      <c r="AW1941" s="53">
        <f t="shared" si="2487"/>
        <v>0</v>
      </c>
      <c r="AX1941" s="53">
        <f t="shared" si="2487"/>
        <v>0</v>
      </c>
      <c r="AY1941" s="53">
        <f t="shared" si="2487"/>
        <v>0</v>
      </c>
      <c r="AZ1941" s="53">
        <f t="shared" si="2487"/>
        <v>0</v>
      </c>
      <c r="BA1941" s="53">
        <f t="shared" si="2487"/>
        <v>0</v>
      </c>
      <c r="BB1941" s="53">
        <f t="shared" si="2487"/>
        <v>0</v>
      </c>
      <c r="BC1941" s="53">
        <f t="shared" si="2487"/>
        <v>140</v>
      </c>
      <c r="BD1941" s="91">
        <f t="shared" ref="BD1941:BD1946" si="2488">SUM(AR1941:BC1941)</f>
        <v>140</v>
      </c>
      <c r="BE1941" s="91">
        <f t="shared" si="2468"/>
        <v>455</v>
      </c>
      <c r="BG1941" s="42"/>
    </row>
    <row r="1942" spans="1:61" hidden="1" outlineLevel="2" x14ac:dyDescent="0.2">
      <c r="A1942" s="374"/>
      <c r="B1942" s="372"/>
      <c r="C1942" s="46" t="s">
        <v>164</v>
      </c>
      <c r="D1942" s="92">
        <f t="shared" ref="D1942:P1942" si="2489">D1939-D1944</f>
        <v>0</v>
      </c>
      <c r="E1942" s="56">
        <f t="shared" si="2489"/>
        <v>0</v>
      </c>
      <c r="F1942" s="57">
        <f t="shared" si="2489"/>
        <v>0</v>
      </c>
      <c r="G1942" s="57">
        <f t="shared" si="2489"/>
        <v>0</v>
      </c>
      <c r="H1942" s="57">
        <f t="shared" si="2489"/>
        <v>0</v>
      </c>
      <c r="I1942" s="57">
        <f t="shared" si="2489"/>
        <v>0</v>
      </c>
      <c r="J1942" s="57">
        <f t="shared" si="2489"/>
        <v>35</v>
      </c>
      <c r="K1942" s="57">
        <f t="shared" si="2489"/>
        <v>0</v>
      </c>
      <c r="L1942" s="57">
        <f t="shared" si="2489"/>
        <v>0</v>
      </c>
      <c r="M1942" s="57">
        <f t="shared" si="2489"/>
        <v>0</v>
      </c>
      <c r="N1942" s="57">
        <f t="shared" si="2489"/>
        <v>0</v>
      </c>
      <c r="O1942" s="57">
        <f t="shared" si="2489"/>
        <v>0</v>
      </c>
      <c r="P1942" s="57">
        <f t="shared" si="2489"/>
        <v>0</v>
      </c>
      <c r="Q1942" s="92">
        <f t="shared" si="2482"/>
        <v>35</v>
      </c>
      <c r="R1942" s="56">
        <f t="shared" ref="R1942:AC1942" si="2490">R1939-R1944</f>
        <v>0</v>
      </c>
      <c r="S1942" s="57">
        <f t="shared" si="2490"/>
        <v>0</v>
      </c>
      <c r="T1942" s="57">
        <f t="shared" si="2490"/>
        <v>0</v>
      </c>
      <c r="U1942" s="57">
        <f t="shared" si="2490"/>
        <v>0</v>
      </c>
      <c r="V1942" s="57">
        <f t="shared" si="2490"/>
        <v>0</v>
      </c>
      <c r="W1942" s="57">
        <f t="shared" si="2490"/>
        <v>0</v>
      </c>
      <c r="X1942" s="57">
        <f t="shared" si="2490"/>
        <v>0</v>
      </c>
      <c r="Y1942" s="57">
        <f t="shared" si="2490"/>
        <v>0</v>
      </c>
      <c r="Z1942" s="57">
        <f t="shared" si="2490"/>
        <v>0</v>
      </c>
      <c r="AA1942" s="57">
        <f t="shared" si="2490"/>
        <v>0</v>
      </c>
      <c r="AB1942" s="57">
        <f t="shared" si="2490"/>
        <v>0</v>
      </c>
      <c r="AC1942" s="57">
        <f t="shared" si="2490"/>
        <v>0</v>
      </c>
      <c r="AD1942" s="92">
        <f t="shared" si="2484"/>
        <v>0</v>
      </c>
      <c r="AE1942" s="56">
        <f t="shared" ref="AE1942:AP1942" si="2491">AE1939-AE1944</f>
        <v>0</v>
      </c>
      <c r="AF1942" s="57">
        <f t="shared" si="2491"/>
        <v>0</v>
      </c>
      <c r="AG1942" s="57">
        <f t="shared" si="2491"/>
        <v>0</v>
      </c>
      <c r="AH1942" s="57">
        <f t="shared" si="2491"/>
        <v>0</v>
      </c>
      <c r="AI1942" s="57">
        <f t="shared" si="2491"/>
        <v>0</v>
      </c>
      <c r="AJ1942" s="57">
        <f t="shared" si="2491"/>
        <v>0</v>
      </c>
      <c r="AK1942" s="57">
        <f t="shared" si="2491"/>
        <v>0</v>
      </c>
      <c r="AL1942" s="57">
        <f t="shared" si="2491"/>
        <v>0</v>
      </c>
      <c r="AM1942" s="57">
        <f t="shared" si="2491"/>
        <v>0</v>
      </c>
      <c r="AN1942" s="57">
        <f t="shared" si="2491"/>
        <v>0</v>
      </c>
      <c r="AO1942" s="57">
        <f t="shared" si="2491"/>
        <v>0</v>
      </c>
      <c r="AP1942" s="57">
        <f t="shared" si="2491"/>
        <v>0</v>
      </c>
      <c r="AQ1942" s="92">
        <f t="shared" si="2486"/>
        <v>0</v>
      </c>
      <c r="AR1942" s="56">
        <f t="shared" ref="AR1942:BC1942" si="2492">AR1939-AR1944</f>
        <v>0</v>
      </c>
      <c r="AS1942" s="57">
        <f t="shared" si="2492"/>
        <v>0</v>
      </c>
      <c r="AT1942" s="57">
        <f t="shared" si="2492"/>
        <v>0</v>
      </c>
      <c r="AU1942" s="57">
        <f t="shared" si="2492"/>
        <v>0</v>
      </c>
      <c r="AV1942" s="57">
        <f t="shared" si="2492"/>
        <v>0</v>
      </c>
      <c r="AW1942" s="57">
        <f t="shared" si="2492"/>
        <v>0</v>
      </c>
      <c r="AX1942" s="57">
        <f t="shared" si="2492"/>
        <v>0</v>
      </c>
      <c r="AY1942" s="57">
        <f t="shared" si="2492"/>
        <v>0</v>
      </c>
      <c r="AZ1942" s="57">
        <f t="shared" si="2492"/>
        <v>0</v>
      </c>
      <c r="BA1942" s="57">
        <f t="shared" si="2492"/>
        <v>0</v>
      </c>
      <c r="BB1942" s="57">
        <f t="shared" si="2492"/>
        <v>0</v>
      </c>
      <c r="BC1942" s="57">
        <f t="shared" si="2492"/>
        <v>0</v>
      </c>
      <c r="BD1942" s="92">
        <f t="shared" si="2488"/>
        <v>0</v>
      </c>
      <c r="BE1942" s="92">
        <f t="shared" si="2468"/>
        <v>35</v>
      </c>
      <c r="BF1942" s="122"/>
      <c r="BG1942" s="42"/>
    </row>
    <row r="1943" spans="1:61" hidden="1" outlineLevel="2" x14ac:dyDescent="0.2">
      <c r="A1943" s="373">
        <v>2</v>
      </c>
      <c r="B1943" s="371" t="s">
        <v>307</v>
      </c>
      <c r="C1943" s="44" t="s">
        <v>159</v>
      </c>
      <c r="D1943" s="101"/>
      <c r="E1943" s="82"/>
      <c r="F1943" s="83"/>
      <c r="G1943" s="83"/>
      <c r="H1943" s="83"/>
      <c r="I1943" s="83"/>
      <c r="J1943" s="83"/>
      <c r="K1943" s="83"/>
      <c r="L1943" s="83"/>
      <c r="M1943" s="83"/>
      <c r="N1943" s="83"/>
      <c r="O1943" s="83"/>
      <c r="P1943" s="84"/>
      <c r="Q1943" s="101">
        <f t="shared" si="2482"/>
        <v>0</v>
      </c>
      <c r="R1943" s="82"/>
      <c r="S1943" s="83"/>
      <c r="T1943" s="83"/>
      <c r="U1943" s="83"/>
      <c r="V1943" s="83"/>
      <c r="W1943" s="83"/>
      <c r="X1943" s="83"/>
      <c r="Y1943" s="83"/>
      <c r="Z1943" s="83"/>
      <c r="AA1943" s="83"/>
      <c r="AB1943" s="83"/>
      <c r="AC1943" s="84"/>
      <c r="AD1943" s="101">
        <f t="shared" si="2484"/>
        <v>0</v>
      </c>
      <c r="AE1943" s="82"/>
      <c r="AF1943" s="83"/>
      <c r="AG1943" s="83"/>
      <c r="AH1943" s="83"/>
      <c r="AI1943" s="83"/>
      <c r="AJ1943" s="83"/>
      <c r="AK1943" s="83"/>
      <c r="AL1943" s="83"/>
      <c r="AM1943" s="83"/>
      <c r="AN1943" s="83"/>
      <c r="AO1943" s="83"/>
      <c r="AP1943" s="84"/>
      <c r="AQ1943" s="101">
        <f t="shared" si="2486"/>
        <v>0</v>
      </c>
      <c r="AR1943" s="82"/>
      <c r="AS1943" s="83"/>
      <c r="AT1943" s="83"/>
      <c r="AU1943" s="83"/>
      <c r="AV1943" s="83"/>
      <c r="AW1943" s="83"/>
      <c r="AX1943" s="83"/>
      <c r="AY1943" s="83"/>
      <c r="AZ1943" s="83"/>
      <c r="BA1943" s="83"/>
      <c r="BB1943" s="83"/>
      <c r="BC1943" s="84"/>
      <c r="BD1943" s="101">
        <f t="shared" si="2488"/>
        <v>0</v>
      </c>
      <c r="BE1943" s="101">
        <f t="shared" si="2468"/>
        <v>0</v>
      </c>
      <c r="BG1943" s="42"/>
    </row>
    <row r="1944" spans="1:61" ht="13.5" hidden="1" outlineLevel="2" thickBot="1" x14ac:dyDescent="0.25">
      <c r="A1944" s="377"/>
      <c r="B1944" s="378"/>
      <c r="C1944" s="128" t="s">
        <v>164</v>
      </c>
      <c r="D1944" s="131"/>
      <c r="E1944" s="129"/>
      <c r="F1944" s="130"/>
      <c r="G1944" s="130"/>
      <c r="H1944" s="130"/>
      <c r="I1944" s="130"/>
      <c r="J1944" s="130"/>
      <c r="K1944" s="130"/>
      <c r="L1944" s="130"/>
      <c r="M1944" s="130"/>
      <c r="N1944" s="130"/>
      <c r="O1944" s="130"/>
      <c r="P1944" s="130"/>
      <c r="Q1944" s="131">
        <f t="shared" si="2482"/>
        <v>0</v>
      </c>
      <c r="R1944" s="129"/>
      <c r="S1944" s="130"/>
      <c r="T1944" s="130"/>
      <c r="U1944" s="130"/>
      <c r="V1944" s="130"/>
      <c r="W1944" s="130"/>
      <c r="X1944" s="130"/>
      <c r="Y1944" s="130"/>
      <c r="Z1944" s="130"/>
      <c r="AA1944" s="130"/>
      <c r="AB1944" s="130"/>
      <c r="AC1944" s="130"/>
      <c r="AD1944" s="131">
        <f t="shared" si="2484"/>
        <v>0</v>
      </c>
      <c r="AE1944" s="129"/>
      <c r="AF1944" s="130"/>
      <c r="AG1944" s="130"/>
      <c r="AH1944" s="130"/>
      <c r="AI1944" s="130"/>
      <c r="AJ1944" s="130"/>
      <c r="AK1944" s="130"/>
      <c r="AL1944" s="130"/>
      <c r="AM1944" s="130"/>
      <c r="AN1944" s="130"/>
      <c r="AO1944" s="130"/>
      <c r="AP1944" s="130"/>
      <c r="AQ1944" s="131">
        <f t="shared" si="2486"/>
        <v>0</v>
      </c>
      <c r="AR1944" s="129"/>
      <c r="AS1944" s="130"/>
      <c r="AT1944" s="130"/>
      <c r="AU1944" s="130"/>
      <c r="AV1944" s="130"/>
      <c r="AW1944" s="130"/>
      <c r="AX1944" s="130"/>
      <c r="AY1944" s="130"/>
      <c r="AZ1944" s="130"/>
      <c r="BA1944" s="130"/>
      <c r="BB1944" s="130"/>
      <c r="BC1944" s="130"/>
      <c r="BD1944" s="131">
        <f t="shared" si="2488"/>
        <v>0</v>
      </c>
      <c r="BE1944" s="131">
        <f t="shared" si="2468"/>
        <v>0</v>
      </c>
      <c r="BG1944" s="42"/>
    </row>
    <row r="1945" spans="1:61" hidden="1" outlineLevel="2" x14ac:dyDescent="0.2">
      <c r="A1945" s="369"/>
      <c r="B1945" s="362" t="s">
        <v>198</v>
      </c>
      <c r="C1945" s="50" t="s">
        <v>159</v>
      </c>
      <c r="D1945" s="127">
        <f>SUM(D1941,D1943)</f>
        <v>0</v>
      </c>
      <c r="E1945" s="124">
        <f>SUM(E1941,E1943)</f>
        <v>0</v>
      </c>
      <c r="F1945" s="125">
        <f t="shared" ref="F1945:P1945" si="2493">SUM(F1941,F1943)</f>
        <v>0</v>
      </c>
      <c r="G1945" s="125">
        <f t="shared" si="2493"/>
        <v>0</v>
      </c>
      <c r="H1945" s="125">
        <f t="shared" si="2493"/>
        <v>0</v>
      </c>
      <c r="I1945" s="125">
        <f t="shared" si="2493"/>
        <v>0</v>
      </c>
      <c r="J1945" s="125">
        <f t="shared" si="2493"/>
        <v>0</v>
      </c>
      <c r="K1945" s="125">
        <f t="shared" si="2493"/>
        <v>0</v>
      </c>
      <c r="L1945" s="125">
        <f t="shared" si="2493"/>
        <v>0</v>
      </c>
      <c r="M1945" s="125">
        <f t="shared" si="2493"/>
        <v>0</v>
      </c>
      <c r="N1945" s="125">
        <f t="shared" si="2493"/>
        <v>0</v>
      </c>
      <c r="O1945" s="125">
        <f t="shared" si="2493"/>
        <v>0</v>
      </c>
      <c r="P1945" s="125">
        <f t="shared" si="2493"/>
        <v>35</v>
      </c>
      <c r="Q1945" s="126">
        <f t="shared" si="2482"/>
        <v>35</v>
      </c>
      <c r="R1945" s="124">
        <f>SUM(R1941,R1943)</f>
        <v>0</v>
      </c>
      <c r="S1945" s="125">
        <f t="shared" ref="S1945:AC1945" si="2494">SUM(S1941,S1943)</f>
        <v>0</v>
      </c>
      <c r="T1945" s="125">
        <f t="shared" si="2494"/>
        <v>0</v>
      </c>
      <c r="U1945" s="125">
        <f t="shared" si="2494"/>
        <v>0</v>
      </c>
      <c r="V1945" s="125">
        <f t="shared" si="2494"/>
        <v>0</v>
      </c>
      <c r="W1945" s="125">
        <f t="shared" si="2494"/>
        <v>0</v>
      </c>
      <c r="X1945" s="125">
        <f t="shared" si="2494"/>
        <v>0</v>
      </c>
      <c r="Y1945" s="125">
        <f t="shared" si="2494"/>
        <v>0</v>
      </c>
      <c r="Z1945" s="125">
        <f t="shared" si="2494"/>
        <v>0</v>
      </c>
      <c r="AA1945" s="125">
        <f t="shared" si="2494"/>
        <v>0</v>
      </c>
      <c r="AB1945" s="125">
        <f t="shared" si="2494"/>
        <v>0</v>
      </c>
      <c r="AC1945" s="125">
        <f t="shared" si="2494"/>
        <v>140</v>
      </c>
      <c r="AD1945" s="126">
        <f t="shared" si="2484"/>
        <v>140</v>
      </c>
      <c r="AE1945" s="124">
        <f>SUM(AE1941,AE1943)</f>
        <v>0</v>
      </c>
      <c r="AF1945" s="125">
        <f t="shared" ref="AF1945:AP1945" si="2495">SUM(AF1941,AF1943)</f>
        <v>0</v>
      </c>
      <c r="AG1945" s="125">
        <f t="shared" si="2495"/>
        <v>0</v>
      </c>
      <c r="AH1945" s="125">
        <f t="shared" si="2495"/>
        <v>0</v>
      </c>
      <c r="AI1945" s="125">
        <f t="shared" si="2495"/>
        <v>0</v>
      </c>
      <c r="AJ1945" s="125">
        <f t="shared" si="2495"/>
        <v>0</v>
      </c>
      <c r="AK1945" s="125">
        <f t="shared" si="2495"/>
        <v>0</v>
      </c>
      <c r="AL1945" s="125">
        <f t="shared" si="2495"/>
        <v>0</v>
      </c>
      <c r="AM1945" s="125">
        <f t="shared" si="2495"/>
        <v>0</v>
      </c>
      <c r="AN1945" s="125">
        <f t="shared" si="2495"/>
        <v>0</v>
      </c>
      <c r="AO1945" s="125">
        <f t="shared" si="2495"/>
        <v>0</v>
      </c>
      <c r="AP1945" s="125">
        <f t="shared" si="2495"/>
        <v>140</v>
      </c>
      <c r="AQ1945" s="126">
        <f t="shared" si="2486"/>
        <v>140</v>
      </c>
      <c r="AR1945" s="124">
        <f>SUM(AR1941,AR1943)</f>
        <v>0</v>
      </c>
      <c r="AS1945" s="125">
        <f t="shared" ref="AS1945:BC1945" si="2496">SUM(AS1941,AS1943)</f>
        <v>0</v>
      </c>
      <c r="AT1945" s="125">
        <f t="shared" si="2496"/>
        <v>0</v>
      </c>
      <c r="AU1945" s="125">
        <f t="shared" si="2496"/>
        <v>0</v>
      </c>
      <c r="AV1945" s="125">
        <f t="shared" si="2496"/>
        <v>0</v>
      </c>
      <c r="AW1945" s="125">
        <f t="shared" si="2496"/>
        <v>0</v>
      </c>
      <c r="AX1945" s="125">
        <f t="shared" si="2496"/>
        <v>0</v>
      </c>
      <c r="AY1945" s="125">
        <f t="shared" si="2496"/>
        <v>0</v>
      </c>
      <c r="AZ1945" s="125">
        <f t="shared" si="2496"/>
        <v>0</v>
      </c>
      <c r="BA1945" s="125">
        <f t="shared" si="2496"/>
        <v>0</v>
      </c>
      <c r="BB1945" s="125">
        <f t="shared" si="2496"/>
        <v>0</v>
      </c>
      <c r="BC1945" s="125">
        <f t="shared" si="2496"/>
        <v>140</v>
      </c>
      <c r="BD1945" s="126">
        <f t="shared" si="2488"/>
        <v>140</v>
      </c>
      <c r="BE1945" s="127">
        <f t="shared" si="2468"/>
        <v>455</v>
      </c>
      <c r="BG1945" s="42"/>
    </row>
    <row r="1946" spans="1:61" hidden="1" outlineLevel="2" x14ac:dyDescent="0.2">
      <c r="A1946" s="370"/>
      <c r="B1946" s="363"/>
      <c r="C1946" s="51" t="s">
        <v>164</v>
      </c>
      <c r="D1946" s="100">
        <f t="shared" ref="D1946:P1946" si="2497">SUM(D1942,D1944)</f>
        <v>0</v>
      </c>
      <c r="E1946" s="80">
        <f t="shared" si="2497"/>
        <v>0</v>
      </c>
      <c r="F1946" s="81">
        <f t="shared" si="2497"/>
        <v>0</v>
      </c>
      <c r="G1946" s="81">
        <f t="shared" si="2497"/>
        <v>0</v>
      </c>
      <c r="H1946" s="81">
        <f t="shared" si="2497"/>
        <v>0</v>
      </c>
      <c r="I1946" s="81">
        <f t="shared" si="2497"/>
        <v>0</v>
      </c>
      <c r="J1946" s="81">
        <f t="shared" si="2497"/>
        <v>35</v>
      </c>
      <c r="K1946" s="81">
        <f t="shared" si="2497"/>
        <v>0</v>
      </c>
      <c r="L1946" s="81">
        <f t="shared" si="2497"/>
        <v>0</v>
      </c>
      <c r="M1946" s="81">
        <f t="shared" si="2497"/>
        <v>0</v>
      </c>
      <c r="N1946" s="81">
        <f t="shared" si="2497"/>
        <v>0</v>
      </c>
      <c r="O1946" s="81">
        <f t="shared" si="2497"/>
        <v>0</v>
      </c>
      <c r="P1946" s="81">
        <f t="shared" si="2497"/>
        <v>0</v>
      </c>
      <c r="Q1946" s="99">
        <f t="shared" si="2482"/>
        <v>35</v>
      </c>
      <c r="R1946" s="80">
        <f t="shared" ref="R1946:AC1946" si="2498">SUM(R1942,R1944)</f>
        <v>0</v>
      </c>
      <c r="S1946" s="81">
        <f t="shared" si="2498"/>
        <v>0</v>
      </c>
      <c r="T1946" s="81">
        <f t="shared" si="2498"/>
        <v>0</v>
      </c>
      <c r="U1946" s="81">
        <f t="shared" si="2498"/>
        <v>0</v>
      </c>
      <c r="V1946" s="81">
        <f t="shared" si="2498"/>
        <v>0</v>
      </c>
      <c r="W1946" s="81">
        <f t="shared" si="2498"/>
        <v>0</v>
      </c>
      <c r="X1946" s="81">
        <f t="shared" si="2498"/>
        <v>0</v>
      </c>
      <c r="Y1946" s="81">
        <f t="shared" si="2498"/>
        <v>0</v>
      </c>
      <c r="Z1946" s="81">
        <f t="shared" si="2498"/>
        <v>0</v>
      </c>
      <c r="AA1946" s="81">
        <f t="shared" si="2498"/>
        <v>0</v>
      </c>
      <c r="AB1946" s="81">
        <f t="shared" si="2498"/>
        <v>0</v>
      </c>
      <c r="AC1946" s="81">
        <f t="shared" si="2498"/>
        <v>0</v>
      </c>
      <c r="AD1946" s="99">
        <f t="shared" si="2484"/>
        <v>0</v>
      </c>
      <c r="AE1946" s="80">
        <f t="shared" ref="AE1946:AP1946" si="2499">SUM(AE1942,AE1944)</f>
        <v>0</v>
      </c>
      <c r="AF1946" s="81">
        <f t="shared" si="2499"/>
        <v>0</v>
      </c>
      <c r="AG1946" s="81">
        <f t="shared" si="2499"/>
        <v>0</v>
      </c>
      <c r="AH1946" s="81">
        <f t="shared" si="2499"/>
        <v>0</v>
      </c>
      <c r="AI1946" s="81">
        <f t="shared" si="2499"/>
        <v>0</v>
      </c>
      <c r="AJ1946" s="81">
        <f t="shared" si="2499"/>
        <v>0</v>
      </c>
      <c r="AK1946" s="81">
        <f t="shared" si="2499"/>
        <v>0</v>
      </c>
      <c r="AL1946" s="81">
        <f t="shared" si="2499"/>
        <v>0</v>
      </c>
      <c r="AM1946" s="81">
        <f t="shared" si="2499"/>
        <v>0</v>
      </c>
      <c r="AN1946" s="81">
        <f t="shared" si="2499"/>
        <v>0</v>
      </c>
      <c r="AO1946" s="81">
        <f t="shared" si="2499"/>
        <v>0</v>
      </c>
      <c r="AP1946" s="81">
        <f t="shared" si="2499"/>
        <v>0</v>
      </c>
      <c r="AQ1946" s="99">
        <f t="shared" si="2486"/>
        <v>0</v>
      </c>
      <c r="AR1946" s="80">
        <f t="shared" ref="AR1946:BC1946" si="2500">SUM(AR1942,AR1944)</f>
        <v>0</v>
      </c>
      <c r="AS1946" s="81">
        <f t="shared" si="2500"/>
        <v>0</v>
      </c>
      <c r="AT1946" s="81">
        <f t="shared" si="2500"/>
        <v>0</v>
      </c>
      <c r="AU1946" s="81">
        <f t="shared" si="2500"/>
        <v>0</v>
      </c>
      <c r="AV1946" s="81">
        <f t="shared" si="2500"/>
        <v>0</v>
      </c>
      <c r="AW1946" s="81">
        <f t="shared" si="2500"/>
        <v>0</v>
      </c>
      <c r="AX1946" s="81">
        <f t="shared" si="2500"/>
        <v>0</v>
      </c>
      <c r="AY1946" s="81">
        <f t="shared" si="2500"/>
        <v>0</v>
      </c>
      <c r="AZ1946" s="81">
        <f t="shared" si="2500"/>
        <v>0</v>
      </c>
      <c r="BA1946" s="81">
        <f t="shared" si="2500"/>
        <v>0</v>
      </c>
      <c r="BB1946" s="81">
        <f t="shared" si="2500"/>
        <v>0</v>
      </c>
      <c r="BC1946" s="81">
        <f t="shared" si="2500"/>
        <v>0</v>
      </c>
      <c r="BD1946" s="99">
        <f t="shared" si="2488"/>
        <v>0</v>
      </c>
      <c r="BE1946" s="100">
        <f t="shared" si="2468"/>
        <v>35</v>
      </c>
      <c r="BG1946" s="42"/>
    </row>
    <row r="1947" spans="1:61" ht="18.75" outlineLevel="1" collapsed="1" x14ac:dyDescent="0.2">
      <c r="A1947" s="178"/>
      <c r="B1947" s="186" t="s">
        <v>316</v>
      </c>
      <c r="C1947" s="179"/>
      <c r="D1947" s="181"/>
      <c r="E1947" s="180"/>
      <c r="F1947" s="180"/>
      <c r="G1947" s="180"/>
      <c r="H1947" s="180"/>
      <c r="I1947" s="180"/>
      <c r="J1947" s="180"/>
      <c r="K1947" s="180"/>
      <c r="L1947" s="180"/>
      <c r="M1947" s="180"/>
      <c r="N1947" s="180"/>
      <c r="O1947" s="180"/>
      <c r="P1947" s="180"/>
      <c r="Q1947" s="181"/>
      <c r="R1947" s="180"/>
      <c r="S1947" s="180"/>
      <c r="T1947" s="180"/>
      <c r="U1947" s="180"/>
      <c r="V1947" s="180"/>
      <c r="W1947" s="180"/>
      <c r="X1947" s="180"/>
      <c r="Y1947" s="180"/>
      <c r="Z1947" s="180"/>
      <c r="AA1947" s="180"/>
      <c r="AB1947" s="180"/>
      <c r="AC1947" s="180"/>
      <c r="AD1947" s="182"/>
      <c r="AE1947" s="183"/>
      <c r="AF1947" s="180"/>
      <c r="AG1947" s="180"/>
      <c r="AH1947" s="180"/>
      <c r="AI1947" s="180"/>
      <c r="AJ1947" s="180"/>
      <c r="AK1947" s="180"/>
      <c r="AL1947" s="180"/>
      <c r="AM1947" s="180"/>
      <c r="AN1947" s="180"/>
      <c r="AO1947" s="180"/>
      <c r="AP1947" s="184"/>
      <c r="AQ1947" s="185"/>
      <c r="AR1947" s="180"/>
      <c r="AS1947" s="180"/>
      <c r="AT1947" s="180"/>
      <c r="AU1947" s="180"/>
      <c r="AV1947" s="180"/>
      <c r="AW1947" s="180"/>
      <c r="AX1947" s="180"/>
      <c r="AY1947" s="180"/>
      <c r="AZ1947" s="180"/>
      <c r="BA1947" s="180"/>
      <c r="BB1947" s="180"/>
      <c r="BC1947" s="180"/>
      <c r="BD1947" s="181"/>
      <c r="BE1947" s="199">
        <f t="shared" si="2468"/>
        <v>0</v>
      </c>
      <c r="BF1947" s="122"/>
      <c r="BG1947" s="42"/>
    </row>
    <row r="1948" spans="1:61" hidden="1" outlineLevel="2" x14ac:dyDescent="0.2">
      <c r="A1948" s="120"/>
      <c r="B1948" s="111" t="s">
        <v>202</v>
      </c>
      <c r="C1948" s="112"/>
      <c r="D1948" s="114"/>
      <c r="E1948" s="113"/>
      <c r="F1948" s="113"/>
      <c r="G1948" s="113"/>
      <c r="H1948" s="113"/>
      <c r="I1948" s="113"/>
      <c r="J1948" s="113"/>
      <c r="K1948" s="113"/>
      <c r="L1948" s="113"/>
      <c r="M1948" s="113"/>
      <c r="N1948" s="113"/>
      <c r="O1948" s="113"/>
      <c r="P1948" s="113"/>
      <c r="Q1948" s="114"/>
      <c r="R1948" s="113"/>
      <c r="S1948" s="113"/>
      <c r="T1948" s="113"/>
      <c r="U1948" s="113"/>
      <c r="V1948" s="113"/>
      <c r="W1948" s="113"/>
      <c r="X1948" s="113"/>
      <c r="Y1948" s="113"/>
      <c r="Z1948" s="113"/>
      <c r="AA1948" s="113"/>
      <c r="AB1948" s="113"/>
      <c r="AC1948" s="113"/>
      <c r="AD1948" s="115"/>
      <c r="AE1948" s="116"/>
      <c r="AF1948" s="113"/>
      <c r="AG1948" s="113"/>
      <c r="AH1948" s="113"/>
      <c r="AI1948" s="113"/>
      <c r="AJ1948" s="113"/>
      <c r="AK1948" s="113"/>
      <c r="AL1948" s="113"/>
      <c r="AM1948" s="113"/>
      <c r="AN1948" s="113"/>
      <c r="AO1948" s="113"/>
      <c r="AP1948" s="117"/>
      <c r="AQ1948" s="118"/>
      <c r="AR1948" s="113"/>
      <c r="AS1948" s="113"/>
      <c r="AT1948" s="113"/>
      <c r="AU1948" s="113"/>
      <c r="AV1948" s="113"/>
      <c r="AW1948" s="113"/>
      <c r="AX1948" s="113"/>
      <c r="AY1948" s="113"/>
      <c r="AZ1948" s="113"/>
      <c r="BA1948" s="113"/>
      <c r="BB1948" s="113"/>
      <c r="BC1948" s="113"/>
      <c r="BD1948" s="114"/>
      <c r="BE1948" s="198">
        <f t="shared" si="2468"/>
        <v>0</v>
      </c>
      <c r="BG1948" s="42"/>
    </row>
    <row r="1949" spans="1:61" ht="13.15" hidden="1" customHeight="1" outlineLevel="2" x14ac:dyDescent="0.2">
      <c r="A1949" s="373">
        <v>1</v>
      </c>
      <c r="B1949" s="371" t="s">
        <v>334</v>
      </c>
      <c r="C1949" s="44" t="s">
        <v>159</v>
      </c>
      <c r="D1949" s="101">
        <f>D8+D37+D67+D94+D123+D150+D179+D206+D233+D260+D289+D316+D343+D370+D397+D424+D451+D478+D505+D532+D561+D588+D615+D642+D669+D698+D725+D752+D782+D809+D836+D863+D890+D919+D946+D973+D1000+D1027+D1054+D1081+D1108+D1135+D1162+D1189+D1216+D1243+D1270+D1297+D1324+D1351+D1378+D1405+D1432+D1459+D1486+D1513+D1540+D1567+D1595+D1622+D1649+D1676+D1703+D1730+D1758+D1785+D1812+D1839+D1866+D1895+D1922</f>
        <v>0</v>
      </c>
      <c r="E1949" s="82">
        <f t="shared" ref="E1949:P1949" si="2501">E8+E37+E67+E94+E123+E150+E179+E206+E233+E260+E289+E316+E343+E370+E397+E424+E451+E478+E505+E532+E561+E588+E615+E642+E669+E698+E725+E752+E782+E809+E836+E863+E890+E919+E946+E973+E1000+E1027+E1054+E1081+E1108+E1135+E1162+E1189+E1216+E1243+E1270+E1297+E1324+E1351+E1378+E1405+E1432+E1459+E1486+E1513+E1540+E1567+E1595+E1622+E1649+E1676+E1703+E1730+E1758+E1785+E1812+E1839+E1866+E1895+E1922</f>
        <v>0</v>
      </c>
      <c r="F1949" s="83">
        <f t="shared" si="2501"/>
        <v>0</v>
      </c>
      <c r="G1949" s="83">
        <f t="shared" si="2501"/>
        <v>0</v>
      </c>
      <c r="H1949" s="83">
        <f t="shared" si="2501"/>
        <v>0</v>
      </c>
      <c r="I1949" s="83">
        <f t="shared" si="2501"/>
        <v>0</v>
      </c>
      <c r="J1949" s="83">
        <f t="shared" si="2501"/>
        <v>0</v>
      </c>
      <c r="K1949" s="83">
        <f t="shared" si="2501"/>
        <v>0</v>
      </c>
      <c r="L1949" s="83">
        <f t="shared" si="2501"/>
        <v>0</v>
      </c>
      <c r="M1949" s="83">
        <f t="shared" si="2501"/>
        <v>0</v>
      </c>
      <c r="N1949" s="83">
        <f t="shared" si="2501"/>
        <v>0</v>
      </c>
      <c r="O1949" s="83">
        <f t="shared" si="2501"/>
        <v>0</v>
      </c>
      <c r="P1949" s="83">
        <f t="shared" si="2501"/>
        <v>2420</v>
      </c>
      <c r="Q1949" s="101">
        <f>SUM(E1949:P1949)</f>
        <v>2420</v>
      </c>
      <c r="R1949" s="82">
        <f t="shared" ref="R1949:AC1949" si="2502">R8+R37+R67+R94+R123+R150+R179+R206+R233+R260+R289+R316+R343+R370+R397+R424+R451+R478+R505+R532+R561+R588+R615+R642+R669+R698+R725+R752+R782+R809+R836+R863+R890+R919+R946+R973+R1000+R1027+R1054+R1081+R1108+R1135+R1162+R1189+R1216+R1243+R1270+R1297+R1324+R1351+R1378+R1405+R1432+R1459+R1486+R1513+R1540+R1567+R1595+R1622+R1649+R1676+R1703+R1730+R1758+R1785+R1812+R1839+R1866+R1895+R1922</f>
        <v>0</v>
      </c>
      <c r="S1949" s="83">
        <f t="shared" si="2502"/>
        <v>0</v>
      </c>
      <c r="T1949" s="83">
        <f t="shared" si="2502"/>
        <v>0</v>
      </c>
      <c r="U1949" s="83">
        <f t="shared" si="2502"/>
        <v>100</v>
      </c>
      <c r="V1949" s="83">
        <f t="shared" si="2502"/>
        <v>0</v>
      </c>
      <c r="W1949" s="83">
        <f t="shared" si="2502"/>
        <v>100</v>
      </c>
      <c r="X1949" s="83">
        <f t="shared" si="2502"/>
        <v>0</v>
      </c>
      <c r="Y1949" s="83">
        <f t="shared" si="2502"/>
        <v>100</v>
      </c>
      <c r="Z1949" s="83">
        <f t="shared" si="2502"/>
        <v>0</v>
      </c>
      <c r="AA1949" s="83">
        <f t="shared" si="2502"/>
        <v>100</v>
      </c>
      <c r="AB1949" s="83">
        <f t="shared" si="2502"/>
        <v>0</v>
      </c>
      <c r="AC1949" s="83">
        <f t="shared" si="2502"/>
        <v>0</v>
      </c>
      <c r="AD1949" s="101">
        <f>SUM(R1949:AC1949)</f>
        <v>400</v>
      </c>
      <c r="AE1949" s="82">
        <f t="shared" ref="AE1949:AP1949" si="2503">AE8+AE37+AE67+AE94+AE123+AE150+AE179+AE206+AE233+AE260+AE289+AE316+AE343+AE370+AE397+AE424+AE451+AE478+AE505+AE532+AE561+AE588+AE615+AE642+AE669+AE698+AE725+AE752+AE782+AE809+AE836+AE863+AE890+AE919+AE946+AE973+AE1000+AE1027+AE1054+AE1081+AE1108+AE1135+AE1162+AE1189+AE1216+AE1243+AE1270+AE1297+AE1324+AE1351+AE1378+AE1405+AE1432+AE1459+AE1486+AE1513+AE1540+AE1567+AE1595+AE1622+AE1649+AE1676+AE1703+AE1730+AE1758+AE1785+AE1812+AE1839+AE1866+AE1895+AE1922</f>
        <v>0</v>
      </c>
      <c r="AF1949" s="83">
        <f t="shared" si="2503"/>
        <v>0</v>
      </c>
      <c r="AG1949" s="83">
        <f t="shared" si="2503"/>
        <v>0</v>
      </c>
      <c r="AH1949" s="83">
        <f t="shared" si="2503"/>
        <v>0</v>
      </c>
      <c r="AI1949" s="83">
        <f t="shared" si="2503"/>
        <v>0</v>
      </c>
      <c r="AJ1949" s="83">
        <f t="shared" si="2503"/>
        <v>0</v>
      </c>
      <c r="AK1949" s="83">
        <f t="shared" si="2503"/>
        <v>0</v>
      </c>
      <c r="AL1949" s="83">
        <f t="shared" si="2503"/>
        <v>0</v>
      </c>
      <c r="AM1949" s="83">
        <f t="shared" si="2503"/>
        <v>0</v>
      </c>
      <c r="AN1949" s="83">
        <f t="shared" si="2503"/>
        <v>0</v>
      </c>
      <c r="AO1949" s="83">
        <f t="shared" si="2503"/>
        <v>0</v>
      </c>
      <c r="AP1949" s="83">
        <f t="shared" si="2503"/>
        <v>0</v>
      </c>
      <c r="AQ1949" s="101">
        <f>SUM(AE1949:AP1949)</f>
        <v>0</v>
      </c>
      <c r="AR1949" s="82">
        <f t="shared" ref="AR1949:BC1949" si="2504">AR8+AR37+AR67+AR94+AR123+AR150+AR179+AR206+AR233+AR260+AR289+AR316+AR343+AR370+AR397+AR424+AR451+AR478+AR505+AR532+AR561+AR588+AR615+AR642+AR669+AR698+AR725+AR752+AR782+AR809+AR836+AR863+AR890+AR919+AR946+AR973+AR1000+AR1027+AR1054+AR1081+AR1108+AR1135+AR1162+AR1189+AR1216+AR1243+AR1270+AR1297+AR1324+AR1351+AR1378+AR1405+AR1432+AR1459+AR1486+AR1513+AR1540+AR1567+AR1595+AR1622+AR1649+AR1676+AR1703+AR1730+AR1758+AR1785+AR1812+AR1839+AR1866+AR1895+AR1922</f>
        <v>0</v>
      </c>
      <c r="AS1949" s="83">
        <f t="shared" si="2504"/>
        <v>0</v>
      </c>
      <c r="AT1949" s="83">
        <f t="shared" si="2504"/>
        <v>0</v>
      </c>
      <c r="AU1949" s="83">
        <f t="shared" si="2504"/>
        <v>0</v>
      </c>
      <c r="AV1949" s="83">
        <f t="shared" si="2504"/>
        <v>0</v>
      </c>
      <c r="AW1949" s="83">
        <f t="shared" si="2504"/>
        <v>0</v>
      </c>
      <c r="AX1949" s="83">
        <f t="shared" si="2504"/>
        <v>0</v>
      </c>
      <c r="AY1949" s="83">
        <f t="shared" si="2504"/>
        <v>0</v>
      </c>
      <c r="AZ1949" s="83">
        <f t="shared" si="2504"/>
        <v>0</v>
      </c>
      <c r="BA1949" s="83">
        <f t="shared" si="2504"/>
        <v>0</v>
      </c>
      <c r="BB1949" s="83">
        <f t="shared" si="2504"/>
        <v>0</v>
      </c>
      <c r="BC1949" s="83">
        <f t="shared" si="2504"/>
        <v>0</v>
      </c>
      <c r="BD1949" s="101">
        <f>SUM(AR1949:BC1949)</f>
        <v>0</v>
      </c>
      <c r="BE1949" s="101">
        <f>SUM(D1949,BD1949,AQ1949,AD1949,Q1949)</f>
        <v>2820</v>
      </c>
      <c r="BG1949" s="42"/>
    </row>
    <row r="1950" spans="1:61" ht="13.15" hidden="1" customHeight="1" outlineLevel="2" x14ac:dyDescent="0.2">
      <c r="A1950" s="374"/>
      <c r="B1950" s="372"/>
      <c r="C1950" s="46" t="s">
        <v>164</v>
      </c>
      <c r="D1950" s="92">
        <f t="shared" ref="D1950:P1950" si="2505">D9+D38+D68+D95+D124+D151+D180+D207+D234+D261+D290+D317+D344+D371+D398+D425+D452+D479+D506+D533+D562+D589+D616+D643+D670+D699+D726+D753+D783+D810+D837+D864+D891+D920+D947+D974+D1001+D1028+D1055+D1082+D1109+D1136+D1163+D1190+D1217+D1244+D1271+D1298+D1325+D1352+D1379+D1406+D1433+D1460+D1487+D1514+D1541+D1568+D1596+D1623+D1650+D1677+D1704+D1731+D1759+D1786+D1813+D1840+D1867+D1896+D1923</f>
        <v>0</v>
      </c>
      <c r="E1950" s="56">
        <f t="shared" si="2505"/>
        <v>0</v>
      </c>
      <c r="F1950" s="57">
        <f t="shared" si="2505"/>
        <v>0</v>
      </c>
      <c r="G1950" s="57">
        <f t="shared" si="2505"/>
        <v>0</v>
      </c>
      <c r="H1950" s="57">
        <f t="shared" si="2505"/>
        <v>2000</v>
      </c>
      <c r="I1950" s="57">
        <f t="shared" si="2505"/>
        <v>0</v>
      </c>
      <c r="J1950" s="57">
        <f t="shared" si="2505"/>
        <v>0</v>
      </c>
      <c r="K1950" s="57">
        <f t="shared" si="2505"/>
        <v>0</v>
      </c>
      <c r="L1950" s="57">
        <f t="shared" si="2505"/>
        <v>0</v>
      </c>
      <c r="M1950" s="57">
        <f t="shared" si="2505"/>
        <v>0</v>
      </c>
      <c r="N1950" s="57">
        <f t="shared" si="2505"/>
        <v>0</v>
      </c>
      <c r="O1950" s="57">
        <f t="shared" si="2505"/>
        <v>0</v>
      </c>
      <c r="P1950" s="57">
        <f t="shared" si="2505"/>
        <v>0</v>
      </c>
      <c r="Q1950" s="92">
        <f>SUM(E1950:P1950)</f>
        <v>2000</v>
      </c>
      <c r="R1950" s="56">
        <f t="shared" ref="R1950:AC1950" si="2506">R9+R38+R68+R95+R124+R151+R180+R207+R234+R261+R290+R317+R344+R371+R398+R425+R452+R479+R506+R533+R562+R589+R616+R643+R670+R699+R726+R753+R783+R810+R837+R864+R891+R920+R947+R974+R1001+R1028+R1055+R1082+R1109+R1136+R1163+R1190+R1217+R1244+R1271+R1298+R1325+R1352+R1379+R1406+R1433+R1460+R1487+R1514+R1541+R1568+R1596+R1623+R1650+R1677+R1704+R1731+R1759+R1786+R1813+R1840+R1867+R1896+R1923</f>
        <v>0</v>
      </c>
      <c r="S1950" s="57">
        <f t="shared" si="2506"/>
        <v>0</v>
      </c>
      <c r="T1950" s="57">
        <f t="shared" si="2506"/>
        <v>0</v>
      </c>
      <c r="U1950" s="57">
        <f t="shared" si="2506"/>
        <v>0</v>
      </c>
      <c r="V1950" s="57">
        <f t="shared" si="2506"/>
        <v>0</v>
      </c>
      <c r="W1950" s="57">
        <f t="shared" si="2506"/>
        <v>0</v>
      </c>
      <c r="X1950" s="57">
        <f t="shared" si="2506"/>
        <v>0</v>
      </c>
      <c r="Y1950" s="57">
        <f t="shared" si="2506"/>
        <v>0</v>
      </c>
      <c r="Z1950" s="57">
        <f t="shared" si="2506"/>
        <v>0</v>
      </c>
      <c r="AA1950" s="57">
        <f t="shared" si="2506"/>
        <v>0</v>
      </c>
      <c r="AB1950" s="57">
        <f t="shared" si="2506"/>
        <v>0</v>
      </c>
      <c r="AC1950" s="57">
        <f t="shared" si="2506"/>
        <v>0</v>
      </c>
      <c r="AD1950" s="92">
        <f>SUM(R1950:AC1950)</f>
        <v>0</v>
      </c>
      <c r="AE1950" s="56">
        <f t="shared" ref="AE1950:AP1950" si="2507">AE9+AE38+AE68+AE95+AE124+AE151+AE180+AE207+AE234+AE261+AE290+AE317+AE344+AE371+AE398+AE425+AE452+AE479+AE506+AE533+AE562+AE589+AE616+AE643+AE670+AE699+AE726+AE753+AE783+AE810+AE837+AE864+AE891+AE920+AE947+AE974+AE1001+AE1028+AE1055+AE1082+AE1109+AE1136+AE1163+AE1190+AE1217+AE1244+AE1271+AE1298+AE1325+AE1352+AE1379+AE1406+AE1433+AE1460+AE1487+AE1514+AE1541+AE1568+AE1596+AE1623+AE1650+AE1677+AE1704+AE1731+AE1759+AE1786+AE1813+AE1840+AE1867+AE1896+AE1923</f>
        <v>0</v>
      </c>
      <c r="AF1950" s="57">
        <f t="shared" si="2507"/>
        <v>0</v>
      </c>
      <c r="AG1950" s="57">
        <f t="shared" si="2507"/>
        <v>0</v>
      </c>
      <c r="AH1950" s="57">
        <f t="shared" si="2507"/>
        <v>0</v>
      </c>
      <c r="AI1950" s="57">
        <f t="shared" si="2507"/>
        <v>0</v>
      </c>
      <c r="AJ1950" s="57">
        <f t="shared" si="2507"/>
        <v>0</v>
      </c>
      <c r="AK1950" s="57">
        <f t="shared" si="2507"/>
        <v>0</v>
      </c>
      <c r="AL1950" s="57">
        <f t="shared" si="2507"/>
        <v>0</v>
      </c>
      <c r="AM1950" s="57">
        <f t="shared" si="2507"/>
        <v>0</v>
      </c>
      <c r="AN1950" s="57">
        <f t="shared" si="2507"/>
        <v>0</v>
      </c>
      <c r="AO1950" s="57">
        <f t="shared" si="2507"/>
        <v>0</v>
      </c>
      <c r="AP1950" s="57">
        <f t="shared" si="2507"/>
        <v>0</v>
      </c>
      <c r="AQ1950" s="92">
        <f>SUM(AE1950:AP1950)</f>
        <v>0</v>
      </c>
      <c r="AR1950" s="56">
        <f t="shared" ref="AR1950:BC1950" si="2508">AR9+AR38+AR68+AR95+AR124+AR151+AR180+AR207+AR234+AR261+AR290+AR317+AR344+AR371+AR398+AR425+AR452+AR479+AR506+AR533+AR562+AR589+AR616+AR643+AR670+AR699+AR726+AR753+AR783+AR810+AR837+AR864+AR891+AR920+AR947+AR974+AR1001+AR1028+AR1055+AR1082+AR1109+AR1136+AR1163+AR1190+AR1217+AR1244+AR1271+AR1298+AR1325+AR1352+AR1379+AR1406+AR1433+AR1460+AR1487+AR1514+AR1541+AR1568+AR1596+AR1623+AR1650+AR1677+AR1704+AR1731+AR1759+AR1786+AR1813+AR1840+AR1867+AR1896+AR1923</f>
        <v>0</v>
      </c>
      <c r="AS1950" s="57">
        <f t="shared" si="2508"/>
        <v>0</v>
      </c>
      <c r="AT1950" s="57">
        <f t="shared" si="2508"/>
        <v>0</v>
      </c>
      <c r="AU1950" s="57">
        <f t="shared" si="2508"/>
        <v>0</v>
      </c>
      <c r="AV1950" s="57">
        <f t="shared" si="2508"/>
        <v>0</v>
      </c>
      <c r="AW1950" s="57">
        <f t="shared" si="2508"/>
        <v>0</v>
      </c>
      <c r="AX1950" s="57">
        <f t="shared" si="2508"/>
        <v>0</v>
      </c>
      <c r="AY1950" s="57">
        <f t="shared" si="2508"/>
        <v>0</v>
      </c>
      <c r="AZ1950" s="57">
        <f t="shared" si="2508"/>
        <v>0</v>
      </c>
      <c r="BA1950" s="57">
        <f t="shared" si="2508"/>
        <v>0</v>
      </c>
      <c r="BB1950" s="57">
        <f t="shared" si="2508"/>
        <v>0</v>
      </c>
      <c r="BC1950" s="57">
        <f t="shared" si="2508"/>
        <v>0</v>
      </c>
      <c r="BD1950" s="92">
        <f>SUM(AR1950:BC1950)</f>
        <v>0</v>
      </c>
      <c r="BE1950" s="92">
        <f>SUM(D1950,BD1950,AQ1950,AD1950,Q1950)</f>
        <v>2000</v>
      </c>
      <c r="BG1950" s="138"/>
      <c r="BH1950" s="140"/>
      <c r="BI1950" s="140"/>
    </row>
    <row r="1951" spans="1:61" ht="13.15" hidden="1" customHeight="1" outlineLevel="2" x14ac:dyDescent="0.2">
      <c r="A1951" s="373">
        <v>2</v>
      </c>
      <c r="B1951" s="371" t="s">
        <v>217</v>
      </c>
      <c r="C1951" s="44" t="s">
        <v>159</v>
      </c>
      <c r="D1951" s="101">
        <f t="shared" ref="D1951:P1951" si="2509">D10+D39+D69+D96+D125+D152+D181+D208+D235+D262+D291+D318+D345+D372+D399+D426+D453+D480+D507+D534+D563+D590+D617+D644+D671+D700+D727+D754+D784+D811+D838+D865+D892+D921+D948+D975+D1002+D1029+D1056+D1083+D1110+D1137+D1164+D1191+D1218+D1245+D1272+D1299+D1326+D1353+D1380+D1407+D1434+D1461+D1488+D1515+D1542+D1569+D1597+D1624+D1651+D1678+D1705+D1732+D1760+D1787+D1814+D1841+D1868+D1897+D1924</f>
        <v>1505.41596</v>
      </c>
      <c r="E1951" s="82">
        <f t="shared" si="2509"/>
        <v>0</v>
      </c>
      <c r="F1951" s="83">
        <f t="shared" si="2509"/>
        <v>0</v>
      </c>
      <c r="G1951" s="83">
        <f t="shared" si="2509"/>
        <v>0</v>
      </c>
      <c r="H1951" s="83">
        <f t="shared" si="2509"/>
        <v>0</v>
      </c>
      <c r="I1951" s="83">
        <f t="shared" si="2509"/>
        <v>0</v>
      </c>
      <c r="J1951" s="83">
        <f t="shared" si="2509"/>
        <v>0</v>
      </c>
      <c r="K1951" s="83">
        <f t="shared" si="2509"/>
        <v>0</v>
      </c>
      <c r="L1951" s="83">
        <f t="shared" si="2509"/>
        <v>0</v>
      </c>
      <c r="M1951" s="83">
        <f t="shared" si="2509"/>
        <v>0</v>
      </c>
      <c r="N1951" s="83">
        <f t="shared" si="2509"/>
        <v>0</v>
      </c>
      <c r="O1951" s="83">
        <f>O10+O39+O69+O96+O125+O152+O181+O208+O235+O262+O291+O318+O345+O372+O399+O426+O453+O480+O507+O534+O563+O590+O617+O644+O671+O700+O727+O754+O784+O811+O838+O865+O892+O921+O948+O975+O1002+O1029+O1056+O1083+O1110+O1137+O1164+O1191+O1218+O1245+O1272+O1299+O1326+O1353+O1380+O1407+O1434+O1461+O1488+O1515+O1542+O1569+O1597+O1624+O1651+O1678+O1705+O1732+O1760+O1787+O1814+O1841+O1868+O1897+O1924</f>
        <v>0</v>
      </c>
      <c r="P1951" s="83">
        <f t="shared" si="2509"/>
        <v>2208</v>
      </c>
      <c r="Q1951" s="101">
        <f t="shared" ref="Q1951:Q1964" si="2510">SUM(E1951:P1951)</f>
        <v>2208</v>
      </c>
      <c r="R1951" s="82">
        <f t="shared" ref="R1951:AC1951" si="2511">R10+R39+R69+R96+R125+R152+R181+R208+R235+R262+R291+R318+R345+R372+R399+R426+R453+R480+R507+R534+R563+R590+R617+R644+R671+R700+R727+R754+R784+R811+R838+R865+R892+R921+R948+R975+R1002+R1029+R1056+R1083+R1110+R1137+R1164+R1191+R1218+R1245+R1272+R1299+R1326+R1353+R1380+R1407+R1434+R1461+R1488+R1515+R1542+R1569+R1597+R1624+R1651+R1678+R1705+R1732+R1760+R1787+R1814+R1841+R1868+R1897+R1924</f>
        <v>0</v>
      </c>
      <c r="S1951" s="83">
        <f t="shared" si="2511"/>
        <v>20</v>
      </c>
      <c r="T1951" s="83">
        <f t="shared" si="2511"/>
        <v>200</v>
      </c>
      <c r="U1951" s="83">
        <f t="shared" si="2511"/>
        <v>270</v>
      </c>
      <c r="V1951" s="83">
        <f t="shared" si="2511"/>
        <v>265</v>
      </c>
      <c r="W1951" s="83">
        <f t="shared" si="2511"/>
        <v>25</v>
      </c>
      <c r="X1951" s="83">
        <f t="shared" si="2511"/>
        <v>20</v>
      </c>
      <c r="Y1951" s="83">
        <f t="shared" si="2511"/>
        <v>80</v>
      </c>
      <c r="Z1951" s="83">
        <f t="shared" si="2511"/>
        <v>297</v>
      </c>
      <c r="AA1951" s="83">
        <f t="shared" si="2511"/>
        <v>194</v>
      </c>
      <c r="AB1951" s="83">
        <f t="shared" si="2511"/>
        <v>309</v>
      </c>
      <c r="AC1951" s="83">
        <f t="shared" si="2511"/>
        <v>8</v>
      </c>
      <c r="AD1951" s="101">
        <f t="shared" ref="AD1951:AD1964" si="2512">SUM(R1951:AC1951)</f>
        <v>1688</v>
      </c>
      <c r="AE1951" s="82">
        <f t="shared" ref="AE1951:AP1951" si="2513">AE10+AE39+AE69+AE96+AE125+AE152+AE181+AE208+AE235+AE262+AE291+AE318+AE345+AE372+AE399+AE426+AE453+AE480+AE507+AE534+AE563+AE590+AE617+AE644+AE671+AE700+AE727+AE754+AE784+AE811+AE838+AE865+AE892+AE921+AE948+AE975+AE1002+AE1029+AE1056+AE1083+AE1110+AE1137+AE1164+AE1191+AE1218+AE1245+AE1272+AE1299+AE1326+AE1353+AE1380+AE1407+AE1434+AE1461+AE1488+AE1515+AE1542+AE1569+AE1597+AE1624+AE1651+AE1678+AE1705+AE1732+AE1760+AE1787+AE1814+AE1841+AE1868+AE1897+AE1924</f>
        <v>4</v>
      </c>
      <c r="AF1951" s="83">
        <f t="shared" si="2513"/>
        <v>10</v>
      </c>
      <c r="AG1951" s="83">
        <f t="shared" si="2513"/>
        <v>7</v>
      </c>
      <c r="AH1951" s="83">
        <f t="shared" si="2513"/>
        <v>5</v>
      </c>
      <c r="AI1951" s="83">
        <f t="shared" si="2513"/>
        <v>4</v>
      </c>
      <c r="AJ1951" s="83">
        <f t="shared" si="2513"/>
        <v>3</v>
      </c>
      <c r="AK1951" s="83">
        <f t="shared" si="2513"/>
        <v>4</v>
      </c>
      <c r="AL1951" s="83">
        <f t="shared" si="2513"/>
        <v>0</v>
      </c>
      <c r="AM1951" s="83">
        <f t="shared" si="2513"/>
        <v>253.60312999999999</v>
      </c>
      <c r="AN1951" s="83">
        <f t="shared" si="2513"/>
        <v>350</v>
      </c>
      <c r="AO1951" s="83">
        <f t="shared" si="2513"/>
        <v>0</v>
      </c>
      <c r="AP1951" s="83">
        <f t="shared" si="2513"/>
        <v>0</v>
      </c>
      <c r="AQ1951" s="101">
        <f t="shared" ref="AQ1951:AQ1964" si="2514">SUM(AE1951:AP1951)</f>
        <v>640.60312999999996</v>
      </c>
      <c r="AR1951" s="82">
        <f t="shared" ref="AR1951:BC1951" si="2515">AR10+AR39+AR69+AR96+AR125+AR152+AR181+AR208+AR235+AR262+AR291+AR318+AR345+AR372+AR399+AR426+AR453+AR480+AR507+AR534+AR563+AR590+AR617+AR644+AR671+AR700+AR727+AR754+AR784+AR811+AR838+AR865+AR892+AR921+AR948+AR975+AR1002+AR1029+AR1056+AR1083+AR1110+AR1137+AR1164+AR1191+AR1218+AR1245+AR1272+AR1299+AR1326+AR1353+AR1380+AR1407+AR1434+AR1461+AR1488+AR1515+AR1542+AR1569+AR1597+AR1624+AR1651+AR1678+AR1705+AR1732+AR1760+AR1787+AR1814+AR1841+AR1868+AR1897+AR1924</f>
        <v>0</v>
      </c>
      <c r="AS1951" s="83">
        <f t="shared" si="2515"/>
        <v>0</v>
      </c>
      <c r="AT1951" s="83">
        <f t="shared" si="2515"/>
        <v>0</v>
      </c>
      <c r="AU1951" s="83">
        <f t="shared" si="2515"/>
        <v>0</v>
      </c>
      <c r="AV1951" s="83">
        <f t="shared" si="2515"/>
        <v>0</v>
      </c>
      <c r="AW1951" s="83">
        <f t="shared" si="2515"/>
        <v>0</v>
      </c>
      <c r="AX1951" s="83">
        <f t="shared" si="2515"/>
        <v>0</v>
      </c>
      <c r="AY1951" s="83">
        <f t="shared" si="2515"/>
        <v>0</v>
      </c>
      <c r="AZ1951" s="83">
        <f t="shared" si="2515"/>
        <v>0</v>
      </c>
      <c r="BA1951" s="83">
        <f t="shared" si="2515"/>
        <v>20</v>
      </c>
      <c r="BB1951" s="83">
        <f t="shared" si="2515"/>
        <v>0</v>
      </c>
      <c r="BC1951" s="83">
        <f t="shared" si="2515"/>
        <v>0</v>
      </c>
      <c r="BD1951" s="101">
        <f t="shared" ref="BD1951:BD1964" si="2516">SUM(AR1951:BC1951)</f>
        <v>20</v>
      </c>
      <c r="BE1951" s="101">
        <f t="shared" si="2468"/>
        <v>6062.0190899999998</v>
      </c>
      <c r="BG1951" s="136"/>
      <c r="BH1951" s="4"/>
      <c r="BI1951" s="4"/>
    </row>
    <row r="1952" spans="1:61" ht="13.15" hidden="1" customHeight="1" outlineLevel="2" x14ac:dyDescent="0.2">
      <c r="A1952" s="374"/>
      <c r="B1952" s="372"/>
      <c r="C1952" s="46" t="s">
        <v>164</v>
      </c>
      <c r="D1952" s="92">
        <f t="shared" ref="D1952:P1952" si="2517">D11+D40+D70+D97+D126+D153+D182+D209+D236+D263+D292+D319+D346+D373+D400+D427+D454+D481+D508+D535+D564+D591+D618+D645+D672+D701+D728+D755+D785+D812+D839+D866+D893+D922+D949+D976+D1003+D1030+D1057+D1084+D1111+D1138+D1165+D1192+D1219+D1246+D1273+D1300+D1327+D1354+D1381+D1408+D1435+D1462+D1489+D1516+D1543+D1570+D1598+D1625+D1652+D1679+D1706+D1733+D1761+D1788+D1815+D1842+D1869+D1898+D1925</f>
        <v>1650</v>
      </c>
      <c r="E1952" s="56">
        <f t="shared" si="2517"/>
        <v>0</v>
      </c>
      <c r="F1952" s="57">
        <f t="shared" si="2517"/>
        <v>1</v>
      </c>
      <c r="G1952" s="57">
        <f t="shared" si="2517"/>
        <v>0</v>
      </c>
      <c r="H1952" s="57">
        <f t="shared" si="2517"/>
        <v>116</v>
      </c>
      <c r="I1952" s="57">
        <f t="shared" si="2517"/>
        <v>0</v>
      </c>
      <c r="J1952" s="57">
        <f t="shared" si="2517"/>
        <v>106</v>
      </c>
      <c r="K1952" s="57">
        <f t="shared" si="2517"/>
        <v>0</v>
      </c>
      <c r="L1952" s="57">
        <f t="shared" si="2517"/>
        <v>23</v>
      </c>
      <c r="M1952" s="57">
        <f t="shared" si="2517"/>
        <v>91</v>
      </c>
      <c r="N1952" s="57">
        <f t="shared" si="2517"/>
        <v>224</v>
      </c>
      <c r="O1952" s="57">
        <f t="shared" si="2517"/>
        <v>129</v>
      </c>
      <c r="P1952" s="57">
        <f t="shared" si="2517"/>
        <v>0</v>
      </c>
      <c r="Q1952" s="92">
        <f t="shared" si="2510"/>
        <v>690</v>
      </c>
      <c r="R1952" s="56">
        <f t="shared" ref="R1952:AC1952" si="2518">R11+R40+R70+R97+R126+R153+R182+R209+R236+R263+R292+R319+R346+R373+R400+R427+R454+R481+R508+R535+R564+R591+R618+R645+R672+R701+R728+R755+R785+R812+R839+R866+R893+R922+R949+R976+R1003+R1030+R1057+R1084+R1111+R1138+R1165+R1192+R1219+R1246+R1273+R1300+R1327+R1354+R1381+R1408+R1435+R1462+R1489+R1516+R1543+R1570+R1598+R1625+R1652+R1679+R1706+R1733+R1761+R1788+R1815+R1842+R1869+R1898+R1925</f>
        <v>0</v>
      </c>
      <c r="S1952" s="57">
        <f t="shared" si="2518"/>
        <v>0</v>
      </c>
      <c r="T1952" s="57">
        <f t="shared" si="2518"/>
        <v>0</v>
      </c>
      <c r="U1952" s="57">
        <f t="shared" si="2518"/>
        <v>0</v>
      </c>
      <c r="V1952" s="57">
        <f t="shared" si="2518"/>
        <v>0</v>
      </c>
      <c r="W1952" s="57">
        <f t="shared" si="2518"/>
        <v>0</v>
      </c>
      <c r="X1952" s="57">
        <f t="shared" si="2518"/>
        <v>0</v>
      </c>
      <c r="Y1952" s="57">
        <f t="shared" si="2518"/>
        <v>0</v>
      </c>
      <c r="Z1952" s="57">
        <f t="shared" si="2518"/>
        <v>0</v>
      </c>
      <c r="AA1952" s="57">
        <f t="shared" si="2518"/>
        <v>0</v>
      </c>
      <c r="AB1952" s="57">
        <f t="shared" si="2518"/>
        <v>0</v>
      </c>
      <c r="AC1952" s="57">
        <f t="shared" si="2518"/>
        <v>0</v>
      </c>
      <c r="AD1952" s="92">
        <f t="shared" si="2512"/>
        <v>0</v>
      </c>
      <c r="AE1952" s="56">
        <f t="shared" ref="AE1952:AP1952" si="2519">AE11+AE40+AE70+AE97+AE126+AE153+AE182+AE209+AE236+AE263+AE292+AE319+AE346+AE373+AE400+AE427+AE454+AE481+AE508+AE535+AE564+AE591+AE618+AE645+AE672+AE701+AE728+AE755+AE785+AE812+AE839+AE866+AE893+AE922+AE949+AE976+AE1003+AE1030+AE1057+AE1084+AE1111+AE1138+AE1165+AE1192+AE1219+AE1246+AE1273+AE1300+AE1327+AE1354+AE1381+AE1408+AE1435+AE1462+AE1489+AE1516+AE1543+AE1570+AE1598+AE1625+AE1652+AE1679+AE1706+AE1733+AE1761+AE1788+AE1815+AE1842+AE1869+AE1898+AE1925</f>
        <v>0</v>
      </c>
      <c r="AF1952" s="57">
        <f t="shared" si="2519"/>
        <v>0</v>
      </c>
      <c r="AG1952" s="57">
        <f t="shared" si="2519"/>
        <v>0</v>
      </c>
      <c r="AH1952" s="57">
        <f t="shared" si="2519"/>
        <v>0</v>
      </c>
      <c r="AI1952" s="57">
        <f t="shared" si="2519"/>
        <v>0</v>
      </c>
      <c r="AJ1952" s="57">
        <f t="shared" si="2519"/>
        <v>0</v>
      </c>
      <c r="AK1952" s="57">
        <f t="shared" si="2519"/>
        <v>0</v>
      </c>
      <c r="AL1952" s="57">
        <f t="shared" si="2519"/>
        <v>0</v>
      </c>
      <c r="AM1952" s="57">
        <f t="shared" si="2519"/>
        <v>0</v>
      </c>
      <c r="AN1952" s="57">
        <f t="shared" si="2519"/>
        <v>0</v>
      </c>
      <c r="AO1952" s="57">
        <f t="shared" si="2519"/>
        <v>0</v>
      </c>
      <c r="AP1952" s="57">
        <f t="shared" si="2519"/>
        <v>0</v>
      </c>
      <c r="AQ1952" s="92">
        <f t="shared" si="2514"/>
        <v>0</v>
      </c>
      <c r="AR1952" s="56">
        <f t="shared" ref="AR1952:BC1952" si="2520">AR11+AR40+AR70+AR97+AR126+AR153+AR182+AR209+AR236+AR263+AR292+AR319+AR346+AR373+AR400+AR427+AR454+AR481+AR508+AR535+AR564+AR591+AR618+AR645+AR672+AR701+AR728+AR755+AR785+AR812+AR839+AR866+AR893+AR922+AR949+AR976+AR1003+AR1030+AR1057+AR1084+AR1111+AR1138+AR1165+AR1192+AR1219+AR1246+AR1273+AR1300+AR1327+AR1354+AR1381+AR1408+AR1435+AR1462+AR1489+AR1516+AR1543+AR1570+AR1598+AR1625+AR1652+AR1679+AR1706+AR1733+AR1761+AR1788+AR1815+AR1842+AR1869+AR1898+AR1925</f>
        <v>0</v>
      </c>
      <c r="AS1952" s="57">
        <f t="shared" si="2520"/>
        <v>0</v>
      </c>
      <c r="AT1952" s="57">
        <f t="shared" si="2520"/>
        <v>0</v>
      </c>
      <c r="AU1952" s="57">
        <f t="shared" si="2520"/>
        <v>0</v>
      </c>
      <c r="AV1952" s="57">
        <f t="shared" si="2520"/>
        <v>0</v>
      </c>
      <c r="AW1952" s="57">
        <f t="shared" si="2520"/>
        <v>0</v>
      </c>
      <c r="AX1952" s="57">
        <f t="shared" si="2520"/>
        <v>0</v>
      </c>
      <c r="AY1952" s="57">
        <f t="shared" si="2520"/>
        <v>0</v>
      </c>
      <c r="AZ1952" s="57">
        <f t="shared" si="2520"/>
        <v>0</v>
      </c>
      <c r="BA1952" s="57">
        <f t="shared" si="2520"/>
        <v>0</v>
      </c>
      <c r="BB1952" s="57">
        <f t="shared" si="2520"/>
        <v>0</v>
      </c>
      <c r="BC1952" s="57">
        <f t="shared" si="2520"/>
        <v>0</v>
      </c>
      <c r="BD1952" s="92">
        <f t="shared" si="2516"/>
        <v>0</v>
      </c>
      <c r="BE1952" s="92">
        <f t="shared" si="2468"/>
        <v>2340</v>
      </c>
      <c r="BG1952" s="138"/>
      <c r="BH1952" s="140"/>
      <c r="BI1952" s="140"/>
    </row>
    <row r="1953" spans="1:61" ht="13.15" hidden="1" customHeight="1" outlineLevel="2" x14ac:dyDescent="0.2">
      <c r="A1953" s="366">
        <v>3</v>
      </c>
      <c r="B1953" s="376" t="s">
        <v>345</v>
      </c>
      <c r="C1953" s="47" t="s">
        <v>159</v>
      </c>
      <c r="D1953" s="91">
        <f t="shared" ref="D1953:P1953" si="2521">D12+D41+D71+D98+D127+D154+D183+D210+D237+D264+D293+D320+D347+D374+D401+D428+D455+D482+D509+D536+D565+D592+D619+D646+D673+D702+D729+D756+D786+D813+D840+D867+D894+D923+D950+D977+D1004+D1031+D1058+D1085+D1112+D1139+D1166+D1193+D1220+D1247+D1274+D1301+D1328+D1355+D1382+D1409+D1436+D1463+D1490+D1517+D1544+D1571+D1599+D1626+D1653+D1680+D1707+D1734+D1762+D1789+D1816+D1843+D1870+D1899+D1926</f>
        <v>0</v>
      </c>
      <c r="E1953" s="52">
        <f t="shared" si="2521"/>
        <v>65</v>
      </c>
      <c r="F1953" s="53">
        <f t="shared" si="2521"/>
        <v>65</v>
      </c>
      <c r="G1953" s="53">
        <f t="shared" si="2521"/>
        <v>65</v>
      </c>
      <c r="H1953" s="53">
        <f t="shared" si="2521"/>
        <v>65</v>
      </c>
      <c r="I1953" s="53">
        <f t="shared" si="2521"/>
        <v>65</v>
      </c>
      <c r="J1953" s="53">
        <f>J12+J41+J71+J98+J127+J154+J183+J210+J237+J264+J293+J320+J347+J374+J401+J428+J455+J482+J509+J536+J565+J592+J619+J646+J673+J702+J729+J756+J786+J813+J840+J867+J894+J923+J950+J977+J1004+J1031+J1058+J1085+J1112+J1139+J1166+J1193+J1220+J1247+J1274+J1301+J1328+J1355+J1382+J1409+J1436+J1463+J1490+J1517+J1544+J1571+J1599+J1626+J1653+J1680+J1707+J1734+J1762+J1789+J1816+J1843+J1870+J1899+J1926</f>
        <v>65</v>
      </c>
      <c r="K1953" s="53">
        <f t="shared" si="2521"/>
        <v>65</v>
      </c>
      <c r="L1953" s="53">
        <f t="shared" si="2521"/>
        <v>65</v>
      </c>
      <c r="M1953" s="53">
        <f t="shared" si="2521"/>
        <v>65</v>
      </c>
      <c r="N1953" s="53">
        <f t="shared" si="2521"/>
        <v>77</v>
      </c>
      <c r="O1953" s="53">
        <f t="shared" si="2521"/>
        <v>65</v>
      </c>
      <c r="P1953" s="53">
        <f t="shared" si="2521"/>
        <v>1312</v>
      </c>
      <c r="Q1953" s="91">
        <f t="shared" si="2510"/>
        <v>2039</v>
      </c>
      <c r="R1953" s="52">
        <f t="shared" ref="R1953:AC1953" si="2522">R12+R41+R71+R98+R127+R154+R183+R210+R237+R264+R293+R320+R347+R374+R401+R428+R455+R482+R509+R536+R565+R592+R619+R646+R673+R702+R729+R756+R786+R813+R840+R867+R894+R923+R950+R977+R1004+R1031+R1058+R1085+R1112+R1139+R1166+R1193+R1220+R1247+R1274+R1301+R1328+R1355+R1382+R1409+R1436+R1463+R1490+R1517+R1544+R1571+R1599+R1626+R1653+R1680+R1707+R1734+R1762+R1789+R1816+R1843+R1870+R1899+R1926</f>
        <v>154</v>
      </c>
      <c r="S1953" s="53">
        <f t="shared" si="2522"/>
        <v>100</v>
      </c>
      <c r="T1953" s="53">
        <f t="shared" si="2522"/>
        <v>350</v>
      </c>
      <c r="U1953" s="53">
        <f t="shared" si="2522"/>
        <v>190</v>
      </c>
      <c r="V1953" s="53">
        <f t="shared" si="2522"/>
        <v>270</v>
      </c>
      <c r="W1953" s="53">
        <f t="shared" si="2522"/>
        <v>644</v>
      </c>
      <c r="X1953" s="53">
        <f t="shared" si="2522"/>
        <v>260</v>
      </c>
      <c r="Y1953" s="53">
        <f t="shared" si="2522"/>
        <v>190</v>
      </c>
      <c r="Z1953" s="53">
        <f t="shared" si="2522"/>
        <v>280</v>
      </c>
      <c r="AA1953" s="53">
        <f t="shared" si="2522"/>
        <v>103.04000000000002</v>
      </c>
      <c r="AB1953" s="53">
        <f t="shared" si="2522"/>
        <v>180</v>
      </c>
      <c r="AC1953" s="53">
        <f t="shared" si="2522"/>
        <v>270</v>
      </c>
      <c r="AD1953" s="91">
        <f t="shared" si="2512"/>
        <v>2991.04</v>
      </c>
      <c r="AE1953" s="52">
        <f t="shared" ref="AE1953:AP1953" si="2523">AE12+AE41+AE71+AE98+AE127+AE154+AE183+AE210+AE237+AE264+AE293+AE320+AE347+AE374+AE401+AE428+AE455+AE482+AE509+AE536+AE565+AE592+AE619+AE646+AE673+AE702+AE729+AE756+AE786+AE813+AE840+AE867+AE894+AE923+AE950+AE977+AE1004+AE1031+AE1058+AE1085+AE1112+AE1139+AE1166+AE1193+AE1220+AE1247+AE1274+AE1301+AE1328+AE1355+AE1382+AE1409+AE1436+AE1463+AE1490+AE1517+AE1544+AE1571+AE1599+AE1626+AE1653+AE1680+AE1707+AE1734+AE1762+AE1789+AE1816+AE1843+AE1870+AE1899+AE1926</f>
        <v>135</v>
      </c>
      <c r="AF1953" s="53">
        <f t="shared" si="2523"/>
        <v>135</v>
      </c>
      <c r="AG1953" s="53">
        <f t="shared" si="2523"/>
        <v>235</v>
      </c>
      <c r="AH1953" s="53">
        <f t="shared" si="2523"/>
        <v>285</v>
      </c>
      <c r="AI1953" s="53">
        <f t="shared" si="2523"/>
        <v>235</v>
      </c>
      <c r="AJ1953" s="53">
        <f t="shared" si="2523"/>
        <v>135</v>
      </c>
      <c r="AK1953" s="53">
        <f t="shared" si="2523"/>
        <v>185</v>
      </c>
      <c r="AL1953" s="53">
        <f t="shared" si="2523"/>
        <v>135</v>
      </c>
      <c r="AM1953" s="53">
        <f t="shared" si="2523"/>
        <v>185</v>
      </c>
      <c r="AN1953" s="53">
        <f t="shared" si="2523"/>
        <v>135</v>
      </c>
      <c r="AO1953" s="53">
        <f t="shared" si="2523"/>
        <v>185</v>
      </c>
      <c r="AP1953" s="53">
        <f t="shared" si="2523"/>
        <v>275</v>
      </c>
      <c r="AQ1953" s="91">
        <f t="shared" si="2514"/>
        <v>2260</v>
      </c>
      <c r="AR1953" s="52">
        <f t="shared" ref="AR1953:BC1953" si="2524">AR12+AR41+AR71+AR98+AR127+AR154+AR183+AR210+AR237+AR264+AR293+AR320+AR347+AR374+AR401+AR428+AR455+AR482+AR509+AR536+AR565+AR592+AR619+AR646+AR673+AR702+AR729+AR756+AR786+AR813+AR840+AR867+AR894+AR923+AR950+AR977+AR1004+AR1031+AR1058+AR1085+AR1112+AR1139+AR1166+AR1193+AR1220+AR1247+AR1274+AR1301+AR1328+AR1355+AR1382+AR1409+AR1436+AR1463+AR1490+AR1517+AR1544+AR1571+AR1599+AR1626+AR1653+AR1680+AR1707+AR1734+AR1762+AR1789+AR1816+AR1843+AR1870+AR1899+AR1926</f>
        <v>185</v>
      </c>
      <c r="AS1953" s="53">
        <f t="shared" si="2524"/>
        <v>135</v>
      </c>
      <c r="AT1953" s="53">
        <f t="shared" si="2524"/>
        <v>185</v>
      </c>
      <c r="AU1953" s="53">
        <f t="shared" si="2524"/>
        <v>135</v>
      </c>
      <c r="AV1953" s="53">
        <f t="shared" si="2524"/>
        <v>185</v>
      </c>
      <c r="AW1953" s="53">
        <f t="shared" si="2524"/>
        <v>135</v>
      </c>
      <c r="AX1953" s="53">
        <f t="shared" si="2524"/>
        <v>185</v>
      </c>
      <c r="AY1953" s="53">
        <f t="shared" si="2524"/>
        <v>135</v>
      </c>
      <c r="AZ1953" s="53">
        <f t="shared" si="2524"/>
        <v>185</v>
      </c>
      <c r="BA1953" s="53">
        <f t="shared" si="2524"/>
        <v>120</v>
      </c>
      <c r="BB1953" s="53">
        <f t="shared" si="2524"/>
        <v>161.38099</v>
      </c>
      <c r="BC1953" s="53">
        <f t="shared" si="2524"/>
        <v>240</v>
      </c>
      <c r="BD1953" s="91">
        <f t="shared" si="2516"/>
        <v>1986.3809900000001</v>
      </c>
      <c r="BE1953" s="91">
        <f t="shared" si="2468"/>
        <v>9276.4209899999987</v>
      </c>
      <c r="BG1953" s="136"/>
      <c r="BH1953" s="4"/>
      <c r="BI1953" s="4"/>
    </row>
    <row r="1954" spans="1:61" ht="13.15" hidden="1" customHeight="1" outlineLevel="2" x14ac:dyDescent="0.2">
      <c r="A1954" s="367"/>
      <c r="B1954" s="381"/>
      <c r="C1954" s="48" t="s">
        <v>164</v>
      </c>
      <c r="D1954" s="93">
        <f t="shared" ref="D1954:P1954" si="2525">D13+D42+D72+D99+D128+D155+D184+D211+D238+D265+D294+D321+D348+D375+D402+D429+D456+D483+D510+D537+D566+D593+D620+D647+D674+D703+D730+D757+D787+D814+D841+D868+D895+D924+D951+D978+D1005+D1032+D1059+D1086+D1113+D1140+D1167+D1194+D1221+D1248+D1275+D1302+D1329+D1356+D1383+D1410+D1437+D1464+D1491+D1518+D1545+D1572+D1600+D1627+D1654+D1681+D1708+D1735+D1763+D1790+D1817+D1844+D1871+D1900+D1927</f>
        <v>0</v>
      </c>
      <c r="E1954" s="62">
        <f t="shared" si="2525"/>
        <v>0</v>
      </c>
      <c r="F1954" s="63">
        <f t="shared" si="2525"/>
        <v>377</v>
      </c>
      <c r="G1954" s="63">
        <f t="shared" si="2525"/>
        <v>58</v>
      </c>
      <c r="H1954" s="63">
        <f t="shared" si="2525"/>
        <v>15</v>
      </c>
      <c r="I1954" s="63">
        <f t="shared" si="2525"/>
        <v>0</v>
      </c>
      <c r="J1954" s="63">
        <f t="shared" si="2525"/>
        <v>129</v>
      </c>
      <c r="K1954" s="63">
        <f t="shared" si="2525"/>
        <v>199</v>
      </c>
      <c r="L1954" s="63">
        <f t="shared" si="2525"/>
        <v>92</v>
      </c>
      <c r="M1954" s="63">
        <f t="shared" si="2525"/>
        <v>242</v>
      </c>
      <c r="N1954" s="63">
        <f t="shared" si="2525"/>
        <v>12</v>
      </c>
      <c r="O1954" s="63">
        <f t="shared" si="2525"/>
        <v>6</v>
      </c>
      <c r="P1954" s="63">
        <f t="shared" si="2525"/>
        <v>0</v>
      </c>
      <c r="Q1954" s="93">
        <f t="shared" si="2510"/>
        <v>1130</v>
      </c>
      <c r="R1954" s="62">
        <f t="shared" ref="R1954:AC1954" si="2526">R13+R42+R72+R99+R128+R155+R184+R211+R238+R265+R294+R321+R348+R375+R402+R429+R456+R483+R510+R537+R566+R593+R620+R647+R674+R703+R730+R757+R787+R814+R841+R868+R895+R924+R951+R978+R1005+R1032+R1059+R1086+R1113+R1140+R1167+R1194+R1221+R1248+R1275+R1302+R1329+R1356+R1383+R1410+R1437+R1464+R1491+R1518+R1545+R1572+R1600+R1627+R1654+R1681+R1708+R1735+R1763+R1790+R1817+R1844+R1871+R1900+R1927</f>
        <v>0</v>
      </c>
      <c r="S1954" s="63">
        <f t="shared" si="2526"/>
        <v>0</v>
      </c>
      <c r="T1954" s="63">
        <f t="shared" si="2526"/>
        <v>0</v>
      </c>
      <c r="U1954" s="63">
        <f t="shared" si="2526"/>
        <v>0</v>
      </c>
      <c r="V1954" s="63">
        <f t="shared" si="2526"/>
        <v>0</v>
      </c>
      <c r="W1954" s="63">
        <f t="shared" si="2526"/>
        <v>0</v>
      </c>
      <c r="X1954" s="63">
        <f t="shared" si="2526"/>
        <v>0</v>
      </c>
      <c r="Y1954" s="63">
        <f t="shared" si="2526"/>
        <v>0</v>
      </c>
      <c r="Z1954" s="63">
        <f t="shared" si="2526"/>
        <v>0</v>
      </c>
      <c r="AA1954" s="63">
        <f t="shared" si="2526"/>
        <v>0</v>
      </c>
      <c r="AB1954" s="63">
        <f t="shared" si="2526"/>
        <v>0</v>
      </c>
      <c r="AC1954" s="63">
        <f t="shared" si="2526"/>
        <v>0</v>
      </c>
      <c r="AD1954" s="93">
        <f t="shared" si="2512"/>
        <v>0</v>
      </c>
      <c r="AE1954" s="62">
        <f t="shared" ref="AE1954:AP1954" si="2527">AE13+AE42+AE72+AE99+AE128+AE155+AE184+AE211+AE238+AE265+AE294+AE321+AE348+AE375+AE402+AE429+AE456+AE483+AE510+AE537+AE566+AE593+AE620+AE647+AE674+AE703+AE730+AE757+AE787+AE814+AE841+AE868+AE895+AE924+AE951+AE978+AE1005+AE1032+AE1059+AE1086+AE1113+AE1140+AE1167+AE1194+AE1221+AE1248+AE1275+AE1302+AE1329+AE1356+AE1383+AE1410+AE1437+AE1464+AE1491+AE1518+AE1545+AE1572+AE1600+AE1627+AE1654+AE1681+AE1708+AE1735+AE1763+AE1790+AE1817+AE1844+AE1871+AE1900+AE1927</f>
        <v>0</v>
      </c>
      <c r="AF1954" s="63">
        <f t="shared" si="2527"/>
        <v>0</v>
      </c>
      <c r="AG1954" s="63">
        <f t="shared" si="2527"/>
        <v>0</v>
      </c>
      <c r="AH1954" s="63">
        <f t="shared" si="2527"/>
        <v>0</v>
      </c>
      <c r="AI1954" s="63">
        <f t="shared" si="2527"/>
        <v>0</v>
      </c>
      <c r="AJ1954" s="63">
        <f t="shared" si="2527"/>
        <v>0</v>
      </c>
      <c r="AK1954" s="63">
        <f t="shared" si="2527"/>
        <v>0</v>
      </c>
      <c r="AL1954" s="63">
        <f t="shared" si="2527"/>
        <v>0</v>
      </c>
      <c r="AM1954" s="63">
        <f t="shared" si="2527"/>
        <v>0</v>
      </c>
      <c r="AN1954" s="63">
        <f t="shared" si="2527"/>
        <v>0</v>
      </c>
      <c r="AO1954" s="63">
        <f t="shared" si="2527"/>
        <v>0</v>
      </c>
      <c r="AP1954" s="63">
        <f t="shared" si="2527"/>
        <v>0</v>
      </c>
      <c r="AQ1954" s="93">
        <f t="shared" si="2514"/>
        <v>0</v>
      </c>
      <c r="AR1954" s="62">
        <f t="shared" ref="AR1954:BC1954" si="2528">AR13+AR42+AR72+AR99+AR128+AR155+AR184+AR211+AR238+AR265+AR294+AR321+AR348+AR375+AR402+AR429+AR456+AR483+AR510+AR537+AR566+AR593+AR620+AR647+AR674+AR703+AR730+AR757+AR787+AR814+AR841+AR868+AR895+AR924+AR951+AR978+AR1005+AR1032+AR1059+AR1086+AR1113+AR1140+AR1167+AR1194+AR1221+AR1248+AR1275+AR1302+AR1329+AR1356+AR1383+AR1410+AR1437+AR1464+AR1491+AR1518+AR1545+AR1572+AR1600+AR1627+AR1654+AR1681+AR1708+AR1735+AR1763+AR1790+AR1817+AR1844+AR1871+AR1900+AR1927</f>
        <v>0</v>
      </c>
      <c r="AS1954" s="63">
        <f t="shared" si="2528"/>
        <v>0</v>
      </c>
      <c r="AT1954" s="63">
        <f t="shared" si="2528"/>
        <v>0</v>
      </c>
      <c r="AU1954" s="63">
        <f t="shared" si="2528"/>
        <v>0</v>
      </c>
      <c r="AV1954" s="63">
        <f t="shared" si="2528"/>
        <v>0</v>
      </c>
      <c r="AW1954" s="63">
        <f t="shared" si="2528"/>
        <v>0</v>
      </c>
      <c r="AX1954" s="63">
        <f t="shared" si="2528"/>
        <v>0</v>
      </c>
      <c r="AY1954" s="63">
        <f t="shared" si="2528"/>
        <v>0</v>
      </c>
      <c r="AZ1954" s="63">
        <f t="shared" si="2528"/>
        <v>0</v>
      </c>
      <c r="BA1954" s="63">
        <f t="shared" si="2528"/>
        <v>0</v>
      </c>
      <c r="BB1954" s="63">
        <f t="shared" si="2528"/>
        <v>0</v>
      </c>
      <c r="BC1954" s="63">
        <f t="shared" si="2528"/>
        <v>0</v>
      </c>
      <c r="BD1954" s="93">
        <f t="shared" si="2516"/>
        <v>0</v>
      </c>
      <c r="BE1954" s="93">
        <f t="shared" si="2468"/>
        <v>1130</v>
      </c>
      <c r="BG1954" s="136"/>
      <c r="BH1954" s="4"/>
      <c r="BI1954" s="4"/>
    </row>
    <row r="1955" spans="1:61" ht="13.15" hidden="1" customHeight="1" outlineLevel="2" x14ac:dyDescent="0.2">
      <c r="A1955" s="380">
        <v>4</v>
      </c>
      <c r="B1955" s="382" t="s">
        <v>204</v>
      </c>
      <c r="C1955" s="49" t="s">
        <v>159</v>
      </c>
      <c r="D1955" s="95">
        <f t="shared" ref="D1955:P1955" si="2529">D14+D43+D73+D100+D129+D156+D185+D212+D239+D266+D295+D322+D349+D376+D403+D430+D457+D484+D511+D538+D567+D594+D621+D648+D675+D704+D731+D758+D788+D815+D842+D869+D896+D925+D952+D979+D1006+D1033+D1060+D1087+D1114+D1141+D1168+D1195+D1222+D1249+D1276+D1303+D1330+D1357+D1384+D1411+D1438+D1465+D1492+D1519+D1546+D1573+D1601+D1628+D1655+D1682+D1709+D1736+D1764+D1791+D1818+D1845+D1872+D1901+D1928</f>
        <v>0</v>
      </c>
      <c r="E1955" s="68">
        <f t="shared" si="2529"/>
        <v>0</v>
      </c>
      <c r="F1955" s="69">
        <f t="shared" si="2529"/>
        <v>0</v>
      </c>
      <c r="G1955" s="69">
        <f t="shared" si="2529"/>
        <v>0</v>
      </c>
      <c r="H1955" s="69">
        <f t="shared" si="2529"/>
        <v>0</v>
      </c>
      <c r="I1955" s="69">
        <f t="shared" si="2529"/>
        <v>0</v>
      </c>
      <c r="J1955" s="69">
        <f t="shared" si="2529"/>
        <v>0</v>
      </c>
      <c r="K1955" s="69">
        <f t="shared" si="2529"/>
        <v>0</v>
      </c>
      <c r="L1955" s="69">
        <f t="shared" si="2529"/>
        <v>0</v>
      </c>
      <c r="M1955" s="69">
        <f t="shared" si="2529"/>
        <v>0</v>
      </c>
      <c r="N1955" s="69">
        <f t="shared" si="2529"/>
        <v>0</v>
      </c>
      <c r="O1955" s="69">
        <f t="shared" si="2529"/>
        <v>0</v>
      </c>
      <c r="P1955" s="69">
        <f t="shared" si="2529"/>
        <v>0</v>
      </c>
      <c r="Q1955" s="94">
        <f t="shared" si="2510"/>
        <v>0</v>
      </c>
      <c r="R1955" s="68">
        <f t="shared" ref="R1955:AC1955" si="2530">R14+R43+R73+R100+R129+R156+R185+R212+R239+R266+R295+R322+R349+R376+R403+R430+R457+R484+R511+R538+R567+R594+R621+R648+R675+R704+R731+R758+R788+R815+R842+R869+R896+R925+R952+R979+R1006+R1033+R1060+R1087+R1114+R1141+R1168+R1195+R1222+R1249+R1276+R1303+R1330+R1357+R1384+R1411+R1438+R1465+R1492+R1519+R1546+R1573+R1601+R1628+R1655+R1682+R1709+R1736+R1764+R1791+R1818+R1845+R1872+R1901+R1928</f>
        <v>0</v>
      </c>
      <c r="S1955" s="69">
        <f t="shared" si="2530"/>
        <v>0</v>
      </c>
      <c r="T1955" s="69">
        <f t="shared" si="2530"/>
        <v>0</v>
      </c>
      <c r="U1955" s="69">
        <f t="shared" si="2530"/>
        <v>0</v>
      </c>
      <c r="V1955" s="69">
        <f t="shared" si="2530"/>
        <v>0</v>
      </c>
      <c r="W1955" s="69">
        <f t="shared" si="2530"/>
        <v>0</v>
      </c>
      <c r="X1955" s="69">
        <f t="shared" si="2530"/>
        <v>0</v>
      </c>
      <c r="Y1955" s="69">
        <f t="shared" si="2530"/>
        <v>23.75</v>
      </c>
      <c r="Z1955" s="69">
        <f t="shared" si="2530"/>
        <v>0</v>
      </c>
      <c r="AA1955" s="69">
        <f t="shared" si="2530"/>
        <v>0</v>
      </c>
      <c r="AB1955" s="69">
        <f t="shared" si="2530"/>
        <v>0</v>
      </c>
      <c r="AC1955" s="69">
        <f t="shared" si="2530"/>
        <v>0</v>
      </c>
      <c r="AD1955" s="94">
        <f t="shared" si="2512"/>
        <v>23.75</v>
      </c>
      <c r="AE1955" s="68">
        <f t="shared" ref="AE1955:AP1955" si="2531">AE14+AE43+AE73+AE100+AE129+AE156+AE185+AE212+AE239+AE266+AE295+AE322+AE349+AE376+AE403+AE430+AE457+AE484+AE511+AE538+AE567+AE594+AE621+AE648+AE675+AE704+AE731+AE758+AE788+AE815+AE842+AE869+AE896+AE925+AE952+AE979+AE1006+AE1033+AE1060+AE1087+AE1114+AE1141+AE1168+AE1195+AE1222+AE1249+AE1276+AE1303+AE1330+AE1357+AE1384+AE1411+AE1438+AE1465+AE1492+AE1519+AE1546+AE1573+AE1601+AE1628+AE1655+AE1682+AE1709+AE1736+AE1764+AE1791+AE1818+AE1845+AE1872+AE1901+AE1928</f>
        <v>0</v>
      </c>
      <c r="AF1955" s="69">
        <f t="shared" si="2531"/>
        <v>0</v>
      </c>
      <c r="AG1955" s="69">
        <f t="shared" si="2531"/>
        <v>0</v>
      </c>
      <c r="AH1955" s="69">
        <f t="shared" si="2531"/>
        <v>0</v>
      </c>
      <c r="AI1955" s="69">
        <f t="shared" si="2531"/>
        <v>100</v>
      </c>
      <c r="AJ1955" s="69">
        <f t="shared" si="2531"/>
        <v>200</v>
      </c>
      <c r="AK1955" s="69">
        <f t="shared" si="2531"/>
        <v>300</v>
      </c>
      <c r="AL1955" s="69">
        <f t="shared" si="2531"/>
        <v>450</v>
      </c>
      <c r="AM1955" s="69">
        <f t="shared" si="2531"/>
        <v>450</v>
      </c>
      <c r="AN1955" s="69">
        <f t="shared" si="2531"/>
        <v>300</v>
      </c>
      <c r="AO1955" s="69">
        <f t="shared" si="2531"/>
        <v>200</v>
      </c>
      <c r="AP1955" s="69">
        <f t="shared" si="2531"/>
        <v>100</v>
      </c>
      <c r="AQ1955" s="94">
        <f t="shared" si="2514"/>
        <v>2100</v>
      </c>
      <c r="AR1955" s="68">
        <f t="shared" ref="AR1955:BC1955" si="2532">AR14+AR43+AR73+AR100+AR129+AR156+AR185+AR212+AR239+AR266+AR295+AR322+AR349+AR376+AR403+AR430+AR457+AR484+AR511+AR538+AR567+AR594+AR621+AR648+AR675+AR704+AR731+AR758+AR788+AR815+AR842+AR869+AR896+AR925+AR952+AR979+AR1006+AR1033+AR1060+AR1087+AR1114+AR1141+AR1168+AR1195+AR1222+AR1249+AR1276+AR1303+AR1330+AR1357+AR1384+AR1411+AR1438+AR1465+AR1492+AR1519+AR1546+AR1573+AR1601+AR1628+AR1655+AR1682+AR1709+AR1736+AR1764+AR1791+AR1818+AR1845+AR1872+AR1901+AR1928</f>
        <v>100</v>
      </c>
      <c r="AS1955" s="69">
        <f t="shared" si="2532"/>
        <v>200</v>
      </c>
      <c r="AT1955" s="69">
        <f t="shared" si="2532"/>
        <v>300</v>
      </c>
      <c r="AU1955" s="69">
        <f t="shared" si="2532"/>
        <v>300</v>
      </c>
      <c r="AV1955" s="69">
        <f t="shared" si="2532"/>
        <v>200</v>
      </c>
      <c r="AW1955" s="69">
        <f t="shared" si="2532"/>
        <v>100</v>
      </c>
      <c r="AX1955" s="69">
        <f t="shared" si="2532"/>
        <v>0</v>
      </c>
      <c r="AY1955" s="69">
        <f t="shared" si="2532"/>
        <v>0</v>
      </c>
      <c r="AZ1955" s="69">
        <f t="shared" si="2532"/>
        <v>0</v>
      </c>
      <c r="BA1955" s="69">
        <f t="shared" si="2532"/>
        <v>0</v>
      </c>
      <c r="BB1955" s="69">
        <f t="shared" si="2532"/>
        <v>0</v>
      </c>
      <c r="BC1955" s="69">
        <f t="shared" si="2532"/>
        <v>0</v>
      </c>
      <c r="BD1955" s="94">
        <f t="shared" si="2516"/>
        <v>1200</v>
      </c>
      <c r="BE1955" s="95">
        <f t="shared" si="2468"/>
        <v>3323.75</v>
      </c>
      <c r="BG1955" s="136"/>
      <c r="BH1955" s="4"/>
      <c r="BI1955" s="4"/>
    </row>
    <row r="1956" spans="1:61" ht="13.15" hidden="1" customHeight="1" outlineLevel="2" x14ac:dyDescent="0.2">
      <c r="A1956" s="384"/>
      <c r="B1956" s="383"/>
      <c r="C1956" s="45" t="s">
        <v>164</v>
      </c>
      <c r="D1956" s="97">
        <f t="shared" ref="D1956:P1956" si="2533">D15+D44+D74+D101+D130+D157+D186+D213+D240+D267+D296+D323+D350+D377+D404+D431+D458+D485+D512+D539+D568+D595+D622+D649+D676+D705+D732+D759+D789+D816+D843+D870+D897+D926+D953+D980+D1007+D1034+D1061+D1088+D1115+D1142+D1169+D1196+D1223+D1250+D1277+D1304+D1331+D1358+D1385+D1412+D1439+D1466+D1493+D1520+D1547+D1574+D1602+D1629+D1656+D1683+D1710+D1737+D1765+D1792+D1819+D1846+D1873+D1902+D1929</f>
        <v>0</v>
      </c>
      <c r="E1956" s="74">
        <f t="shared" si="2533"/>
        <v>0</v>
      </c>
      <c r="F1956" s="75">
        <f t="shared" si="2533"/>
        <v>0</v>
      </c>
      <c r="G1956" s="75">
        <f t="shared" si="2533"/>
        <v>0</v>
      </c>
      <c r="H1956" s="75">
        <f t="shared" si="2533"/>
        <v>0</v>
      </c>
      <c r="I1956" s="75">
        <f t="shared" si="2533"/>
        <v>0</v>
      </c>
      <c r="J1956" s="75">
        <f t="shared" si="2533"/>
        <v>0</v>
      </c>
      <c r="K1956" s="75">
        <f t="shared" si="2533"/>
        <v>0</v>
      </c>
      <c r="L1956" s="75">
        <f t="shared" si="2533"/>
        <v>0</v>
      </c>
      <c r="M1956" s="75">
        <f t="shared" si="2533"/>
        <v>0</v>
      </c>
      <c r="N1956" s="75">
        <f t="shared" si="2533"/>
        <v>0</v>
      </c>
      <c r="O1956" s="75">
        <f t="shared" si="2533"/>
        <v>0</v>
      </c>
      <c r="P1956" s="75">
        <f t="shared" si="2533"/>
        <v>0</v>
      </c>
      <c r="Q1956" s="96">
        <f t="shared" si="2510"/>
        <v>0</v>
      </c>
      <c r="R1956" s="74">
        <f t="shared" ref="R1956:AC1956" si="2534">R15+R44+R74+R101+R130+R157+R186+R213+R240+R267+R296+R323+R350+R377+R404+R431+R458+R485+R512+R539+R568+R595+R622+R649+R676+R705+R732+R759+R789+R816+R843+R870+R897+R926+R953+R980+R1007+R1034+R1061+R1088+R1115+R1142+R1169+R1196+R1223+R1250+R1277+R1304+R1331+R1358+R1385+R1412+R1439+R1466+R1493+R1520+R1547+R1574+R1602+R1629+R1656+R1683+R1710+R1737+R1765+R1792+R1819+R1846+R1873+R1902+R1929</f>
        <v>0</v>
      </c>
      <c r="S1956" s="75">
        <f t="shared" si="2534"/>
        <v>0</v>
      </c>
      <c r="T1956" s="75">
        <f t="shared" si="2534"/>
        <v>0</v>
      </c>
      <c r="U1956" s="75">
        <f t="shared" si="2534"/>
        <v>0</v>
      </c>
      <c r="V1956" s="75">
        <f t="shared" si="2534"/>
        <v>0</v>
      </c>
      <c r="W1956" s="75">
        <f t="shared" si="2534"/>
        <v>0</v>
      </c>
      <c r="X1956" s="75">
        <f t="shared" si="2534"/>
        <v>0</v>
      </c>
      <c r="Y1956" s="75">
        <f t="shared" si="2534"/>
        <v>0</v>
      </c>
      <c r="Z1956" s="75">
        <f t="shared" si="2534"/>
        <v>0</v>
      </c>
      <c r="AA1956" s="75">
        <f t="shared" si="2534"/>
        <v>0</v>
      </c>
      <c r="AB1956" s="75">
        <f t="shared" si="2534"/>
        <v>0</v>
      </c>
      <c r="AC1956" s="75">
        <f t="shared" si="2534"/>
        <v>0</v>
      </c>
      <c r="AD1956" s="96">
        <f t="shared" si="2512"/>
        <v>0</v>
      </c>
      <c r="AE1956" s="74">
        <f t="shared" ref="AE1956:AP1956" si="2535">AE15+AE44+AE74+AE101+AE130+AE157+AE186+AE213+AE240+AE267+AE296+AE323+AE350+AE377+AE404+AE431+AE458+AE485+AE512+AE539+AE568+AE595+AE622+AE649+AE676+AE705+AE732+AE759+AE789+AE816+AE843+AE870+AE897+AE926+AE953+AE980+AE1007+AE1034+AE1061+AE1088+AE1115+AE1142+AE1169+AE1196+AE1223+AE1250+AE1277+AE1304+AE1331+AE1358+AE1385+AE1412+AE1439+AE1466+AE1493+AE1520+AE1547+AE1574+AE1602+AE1629+AE1656+AE1683+AE1710+AE1737+AE1765+AE1792+AE1819+AE1846+AE1873+AE1902+AE1929</f>
        <v>0</v>
      </c>
      <c r="AF1956" s="75">
        <f t="shared" si="2535"/>
        <v>0</v>
      </c>
      <c r="AG1956" s="75">
        <f t="shared" si="2535"/>
        <v>0</v>
      </c>
      <c r="AH1956" s="75">
        <f t="shared" si="2535"/>
        <v>0</v>
      </c>
      <c r="AI1956" s="75">
        <f t="shared" si="2535"/>
        <v>0</v>
      </c>
      <c r="AJ1956" s="75">
        <f t="shared" si="2535"/>
        <v>0</v>
      </c>
      <c r="AK1956" s="75">
        <f t="shared" si="2535"/>
        <v>0</v>
      </c>
      <c r="AL1956" s="75">
        <f t="shared" si="2535"/>
        <v>0</v>
      </c>
      <c r="AM1956" s="75">
        <f t="shared" si="2535"/>
        <v>0</v>
      </c>
      <c r="AN1956" s="75">
        <f t="shared" si="2535"/>
        <v>0</v>
      </c>
      <c r="AO1956" s="75">
        <f t="shared" si="2535"/>
        <v>0</v>
      </c>
      <c r="AP1956" s="75">
        <f t="shared" si="2535"/>
        <v>0</v>
      </c>
      <c r="AQ1956" s="96">
        <f t="shared" si="2514"/>
        <v>0</v>
      </c>
      <c r="AR1956" s="74">
        <f t="shared" ref="AR1956:BC1956" si="2536">AR15+AR44+AR74+AR101+AR130+AR157+AR186+AR213+AR240+AR267+AR296+AR323+AR350+AR377+AR404+AR431+AR458+AR485+AR512+AR539+AR568+AR595+AR622+AR649+AR676+AR705+AR732+AR759+AR789+AR816+AR843+AR870+AR897+AR926+AR953+AR980+AR1007+AR1034+AR1061+AR1088+AR1115+AR1142+AR1169+AR1196+AR1223+AR1250+AR1277+AR1304+AR1331+AR1358+AR1385+AR1412+AR1439+AR1466+AR1493+AR1520+AR1547+AR1574+AR1602+AR1629+AR1656+AR1683+AR1710+AR1737+AR1765+AR1792+AR1819+AR1846+AR1873+AR1902+AR1929</f>
        <v>0</v>
      </c>
      <c r="AS1956" s="75">
        <f t="shared" si="2536"/>
        <v>0</v>
      </c>
      <c r="AT1956" s="75">
        <f t="shared" si="2536"/>
        <v>0</v>
      </c>
      <c r="AU1956" s="75">
        <f t="shared" si="2536"/>
        <v>0</v>
      </c>
      <c r="AV1956" s="75">
        <f t="shared" si="2536"/>
        <v>0</v>
      </c>
      <c r="AW1956" s="75">
        <f t="shared" si="2536"/>
        <v>0</v>
      </c>
      <c r="AX1956" s="75">
        <f t="shared" si="2536"/>
        <v>0</v>
      </c>
      <c r="AY1956" s="75">
        <f t="shared" si="2536"/>
        <v>0</v>
      </c>
      <c r="AZ1956" s="75">
        <f t="shared" si="2536"/>
        <v>0</v>
      </c>
      <c r="BA1956" s="75">
        <f t="shared" si="2536"/>
        <v>0</v>
      </c>
      <c r="BB1956" s="75">
        <f t="shared" si="2536"/>
        <v>0</v>
      </c>
      <c r="BC1956" s="75">
        <f t="shared" si="2536"/>
        <v>0</v>
      </c>
      <c r="BD1956" s="96">
        <f t="shared" si="2516"/>
        <v>0</v>
      </c>
      <c r="BE1956" s="97">
        <f t="shared" si="2468"/>
        <v>0</v>
      </c>
      <c r="BG1956" s="136"/>
      <c r="BH1956" s="4"/>
      <c r="BI1956" s="4"/>
    </row>
    <row r="1957" spans="1:61" ht="13.15" hidden="1" customHeight="1" outlineLevel="2" x14ac:dyDescent="0.2">
      <c r="A1957" s="380">
        <v>5</v>
      </c>
      <c r="B1957" s="382" t="s">
        <v>221</v>
      </c>
      <c r="C1957" s="49" t="s">
        <v>159</v>
      </c>
      <c r="D1957" s="95">
        <f t="shared" ref="D1957:O1957" si="2537">D16+D45+D75+D102+D131+D158+D187+D214+D241+D268+D297+D324+D351+D378+D405+D432+D459+D486+D513+D540+D569+D596+D623+D650+D677+D706+D733+D760+D790+D817+D844+D871+D898+D927+D954+D981+D1008+D1035+D1062+D1089+D1116+D1143+D1170+D1197+D1224+D1251+D1278+D1305+D1332+D1359+D1386+D1413+D1440+D1467+D1494+D1521+D1548+D1575+D1603+D1630+D1657+D1684+D1711+D1738+D1766+D1793+D1820+D1847+D1874+D1903+D1930</f>
        <v>17788.296350000001</v>
      </c>
      <c r="E1957" s="68">
        <f t="shared" si="2537"/>
        <v>0</v>
      </c>
      <c r="F1957" s="69">
        <f t="shared" si="2537"/>
        <v>0</v>
      </c>
      <c r="G1957" s="69">
        <f t="shared" si="2537"/>
        <v>0</v>
      </c>
      <c r="H1957" s="69">
        <f t="shared" si="2537"/>
        <v>0</v>
      </c>
      <c r="I1957" s="69">
        <f t="shared" si="2537"/>
        <v>0</v>
      </c>
      <c r="J1957" s="69">
        <f t="shared" si="2537"/>
        <v>0</v>
      </c>
      <c r="K1957" s="69">
        <f t="shared" si="2537"/>
        <v>0</v>
      </c>
      <c r="L1957" s="69">
        <f t="shared" si="2537"/>
        <v>0</v>
      </c>
      <c r="M1957" s="69">
        <f t="shared" si="2537"/>
        <v>1285</v>
      </c>
      <c r="N1957" s="69">
        <f t="shared" si="2537"/>
        <v>0</v>
      </c>
      <c r="O1957" s="69">
        <f t="shared" si="2537"/>
        <v>0</v>
      </c>
      <c r="P1957" s="69">
        <f>P16+P45+P75+P102+P131+P158+P187+P214+P241+P268+P297+P324+P351+P378+P405+P432+P459+P486+P513+P540+P569+P596+P623+P650+P677+P706+P733+P760+P790+P817+P844+P871+P898+P927+P954+P981+P1008+P1035+P1062+P1089+P1116+P1143+P1170+P1197+P1224+P1251+P1278+P1305+P1332+P1359+P1386+P1413+P1440+P1467+P1494+P1521+P1548+P1575+P1603+P1630+P1657+P1684+P1711+P1738+P1766+P1793+P1820+P1847+P1874+P1903+P1930</f>
        <v>8411.6149999999998</v>
      </c>
      <c r="Q1957" s="94">
        <f t="shared" si="2510"/>
        <v>9696.6149999999998</v>
      </c>
      <c r="R1957" s="68">
        <f t="shared" ref="R1957:AC1957" si="2538">R16+R45+R75+R102+R131+R158+R187+R214+R241+R268+R297+R324+R351+R378+R405+R432+R459+R486+R513+R540+R569+R596+R623+R650+R677+R706+R733+R760+R790+R817+R844+R871+R898+R927+R954+R981+R1008+R1035+R1062+R1089+R1116+R1143+R1170+R1197+R1224+R1251+R1278+R1305+R1332+R1359+R1386+R1413+R1440+R1467+R1494+R1521+R1548+R1575+R1603+R1630+R1657+R1684+R1711+R1738+R1766+R1793+R1820+R1847+R1874+R1903+R1930</f>
        <v>250</v>
      </c>
      <c r="S1957" s="69">
        <f t="shared" si="2538"/>
        <v>1000</v>
      </c>
      <c r="T1957" s="69">
        <f t="shared" si="2538"/>
        <v>2425</v>
      </c>
      <c r="U1957" s="69">
        <f t="shared" si="2538"/>
        <v>2880</v>
      </c>
      <c r="V1957" s="69">
        <f t="shared" si="2538"/>
        <v>13080</v>
      </c>
      <c r="W1957" s="69">
        <f t="shared" si="2538"/>
        <v>4570.1525000000001</v>
      </c>
      <c r="X1957" s="69">
        <f t="shared" si="2538"/>
        <v>5322</v>
      </c>
      <c r="Y1957" s="69">
        <f t="shared" si="2538"/>
        <v>6205</v>
      </c>
      <c r="Z1957" s="69">
        <f t="shared" si="2538"/>
        <v>5345</v>
      </c>
      <c r="AA1957" s="69">
        <f t="shared" si="2538"/>
        <v>4498</v>
      </c>
      <c r="AB1957" s="69">
        <f t="shared" si="2538"/>
        <v>2646.4</v>
      </c>
      <c r="AC1957" s="69">
        <f t="shared" si="2538"/>
        <v>2885</v>
      </c>
      <c r="AD1957" s="94">
        <f t="shared" si="2512"/>
        <v>51106.552499999998</v>
      </c>
      <c r="AE1957" s="68">
        <f t="shared" ref="AE1957:AP1957" si="2539">AE16+AE45+AE75+AE102+AE131+AE158+AE187+AE214+AE241+AE268+AE297+AE324+AE351+AE378+AE405+AE432+AE459+AE486+AE513+AE540+AE569+AE596+AE623+AE650+AE677+AE706+AE733+AE760+AE790+AE817+AE844+AE871+AE898+AE927+AE954+AE981+AE1008+AE1035+AE1062+AE1089+AE1116+AE1143+AE1170+AE1197+AE1224+AE1251+AE1278+AE1305+AE1332+AE1359+AE1386+AE1413+AE1440+AE1467+AE1494+AE1521+AE1548+AE1575+AE1603+AE1630+AE1657+AE1684+AE1711+AE1738+AE1766+AE1793+AE1820+AE1847+AE1874+AE1903+AE1930</f>
        <v>950</v>
      </c>
      <c r="AF1957" s="69">
        <f t="shared" si="2539"/>
        <v>1800</v>
      </c>
      <c r="AG1957" s="69">
        <f t="shared" si="2539"/>
        <v>3645</v>
      </c>
      <c r="AH1957" s="69">
        <f t="shared" si="2539"/>
        <v>4800</v>
      </c>
      <c r="AI1957" s="69">
        <f t="shared" si="2539"/>
        <v>5980</v>
      </c>
      <c r="AJ1957" s="69">
        <f t="shared" si="2539"/>
        <v>6555</v>
      </c>
      <c r="AK1957" s="69">
        <f t="shared" si="2539"/>
        <v>7690</v>
      </c>
      <c r="AL1957" s="69">
        <f t="shared" si="2539"/>
        <v>7190</v>
      </c>
      <c r="AM1957" s="69">
        <f t="shared" si="2539"/>
        <v>5845.3125</v>
      </c>
      <c r="AN1957" s="69">
        <f t="shared" si="2539"/>
        <v>4130</v>
      </c>
      <c r="AO1957" s="69">
        <f t="shared" si="2539"/>
        <v>2130</v>
      </c>
      <c r="AP1957" s="69">
        <f t="shared" si="2539"/>
        <v>2868</v>
      </c>
      <c r="AQ1957" s="94">
        <f t="shared" si="2514"/>
        <v>53583.3125</v>
      </c>
      <c r="AR1957" s="68">
        <f t="shared" ref="AR1957:BC1957" si="2540">AR16+AR45+AR75+AR102+AR131+AR158+AR187+AR214+AR241+AR268+AR297+AR324+AR351+AR378+AR405+AR432+AR459+AR486+AR513+AR540+AR569+AR596+AR623+AR650+AR677+AR706+AR733+AR760+AR790+AR817+AR844+AR871+AR898+AR927+AR954+AR981+AR1008+AR1035+AR1062+AR1089+AR1116+AR1143+AR1170+AR1197+AR1224+AR1251+AR1278+AR1305+AR1332+AR1359+AR1386+AR1413+AR1440+AR1467+AR1494+AR1521+AR1548+AR1575+AR1603+AR1630+AR1657+AR1684+AR1711+AR1738+AR1766+AR1793+AR1820+AR1847+AR1874+AR1903+AR1930</f>
        <v>700</v>
      </c>
      <c r="AS1957" s="69">
        <f t="shared" si="2540"/>
        <v>850</v>
      </c>
      <c r="AT1957" s="69">
        <f t="shared" si="2540"/>
        <v>1732.5531499999997</v>
      </c>
      <c r="AU1957" s="69">
        <f t="shared" si="2540"/>
        <v>1980</v>
      </c>
      <c r="AV1957" s="69">
        <f t="shared" si="2540"/>
        <v>3030</v>
      </c>
      <c r="AW1957" s="69">
        <f t="shared" si="2540"/>
        <v>3355</v>
      </c>
      <c r="AX1957" s="69">
        <f t="shared" si="2540"/>
        <v>3540</v>
      </c>
      <c r="AY1957" s="69">
        <f t="shared" si="2540"/>
        <v>3640</v>
      </c>
      <c r="AZ1957" s="69">
        <f t="shared" si="2540"/>
        <v>3145</v>
      </c>
      <c r="BA1957" s="69">
        <f t="shared" si="2540"/>
        <v>2737.1475799999998</v>
      </c>
      <c r="BB1957" s="69">
        <f t="shared" si="2540"/>
        <v>2080</v>
      </c>
      <c r="BC1957" s="69">
        <f t="shared" si="2540"/>
        <v>3240</v>
      </c>
      <c r="BD1957" s="94">
        <f t="shared" si="2516"/>
        <v>30029.70073</v>
      </c>
      <c r="BE1957" s="95">
        <f t="shared" si="2468"/>
        <v>162204.47707999998</v>
      </c>
      <c r="BG1957" s="136"/>
      <c r="BH1957" s="4"/>
      <c r="BI1957" s="4"/>
    </row>
    <row r="1958" spans="1:61" ht="13.15" hidden="1" customHeight="1" outlineLevel="2" x14ac:dyDescent="0.2">
      <c r="A1958" s="384"/>
      <c r="B1958" s="383"/>
      <c r="C1958" s="45" t="s">
        <v>164</v>
      </c>
      <c r="D1958" s="97">
        <f t="shared" ref="D1958:P1958" si="2541">D17+D46+D76+D103+D132+D159+D188+D215+D242+D269+D298+D325+D352+D379+D406+D433+D460+D487+D514+D541+D570+D597+D624+D651+D678+D707+D734+D761+D791+D818+D845+D872+D899+D928+D955+D982+D1009+D1036+D1063+D1090+D1117+D1144+D1171+D1198+D1225+D1252+D1279+D1306+D1333+D1360+D1387+D1414+D1441+D1468+D1495+D1522+D1549+D1576+D1604+D1631+D1658+D1685+D1712+D1739+D1767+D1794+D1821+D1848+D1875+D1904+D1931</f>
        <v>17000</v>
      </c>
      <c r="E1958" s="74">
        <f t="shared" si="2541"/>
        <v>0</v>
      </c>
      <c r="F1958" s="75">
        <f t="shared" si="2541"/>
        <v>111</v>
      </c>
      <c r="G1958" s="75">
        <f t="shared" si="2541"/>
        <v>40</v>
      </c>
      <c r="H1958" s="75">
        <f t="shared" si="2541"/>
        <v>14</v>
      </c>
      <c r="I1958" s="75">
        <f t="shared" si="2541"/>
        <v>186.4</v>
      </c>
      <c r="J1958" s="75">
        <f t="shared" si="2541"/>
        <v>113.1</v>
      </c>
      <c r="K1958" s="75">
        <f t="shared" si="2541"/>
        <v>104.8</v>
      </c>
      <c r="L1958" s="75">
        <f t="shared" si="2541"/>
        <v>37.5</v>
      </c>
      <c r="M1958" s="75">
        <f t="shared" si="2541"/>
        <v>1990.2</v>
      </c>
      <c r="N1958" s="75">
        <f t="shared" si="2541"/>
        <v>1140</v>
      </c>
      <c r="O1958" s="75">
        <f t="shared" si="2541"/>
        <v>121</v>
      </c>
      <c r="P1958" s="75">
        <f t="shared" si="2541"/>
        <v>0</v>
      </c>
      <c r="Q1958" s="96">
        <f t="shared" si="2510"/>
        <v>3858</v>
      </c>
      <c r="R1958" s="74">
        <f t="shared" ref="R1958:AC1958" si="2542">R17+R46+R76+R103+R132+R159+R188+R215+R242+R269+R298+R325+R352+R379+R406+R433+R460+R487+R514+R541+R570+R597+R624+R651+R678+R707+R734+R761+R791+R818+R845+R872+R899+R928+R955+R982+R1009+R1036+R1063+R1090+R1117+R1144+R1171+R1198+R1225+R1252+R1279+R1306+R1333+R1360+R1387+R1414+R1441+R1468+R1495+R1522+R1549+R1576+R1604+R1631+R1658+R1685+R1712+R1739+R1767+R1794+R1821+R1848+R1875+R1904+R1931</f>
        <v>0</v>
      </c>
      <c r="S1958" s="75">
        <f t="shared" si="2542"/>
        <v>0</v>
      </c>
      <c r="T1958" s="75">
        <f t="shared" si="2542"/>
        <v>0</v>
      </c>
      <c r="U1958" s="75">
        <f t="shared" si="2542"/>
        <v>0</v>
      </c>
      <c r="V1958" s="75">
        <f t="shared" si="2542"/>
        <v>0</v>
      </c>
      <c r="W1958" s="75">
        <f t="shared" si="2542"/>
        <v>0</v>
      </c>
      <c r="X1958" s="75">
        <f t="shared" si="2542"/>
        <v>0</v>
      </c>
      <c r="Y1958" s="75">
        <f t="shared" si="2542"/>
        <v>0</v>
      </c>
      <c r="Z1958" s="75">
        <f t="shared" si="2542"/>
        <v>0</v>
      </c>
      <c r="AA1958" s="75">
        <f t="shared" si="2542"/>
        <v>0</v>
      </c>
      <c r="AB1958" s="75">
        <f t="shared" si="2542"/>
        <v>0</v>
      </c>
      <c r="AC1958" s="75">
        <f t="shared" si="2542"/>
        <v>0</v>
      </c>
      <c r="AD1958" s="96">
        <f t="shared" si="2512"/>
        <v>0</v>
      </c>
      <c r="AE1958" s="74">
        <f t="shared" ref="AE1958:AP1958" si="2543">AE17+AE46+AE76+AE103+AE132+AE159+AE188+AE215+AE242+AE269+AE298+AE325+AE352+AE379+AE406+AE433+AE460+AE487+AE514+AE541+AE570+AE597+AE624+AE651+AE678+AE707+AE734+AE761+AE791+AE818+AE845+AE872+AE899+AE928+AE955+AE982+AE1009+AE1036+AE1063+AE1090+AE1117+AE1144+AE1171+AE1198+AE1225+AE1252+AE1279+AE1306+AE1333+AE1360+AE1387+AE1414+AE1441+AE1468+AE1495+AE1522+AE1549+AE1576+AE1604+AE1631+AE1658+AE1685+AE1712+AE1739+AE1767+AE1794+AE1821+AE1848+AE1875+AE1904+AE1931</f>
        <v>0</v>
      </c>
      <c r="AF1958" s="75">
        <f t="shared" si="2543"/>
        <v>0</v>
      </c>
      <c r="AG1958" s="75">
        <f t="shared" si="2543"/>
        <v>0</v>
      </c>
      <c r="AH1958" s="75">
        <f t="shared" si="2543"/>
        <v>0</v>
      </c>
      <c r="AI1958" s="75">
        <f t="shared" si="2543"/>
        <v>0</v>
      </c>
      <c r="AJ1958" s="75">
        <f t="shared" si="2543"/>
        <v>0</v>
      </c>
      <c r="AK1958" s="75">
        <f t="shared" si="2543"/>
        <v>0</v>
      </c>
      <c r="AL1958" s="75">
        <f t="shared" si="2543"/>
        <v>0</v>
      </c>
      <c r="AM1958" s="75">
        <f t="shared" si="2543"/>
        <v>0</v>
      </c>
      <c r="AN1958" s="75">
        <f t="shared" si="2543"/>
        <v>0</v>
      </c>
      <c r="AO1958" s="75">
        <f t="shared" si="2543"/>
        <v>0</v>
      </c>
      <c r="AP1958" s="75">
        <f t="shared" si="2543"/>
        <v>0</v>
      </c>
      <c r="AQ1958" s="96">
        <f t="shared" si="2514"/>
        <v>0</v>
      </c>
      <c r="AR1958" s="74">
        <f t="shared" ref="AR1958:BC1958" si="2544">AR17+AR46+AR76+AR103+AR132+AR159+AR188+AR215+AR242+AR269+AR298+AR325+AR352+AR379+AR406+AR433+AR460+AR487+AR514+AR541+AR570+AR597+AR624+AR651+AR678+AR707+AR734+AR761+AR791+AR818+AR845+AR872+AR899+AR928+AR955+AR982+AR1009+AR1036+AR1063+AR1090+AR1117+AR1144+AR1171+AR1198+AR1225+AR1252+AR1279+AR1306+AR1333+AR1360+AR1387+AR1414+AR1441+AR1468+AR1495+AR1522+AR1549+AR1576+AR1604+AR1631+AR1658+AR1685+AR1712+AR1739+AR1767+AR1794+AR1821+AR1848+AR1875+AR1904+AR1931</f>
        <v>0</v>
      </c>
      <c r="AS1958" s="75">
        <f t="shared" si="2544"/>
        <v>0</v>
      </c>
      <c r="AT1958" s="75">
        <f t="shared" si="2544"/>
        <v>0</v>
      </c>
      <c r="AU1958" s="75">
        <f t="shared" si="2544"/>
        <v>0</v>
      </c>
      <c r="AV1958" s="75">
        <f t="shared" si="2544"/>
        <v>0</v>
      </c>
      <c r="AW1958" s="75">
        <f t="shared" si="2544"/>
        <v>0</v>
      </c>
      <c r="AX1958" s="75">
        <f t="shared" si="2544"/>
        <v>0</v>
      </c>
      <c r="AY1958" s="75">
        <f t="shared" si="2544"/>
        <v>0</v>
      </c>
      <c r="AZ1958" s="75">
        <f t="shared" si="2544"/>
        <v>0</v>
      </c>
      <c r="BA1958" s="75">
        <f t="shared" si="2544"/>
        <v>0</v>
      </c>
      <c r="BB1958" s="75">
        <f t="shared" si="2544"/>
        <v>0</v>
      </c>
      <c r="BC1958" s="75">
        <f t="shared" si="2544"/>
        <v>0</v>
      </c>
      <c r="BD1958" s="96">
        <f t="shared" si="2516"/>
        <v>0</v>
      </c>
      <c r="BE1958" s="97">
        <f t="shared" si="2468"/>
        <v>20858</v>
      </c>
      <c r="BH1958" s="4"/>
      <c r="BI1958" s="4"/>
    </row>
    <row r="1959" spans="1:61" ht="13.15" hidden="1" customHeight="1" outlineLevel="2" x14ac:dyDescent="0.2">
      <c r="A1959" s="373">
        <v>6</v>
      </c>
      <c r="B1959" s="364" t="s">
        <v>209</v>
      </c>
      <c r="C1959" s="49" t="s">
        <v>159</v>
      </c>
      <c r="D1959" s="95">
        <f t="shared" ref="D1959:P1959" si="2545">D18+D47+D77+D104+D133+D160+D189+D216+D243+D270+D299+D326+D353+D380+D407+D434+D461+D488+D515+D542+D571+D598+D625+D652+D679+D708+D735+D762+D792+D819+D846+D873+D900+D929+D956+D983+D1010+D1037+D1064+D1091+D1118+D1145+D1172+D1199+D1226+D1253+D1280+D1307+D1334+D1361+D1388+D1415+D1442+D1469+D1496+D1523+D1550+D1577+D1605+D1632+D1659+D1686+D1713+D1740+D1768+D1795+D1822+D1849+D1876+D1905+D1932</f>
        <v>349.45875000000001</v>
      </c>
      <c r="E1959" s="68">
        <f t="shared" si="2545"/>
        <v>0</v>
      </c>
      <c r="F1959" s="69">
        <f t="shared" si="2545"/>
        <v>0</v>
      </c>
      <c r="G1959" s="69">
        <f t="shared" si="2545"/>
        <v>0</v>
      </c>
      <c r="H1959" s="69">
        <f t="shared" si="2545"/>
        <v>0</v>
      </c>
      <c r="I1959" s="69">
        <f t="shared" si="2545"/>
        <v>0</v>
      </c>
      <c r="J1959" s="69">
        <f t="shared" si="2545"/>
        <v>0</v>
      </c>
      <c r="K1959" s="69">
        <f t="shared" si="2545"/>
        <v>0</v>
      </c>
      <c r="L1959" s="69">
        <f t="shared" si="2545"/>
        <v>0</v>
      </c>
      <c r="M1959" s="69">
        <f t="shared" si="2545"/>
        <v>26</v>
      </c>
      <c r="N1959" s="69">
        <f t="shared" si="2545"/>
        <v>0</v>
      </c>
      <c r="O1959" s="69">
        <f t="shared" si="2545"/>
        <v>0</v>
      </c>
      <c r="P1959" s="69">
        <f t="shared" si="2545"/>
        <v>38</v>
      </c>
      <c r="Q1959" s="94">
        <f t="shared" si="2510"/>
        <v>64</v>
      </c>
      <c r="R1959" s="68">
        <f>R18+R47+R77+R104+R133+R160+R189+R216+R243+R270+R299+R326+R353+R380+R407+R434+R461+R488+R515+R542+R571+R598+R625+R652+R679+R708+R735+R762+R792+R819+R846+R873+R900+R929+R956+R983+R1010+R1037+R1064+R1091+R1118+R1145+R1172+R1199+R1226+R1253+R1280+R1307+R1334+R1361+R1388+R1415+R1442+R1469+R1496+R1523+R1550+R1577+R1605+R1632+R1659+R1686+R1713+R1740+R1768+R1795+R1822+R1849+R1876+R1905+R1932</f>
        <v>6</v>
      </c>
      <c r="S1959" s="69">
        <f>S18+S47+S77+S104+S133+S160+S189+S216+S243+S270+S299+S326+S353+S380+S407+S434+S461+S488+S515+S542+S571+S598+S625+S652+S679+S708+S735+S762+S792+S819+S846+S873+S900+S929+S956+S983+S1010+S1037+S1064+S1091+S1118+S1145+S1172+S1199+S1226+S1253+S1280+S1307+S1334+S1361+S1388+S1415+S1442+S1469+S1496+S1523+S1550+S1577+S1605+S1632+S1659+S1686+S1713+S1740+S1768+S1795+S1822+S1849+S1876+S1905+S1932</f>
        <v>31</v>
      </c>
      <c r="T1959" s="69">
        <f>T18+T47+T77+T104+T133+T160+T189+T216+T243+T270+T299+T326+T353+T380+T407+T434+T461+T488+T515+T542+T571+T598+T625+T652+T679+T708+T735+T762+T792+T819+T846+T873+T900+T929+T956+T983+T1010+T1037+T1064+T1091+T1118+T1145+T1172+T1199+T1226+T1253+T1280+T1307+T1334+T1361+T1388+T1415+T1442+T1469+T1496+T1523+T1550+T1577+T1605+T1632+T1659+T1686+T1713+T1740+T1768+T1795+T1822+T1849+T1876+T1905+T1932</f>
        <v>67.5</v>
      </c>
      <c r="U1959" s="69">
        <f>U18+U47+U77+U104+U133+U160+U189+U216+U243+U270+U299+U326+U353+U380+U407+U434+U461+U488+U515+U542+U571+U598+U625+U652+U679+U708+U735+U762+U792+U819+U846+U873+U900+U929+U956+U983+U1010+U1037+U1064+U1091+U1118+U1145+U1172+U1199+U1226+U1253+U1280+U1307+U1334+U1361+U1388+U1415+U1442+U1469+U1496+U1523+U1550+U1577+U1605+U1632+U1659+U1686+U1713+U1740+U1768+U1795+U1822+U1849+U1876+U1905+U1932</f>
        <v>86.5</v>
      </c>
      <c r="V1959" s="69">
        <f t="shared" ref="V1959:AC1959" si="2546">V18+V47+V77+V104+V133+V160+V189+V216+V243+V270+V299+V326+V353+V380+V407+V434+V461+V488+V515+V542+V571+V598+V625+V652+V679+V708+V735+V762+V792+V819+V846+V873+V900+V929+V956+V983+V1010+V1037+V1064+V1091+V1118+V1145+V1172+V1199+V1226+V1253+V1280+V1307+V1334+V1361+V1388+V1415+V1442+V1469+V1496+V1523+V1550+V1577+V1605+V1632+V1659+V1686+V1713+V1740+V1768+V1795+V1822+V1849+V1876+V1905+V1932</f>
        <v>116.5</v>
      </c>
      <c r="W1959" s="69">
        <f t="shared" si="2546"/>
        <v>140.75</v>
      </c>
      <c r="X1959" s="69">
        <f t="shared" si="2546"/>
        <v>176.6</v>
      </c>
      <c r="Y1959" s="69">
        <f t="shared" si="2546"/>
        <v>202.75</v>
      </c>
      <c r="Z1959" s="69">
        <f t="shared" si="2546"/>
        <v>188.5</v>
      </c>
      <c r="AA1959" s="69">
        <f t="shared" si="2546"/>
        <v>161.5</v>
      </c>
      <c r="AB1959" s="69">
        <f t="shared" si="2546"/>
        <v>87.1</v>
      </c>
      <c r="AC1959" s="69">
        <f t="shared" si="2546"/>
        <v>33</v>
      </c>
      <c r="AD1959" s="94">
        <f t="shared" si="2512"/>
        <v>1297.6999999999998</v>
      </c>
      <c r="AE1959" s="68">
        <f t="shared" ref="AE1959:AP1959" si="2547">AE18+AE47+AE77+AE104+AE133+AE160+AE189+AE216+AE243+AE270+AE299+AE326+AE353+AE380+AE407+AE434+AE461+AE488+AE515+AE542+AE571+AE598+AE625+AE652+AE679+AE708+AE735+AE762+AE792+AE819+AE846+AE873+AE900+AE929+AE956+AE983+AE1010+AE1037+AE1064+AE1091+AE1118+AE1145+AE1172+AE1199+AE1226+AE1253+AE1280+AE1307+AE1334+AE1361+AE1388+AE1415+AE1442+AE1469+AE1496+AE1523+AE1550+AE1577+AE1605+AE1632+AE1659+AE1686+AE1713+AE1740+AE1768+AE1795+AE1822+AE1849+AE1876+AE1905+AE1932</f>
        <v>32</v>
      </c>
      <c r="AF1959" s="69">
        <f t="shared" si="2547"/>
        <v>58</v>
      </c>
      <c r="AG1959" s="69">
        <f t="shared" si="2547"/>
        <v>110.5</v>
      </c>
      <c r="AH1959" s="69">
        <f t="shared" si="2547"/>
        <v>151</v>
      </c>
      <c r="AI1959" s="69">
        <f t="shared" si="2547"/>
        <v>185.5</v>
      </c>
      <c r="AJ1959" s="69">
        <f t="shared" si="2547"/>
        <v>205.5</v>
      </c>
      <c r="AK1959" s="69">
        <f t="shared" si="2547"/>
        <v>264.5</v>
      </c>
      <c r="AL1959" s="69">
        <f t="shared" si="2547"/>
        <v>260.5</v>
      </c>
      <c r="AM1959" s="69">
        <f t="shared" si="2547"/>
        <v>216.15938</v>
      </c>
      <c r="AN1959" s="69">
        <f t="shared" si="2547"/>
        <v>149</v>
      </c>
      <c r="AO1959" s="69">
        <f t="shared" si="2547"/>
        <v>83.5</v>
      </c>
      <c r="AP1959" s="69">
        <f t="shared" si="2547"/>
        <v>35</v>
      </c>
      <c r="AQ1959" s="94">
        <f t="shared" si="2514"/>
        <v>1751.1593800000001</v>
      </c>
      <c r="AR1959" s="68">
        <f t="shared" ref="AR1959:BC1959" si="2548">AR18+AR47+AR77+AR104+AR133+AR160+AR189+AR216+AR243+AR270+AR299+AR326+AR353+AR380+AR407+AR434+AR461+AR488+AR515+AR542+AR571+AR598+AR625+AR652+AR679+AR708+AR735+AR762+AR792+AR819+AR846+AR873+AR900+AR929+AR956+AR983+AR1010+AR1037+AR1064+AR1091+AR1118+AR1145+AR1172+AR1199+AR1226+AR1253+AR1280+AR1307+AR1334+AR1361+AR1388+AR1415+AR1442+AR1469+AR1496+AR1523+AR1550+AR1577+AR1605+AR1632+AR1659+AR1686+AR1713+AR1740+AR1768+AR1795+AR1822+AR1849+AR1876+AR1905+AR1932</f>
        <v>29</v>
      </c>
      <c r="AS1959" s="69">
        <f t="shared" si="2548"/>
        <v>33</v>
      </c>
      <c r="AT1959" s="69">
        <f t="shared" si="2548"/>
        <v>64.5</v>
      </c>
      <c r="AU1959" s="69">
        <f t="shared" si="2548"/>
        <v>74.5</v>
      </c>
      <c r="AV1959" s="69">
        <f t="shared" si="2548"/>
        <v>96</v>
      </c>
      <c r="AW1959" s="69">
        <f t="shared" si="2548"/>
        <v>104</v>
      </c>
      <c r="AX1959" s="69">
        <f t="shared" si="2548"/>
        <v>111</v>
      </c>
      <c r="AY1959" s="69">
        <f t="shared" si="2548"/>
        <v>116</v>
      </c>
      <c r="AZ1959" s="69">
        <f t="shared" si="2548"/>
        <v>106.5</v>
      </c>
      <c r="BA1959" s="69">
        <f t="shared" si="2548"/>
        <v>105.27500000000001</v>
      </c>
      <c r="BB1959" s="69">
        <f t="shared" si="2548"/>
        <v>74.5</v>
      </c>
      <c r="BC1959" s="69">
        <f t="shared" si="2548"/>
        <v>46</v>
      </c>
      <c r="BD1959" s="94">
        <f t="shared" si="2516"/>
        <v>960.27499999999998</v>
      </c>
      <c r="BE1959" s="95">
        <f t="shared" si="2468"/>
        <v>4422.5931299999993</v>
      </c>
      <c r="BH1959" s="4"/>
      <c r="BI1959" s="4"/>
    </row>
    <row r="1960" spans="1:61" ht="13.15" hidden="1" customHeight="1" outlineLevel="2" x14ac:dyDescent="0.2">
      <c r="A1960" s="374"/>
      <c r="B1960" s="365"/>
      <c r="C1960" s="48" t="s">
        <v>164</v>
      </c>
      <c r="D1960" s="98">
        <f t="shared" ref="D1960:P1960" si="2549">D19+D48+D78+D105+D134+D161+D190+D217+D244+D271+D300+D327+D354+D381+D408+D435+D462+D489+D516+D543+D572+D599+D626+D653+D680+D709+D736+D763+D793+D820+D847+D874+D901+D930+D957+D984+D1011+D1038+D1065+D1092+D1119+D1146+D1173+D1200+D1227+D1254+D1281+D1308+D1335+D1362+D1389+D1416+D1443+D1470+D1497+D1524+D1551+D1578+D1606+D1633+D1660+D1687+D1714+D1741+D1769+D1796+D1823+D1850+D1877+D1906+D1933</f>
        <v>340</v>
      </c>
      <c r="E1960" s="62">
        <f t="shared" si="2549"/>
        <v>0</v>
      </c>
      <c r="F1960" s="63">
        <f t="shared" si="2549"/>
        <v>0</v>
      </c>
      <c r="G1960" s="63">
        <f t="shared" si="2549"/>
        <v>0</v>
      </c>
      <c r="H1960" s="63">
        <f t="shared" si="2549"/>
        <v>0</v>
      </c>
      <c r="I1960" s="63">
        <f t="shared" si="2549"/>
        <v>0</v>
      </c>
      <c r="J1960" s="63">
        <f t="shared" si="2549"/>
        <v>0</v>
      </c>
      <c r="K1960" s="63">
        <f t="shared" si="2549"/>
        <v>0</v>
      </c>
      <c r="L1960" s="63">
        <f t="shared" si="2549"/>
        <v>0</v>
      </c>
      <c r="M1960" s="63">
        <f t="shared" si="2549"/>
        <v>0</v>
      </c>
      <c r="N1960" s="63">
        <f t="shared" si="2549"/>
        <v>0</v>
      </c>
      <c r="O1960" s="63">
        <f t="shared" si="2549"/>
        <v>0</v>
      </c>
      <c r="P1960" s="63">
        <f t="shared" si="2549"/>
        <v>0</v>
      </c>
      <c r="Q1960" s="93">
        <f t="shared" si="2510"/>
        <v>0</v>
      </c>
      <c r="R1960" s="62">
        <f t="shared" ref="R1960:AC1960" si="2550">R19+R48+R78+R105+R134+R161+R190+R217+R244+R271+R300+R327+R354+R381+R408+R435+R462+R489+R516+R543+R572+R599+R626+R653+R680+R709+R736+R763+R793+R820+R847+R874+R901+R930+R957+R984+R1011+R1038+R1065+R1092+R1119+R1146+R1173+R1200+R1227+R1254+R1281+R1308+R1335+R1362+R1389+R1416+R1443+R1470+R1497+R1524+R1551+R1578+R1606+R1633+R1660+R1687+R1714+R1741+R1769+R1796+R1823+R1850+R1877+R1906+R1933</f>
        <v>0</v>
      </c>
      <c r="S1960" s="63">
        <f t="shared" si="2550"/>
        <v>0</v>
      </c>
      <c r="T1960" s="63">
        <f t="shared" si="2550"/>
        <v>0</v>
      </c>
      <c r="U1960" s="63">
        <f t="shared" si="2550"/>
        <v>0</v>
      </c>
      <c r="V1960" s="63">
        <f t="shared" si="2550"/>
        <v>0</v>
      </c>
      <c r="W1960" s="63">
        <f t="shared" si="2550"/>
        <v>0</v>
      </c>
      <c r="X1960" s="63">
        <f t="shared" si="2550"/>
        <v>0</v>
      </c>
      <c r="Y1960" s="63">
        <f t="shared" si="2550"/>
        <v>0</v>
      </c>
      <c r="Z1960" s="63">
        <f t="shared" si="2550"/>
        <v>0</v>
      </c>
      <c r="AA1960" s="63">
        <f t="shared" si="2550"/>
        <v>0</v>
      </c>
      <c r="AB1960" s="63">
        <f t="shared" si="2550"/>
        <v>0</v>
      </c>
      <c r="AC1960" s="63">
        <f t="shared" si="2550"/>
        <v>0</v>
      </c>
      <c r="AD1960" s="93">
        <f t="shared" si="2512"/>
        <v>0</v>
      </c>
      <c r="AE1960" s="62">
        <f t="shared" ref="AE1960:AP1960" si="2551">AE19+AE48+AE78+AE105+AE134+AE161+AE190+AE217+AE244+AE271+AE300+AE327+AE354+AE381+AE408+AE435+AE462+AE489+AE516+AE543+AE572+AE599+AE626+AE653+AE680+AE709+AE736+AE763+AE793+AE820+AE847+AE874+AE901+AE930+AE957+AE984+AE1011+AE1038+AE1065+AE1092+AE1119+AE1146+AE1173+AE1200+AE1227+AE1254+AE1281+AE1308+AE1335+AE1362+AE1389+AE1416+AE1443+AE1470+AE1497+AE1524+AE1551+AE1578+AE1606+AE1633+AE1660+AE1687+AE1714+AE1741+AE1769+AE1796+AE1823+AE1850+AE1877+AE1906+AE1933</f>
        <v>0</v>
      </c>
      <c r="AF1960" s="63">
        <f t="shared" si="2551"/>
        <v>0</v>
      </c>
      <c r="AG1960" s="63">
        <f t="shared" si="2551"/>
        <v>0</v>
      </c>
      <c r="AH1960" s="63">
        <f t="shared" si="2551"/>
        <v>0</v>
      </c>
      <c r="AI1960" s="63">
        <f t="shared" si="2551"/>
        <v>0</v>
      </c>
      <c r="AJ1960" s="63">
        <f t="shared" si="2551"/>
        <v>0</v>
      </c>
      <c r="AK1960" s="63">
        <f t="shared" si="2551"/>
        <v>0</v>
      </c>
      <c r="AL1960" s="63">
        <f t="shared" si="2551"/>
        <v>0</v>
      </c>
      <c r="AM1960" s="63">
        <f t="shared" si="2551"/>
        <v>0</v>
      </c>
      <c r="AN1960" s="63">
        <f t="shared" si="2551"/>
        <v>0</v>
      </c>
      <c r="AO1960" s="63">
        <f t="shared" si="2551"/>
        <v>0</v>
      </c>
      <c r="AP1960" s="63">
        <f t="shared" si="2551"/>
        <v>0</v>
      </c>
      <c r="AQ1960" s="93">
        <f t="shared" si="2514"/>
        <v>0</v>
      </c>
      <c r="AR1960" s="62">
        <f t="shared" ref="AR1960:BC1960" si="2552">AR19+AR48+AR78+AR105+AR134+AR161+AR190+AR217+AR244+AR271+AR300+AR327+AR354+AR381+AR408+AR435+AR462+AR489+AR516+AR543+AR572+AR599+AR626+AR653+AR680+AR709+AR736+AR763+AR793+AR820+AR847+AR874+AR901+AR930+AR957+AR984+AR1011+AR1038+AR1065+AR1092+AR1119+AR1146+AR1173+AR1200+AR1227+AR1254+AR1281+AR1308+AR1335+AR1362+AR1389+AR1416+AR1443+AR1470+AR1497+AR1524+AR1551+AR1578+AR1606+AR1633+AR1660+AR1687+AR1714+AR1741+AR1769+AR1796+AR1823+AR1850+AR1877+AR1906+AR1933</f>
        <v>0</v>
      </c>
      <c r="AS1960" s="63">
        <f t="shared" si="2552"/>
        <v>0</v>
      </c>
      <c r="AT1960" s="63">
        <f t="shared" si="2552"/>
        <v>0</v>
      </c>
      <c r="AU1960" s="63">
        <f t="shared" si="2552"/>
        <v>0</v>
      </c>
      <c r="AV1960" s="63">
        <f t="shared" si="2552"/>
        <v>0</v>
      </c>
      <c r="AW1960" s="63">
        <f t="shared" si="2552"/>
        <v>0</v>
      </c>
      <c r="AX1960" s="63">
        <f t="shared" si="2552"/>
        <v>0</v>
      </c>
      <c r="AY1960" s="63">
        <f t="shared" si="2552"/>
        <v>0</v>
      </c>
      <c r="AZ1960" s="63">
        <f t="shared" si="2552"/>
        <v>0</v>
      </c>
      <c r="BA1960" s="63">
        <f t="shared" si="2552"/>
        <v>0</v>
      </c>
      <c r="BB1960" s="63">
        <f t="shared" si="2552"/>
        <v>0</v>
      </c>
      <c r="BC1960" s="63">
        <f t="shared" si="2552"/>
        <v>0</v>
      </c>
      <c r="BD1960" s="93">
        <f t="shared" si="2516"/>
        <v>0</v>
      </c>
      <c r="BE1960" s="98">
        <f t="shared" si="2468"/>
        <v>340</v>
      </c>
      <c r="BF1960" s="122"/>
      <c r="BG1960" s="136"/>
      <c r="BH1960" s="4"/>
      <c r="BI1960" s="4"/>
    </row>
    <row r="1961" spans="1:61" ht="13.15" hidden="1" customHeight="1" outlineLevel="2" x14ac:dyDescent="0.2">
      <c r="A1961" s="366">
        <v>7</v>
      </c>
      <c r="B1961" s="364" t="s">
        <v>6</v>
      </c>
      <c r="C1961" s="49" t="s">
        <v>159</v>
      </c>
      <c r="D1961" s="95">
        <f t="shared" ref="D1961:P1961" si="2553">D20+D49+D79+D106+D135+D162+D191+D218+D245+D272+D301+D328+D355+D382+D409+D436+D463+D490+D517+D544+D573+D600+D627+D654+D681+D710+D737+D764+D794+D821+D848+D875+D902+D931+D958+D985+D1012+D1039+D1066+D1093+D1120+D1147+D1174+D1201+D1228+D1255+D1282+D1309+D1336+D1363+D1390+D1417+D1444+D1471+D1498+D1525+D1552+D1579+D1607+D1634+D1661+D1688+D1715+D1742+D1770+D1797+D1824+D1851+D1878+D1907+D1934</f>
        <v>0</v>
      </c>
      <c r="E1961" s="68">
        <f t="shared" si="2553"/>
        <v>0</v>
      </c>
      <c r="F1961" s="69">
        <f t="shared" si="2553"/>
        <v>0</v>
      </c>
      <c r="G1961" s="69">
        <f t="shared" si="2553"/>
        <v>0</v>
      </c>
      <c r="H1961" s="69">
        <f t="shared" si="2553"/>
        <v>0</v>
      </c>
      <c r="I1961" s="69">
        <f t="shared" si="2553"/>
        <v>0</v>
      </c>
      <c r="J1961" s="69">
        <f t="shared" si="2553"/>
        <v>0</v>
      </c>
      <c r="K1961" s="69">
        <f t="shared" si="2553"/>
        <v>0</v>
      </c>
      <c r="L1961" s="69">
        <f t="shared" si="2553"/>
        <v>0</v>
      </c>
      <c r="M1961" s="69">
        <f t="shared" si="2553"/>
        <v>0</v>
      </c>
      <c r="N1961" s="69">
        <f t="shared" si="2553"/>
        <v>0</v>
      </c>
      <c r="O1961" s="69">
        <f t="shared" si="2553"/>
        <v>0</v>
      </c>
      <c r="P1961" s="69">
        <f t="shared" si="2553"/>
        <v>13</v>
      </c>
      <c r="Q1961" s="94">
        <f t="shared" si="2510"/>
        <v>13</v>
      </c>
      <c r="R1961" s="68">
        <f t="shared" ref="R1961:AC1961" si="2554">R20+R49+R79+R106+R135+R162+R191+R218+R245+R272+R301+R328+R355+R382+R409+R436+R463+R490+R517+R544+R573+R600+R627+R654+R681+R710+R737+R764+R794+R821+R848+R875+R902+R931+R958+R985+R1012+R1039+R1066+R1093+R1120+R1147+R1174+R1201+R1228+R1255+R1282+R1309+R1336+R1363+R1390+R1417+R1444+R1471+R1498+R1525+R1552+R1579+R1607+R1634+R1661+R1688+R1715+R1742+R1770+R1797+R1824+R1851+R1878+R1907+R1934</f>
        <v>5</v>
      </c>
      <c r="S1961" s="69">
        <f t="shared" si="2554"/>
        <v>7</v>
      </c>
      <c r="T1961" s="69">
        <f t="shared" si="2554"/>
        <v>12</v>
      </c>
      <c r="U1961" s="69">
        <f t="shared" si="2554"/>
        <v>17</v>
      </c>
      <c r="V1961" s="69">
        <f t="shared" si="2554"/>
        <v>21</v>
      </c>
      <c r="W1961" s="69">
        <f t="shared" si="2554"/>
        <v>35</v>
      </c>
      <c r="X1961" s="69">
        <f t="shared" si="2554"/>
        <v>43</v>
      </c>
      <c r="Y1961" s="69">
        <f t="shared" si="2554"/>
        <v>60</v>
      </c>
      <c r="Z1961" s="69">
        <f t="shared" si="2554"/>
        <v>48</v>
      </c>
      <c r="AA1961" s="69">
        <f t="shared" si="2554"/>
        <v>35</v>
      </c>
      <c r="AB1961" s="69">
        <f t="shared" si="2554"/>
        <v>38</v>
      </c>
      <c r="AC1961" s="69">
        <f t="shared" si="2554"/>
        <v>23</v>
      </c>
      <c r="AD1961" s="94">
        <f t="shared" si="2512"/>
        <v>344</v>
      </c>
      <c r="AE1961" s="68">
        <f t="shared" ref="AE1961:AP1961" si="2555">AE20+AE49+AE79+AE106+AE135+AE162+AE191+AE218+AE245+AE272+AE301+AE328+AE355+AE382+AE409+AE436+AE463+AE490+AE517+AE544+AE573+AE600+AE627+AE654+AE681+AE710+AE737+AE764+AE794+AE821+AE848+AE875+AE902+AE931+AE958+AE985+AE1012+AE1039+AE1066+AE1093+AE1120+AE1147+AE1174+AE1201+AE1228+AE1255+AE1282+AE1309+AE1336+AE1363+AE1390+AE1417+AE1444+AE1471+AE1498+AE1525+AE1552+AE1579+AE1607+AE1634+AE1661+AE1688+AE1715+AE1742+AE1770+AE1797+AE1824+AE1851+AE1878+AE1907+AE1934</f>
        <v>30.5</v>
      </c>
      <c r="AF1961" s="69">
        <f t="shared" si="2555"/>
        <v>46.5</v>
      </c>
      <c r="AG1961" s="69">
        <f t="shared" si="2555"/>
        <v>59</v>
      </c>
      <c r="AH1961" s="69">
        <f t="shared" si="2555"/>
        <v>69</v>
      </c>
      <c r="AI1961" s="69">
        <f t="shared" si="2555"/>
        <v>82</v>
      </c>
      <c r="AJ1961" s="69">
        <f t="shared" si="2555"/>
        <v>87</v>
      </c>
      <c r="AK1961" s="69">
        <f t="shared" si="2555"/>
        <v>77</v>
      </c>
      <c r="AL1961" s="69">
        <f t="shared" si="2555"/>
        <v>64</v>
      </c>
      <c r="AM1961" s="69">
        <f t="shared" si="2555"/>
        <v>55.25</v>
      </c>
      <c r="AN1961" s="69">
        <f t="shared" si="2555"/>
        <v>40</v>
      </c>
      <c r="AO1961" s="69">
        <f t="shared" si="2555"/>
        <v>-17</v>
      </c>
      <c r="AP1961" s="69">
        <f t="shared" si="2555"/>
        <v>20</v>
      </c>
      <c r="AQ1961" s="94">
        <f t="shared" si="2514"/>
        <v>613.25</v>
      </c>
      <c r="AR1961" s="68">
        <f t="shared" ref="AR1961:BC1961" si="2556">AR20+AR49+AR79+AR106+AR135+AR162+AR191+AR218+AR245+AR272+AR301+AR328+AR355+AR382+AR409+AR436+AR463+AR490+AR517+AR544+AR573+AR600+AR627+AR654+AR681+AR710+AR737+AR764+AR794+AR821+AR848+AR875+AR902+AR931+AR958+AR985+AR1012+AR1039+AR1066+AR1093+AR1120+AR1147+AR1174+AR1201+AR1228+AR1255+AR1282+AR1309+AR1336+AR1363+AR1390+AR1417+AR1444+AR1471+AR1498+AR1525+AR1552+AR1579+AR1607+AR1634+AR1661+AR1688+AR1715+AR1742+AR1770+AR1797+AR1824+AR1851+AR1878+AR1907+AR1934</f>
        <v>16</v>
      </c>
      <c r="AS1961" s="69">
        <f t="shared" si="2556"/>
        <v>21</v>
      </c>
      <c r="AT1961" s="69">
        <f t="shared" si="2556"/>
        <v>16</v>
      </c>
      <c r="AU1961" s="69">
        <f t="shared" si="2556"/>
        <v>16</v>
      </c>
      <c r="AV1961" s="69">
        <f t="shared" si="2556"/>
        <v>17</v>
      </c>
      <c r="AW1961" s="69">
        <f t="shared" si="2556"/>
        <v>12</v>
      </c>
      <c r="AX1961" s="69">
        <f t="shared" si="2556"/>
        <v>9</v>
      </c>
      <c r="AY1961" s="69">
        <f t="shared" si="2556"/>
        <v>14</v>
      </c>
      <c r="AZ1961" s="69">
        <f t="shared" si="2556"/>
        <v>9</v>
      </c>
      <c r="BA1961" s="69">
        <f t="shared" si="2556"/>
        <v>9</v>
      </c>
      <c r="BB1961" s="69">
        <f t="shared" si="2556"/>
        <v>9</v>
      </c>
      <c r="BC1961" s="69">
        <f t="shared" si="2556"/>
        <v>6</v>
      </c>
      <c r="BD1961" s="94">
        <f t="shared" si="2516"/>
        <v>154</v>
      </c>
      <c r="BE1961" s="95">
        <f t="shared" si="2468"/>
        <v>1124.25</v>
      </c>
      <c r="BG1961" s="138"/>
      <c r="BH1961" s="139"/>
      <c r="BI1961" s="139"/>
    </row>
    <row r="1962" spans="1:61" ht="13.15" hidden="1" customHeight="1" outlineLevel="2" x14ac:dyDescent="0.2">
      <c r="A1962" s="367"/>
      <c r="B1962" s="368"/>
      <c r="C1962" s="48" t="s">
        <v>164</v>
      </c>
      <c r="D1962" s="98">
        <f t="shared" ref="D1962:P1962" si="2557">D21+D50+D80+D107+D136+D163+D192+D219+D246+D273+D302+D329+D356+D383+D410+D437+D464+D491+D518+D545+D574+D601+D628+D655+D682+D711+D738+D765+D795+D822+D849+D876+D903+D932+D959+D986+D1013+D1040+D1067+D1094+D1121+D1148+D1175+D1202+D1229+D1256+D1283+D1310+D1337+D1364+D1391+D1418+D1445+D1472+D1499+D1526+D1553+D1580+D1608+D1635+D1662+D1689+D1716+D1743+D1771+D1798+D1825+D1852+D1879+D1908+D1935</f>
        <v>0</v>
      </c>
      <c r="E1962" s="66">
        <f t="shared" si="2557"/>
        <v>0</v>
      </c>
      <c r="F1962" s="63">
        <f t="shared" si="2557"/>
        <v>0</v>
      </c>
      <c r="G1962" s="63">
        <f t="shared" si="2557"/>
        <v>0</v>
      </c>
      <c r="H1962" s="63">
        <f t="shared" si="2557"/>
        <v>0</v>
      </c>
      <c r="I1962" s="63">
        <f t="shared" si="2557"/>
        <v>0</v>
      </c>
      <c r="J1962" s="63">
        <f t="shared" si="2557"/>
        <v>0</v>
      </c>
      <c r="K1962" s="63">
        <f t="shared" si="2557"/>
        <v>0</v>
      </c>
      <c r="L1962" s="63">
        <f t="shared" si="2557"/>
        <v>0</v>
      </c>
      <c r="M1962" s="63">
        <f t="shared" si="2557"/>
        <v>0</v>
      </c>
      <c r="N1962" s="63">
        <f t="shared" si="2557"/>
        <v>0</v>
      </c>
      <c r="O1962" s="63">
        <f t="shared" si="2557"/>
        <v>0</v>
      </c>
      <c r="P1962" s="63">
        <f t="shared" si="2557"/>
        <v>0</v>
      </c>
      <c r="Q1962" s="93">
        <f t="shared" si="2510"/>
        <v>0</v>
      </c>
      <c r="R1962" s="66">
        <f t="shared" ref="R1962:AC1962" si="2558">R21+R50+R80+R107+R136+R163+R192+R219+R246+R273+R302+R329+R356+R383+R410+R437+R464+R491+R518+R545+R574+R601+R628+R655+R682+R711+R738+R765+R795+R822+R849+R876+R903+R932+R959+R986+R1013+R1040+R1067+R1094+R1121+R1148+R1175+R1202+R1229+R1256+R1283+R1310+R1337+R1364+R1391+R1418+R1445+R1472+R1499+R1526+R1553+R1580+R1608+R1635+R1662+R1689+R1716+R1743+R1771+R1798+R1825+R1852+R1879+R1908+R1935</f>
        <v>0</v>
      </c>
      <c r="S1962" s="63">
        <f t="shared" si="2558"/>
        <v>0</v>
      </c>
      <c r="T1962" s="63">
        <f t="shared" si="2558"/>
        <v>0</v>
      </c>
      <c r="U1962" s="63">
        <f t="shared" si="2558"/>
        <v>0</v>
      </c>
      <c r="V1962" s="63">
        <f t="shared" si="2558"/>
        <v>0</v>
      </c>
      <c r="W1962" s="63">
        <f t="shared" si="2558"/>
        <v>0</v>
      </c>
      <c r="X1962" s="63">
        <f t="shared" si="2558"/>
        <v>0</v>
      </c>
      <c r="Y1962" s="63">
        <f t="shared" si="2558"/>
        <v>0</v>
      </c>
      <c r="Z1962" s="63">
        <f t="shared" si="2558"/>
        <v>0</v>
      </c>
      <c r="AA1962" s="63">
        <f t="shared" si="2558"/>
        <v>0</v>
      </c>
      <c r="AB1962" s="63">
        <f t="shared" si="2558"/>
        <v>0</v>
      </c>
      <c r="AC1962" s="63">
        <f t="shared" si="2558"/>
        <v>0</v>
      </c>
      <c r="AD1962" s="93">
        <f t="shared" si="2512"/>
        <v>0</v>
      </c>
      <c r="AE1962" s="66">
        <f t="shared" ref="AE1962:AP1962" si="2559">AE21+AE50+AE80+AE107+AE136+AE163+AE192+AE219+AE246+AE273+AE302+AE329+AE356+AE383+AE410+AE437+AE464+AE491+AE518+AE545+AE574+AE601+AE628+AE655+AE682+AE711+AE738+AE765+AE795+AE822+AE849+AE876+AE903+AE932+AE959+AE986+AE1013+AE1040+AE1067+AE1094+AE1121+AE1148+AE1175+AE1202+AE1229+AE1256+AE1283+AE1310+AE1337+AE1364+AE1391+AE1418+AE1445+AE1472+AE1499+AE1526+AE1553+AE1580+AE1608+AE1635+AE1662+AE1689+AE1716+AE1743+AE1771+AE1798+AE1825+AE1852+AE1879+AE1908+AE1935</f>
        <v>0</v>
      </c>
      <c r="AF1962" s="63">
        <f t="shared" si="2559"/>
        <v>0</v>
      </c>
      <c r="AG1962" s="63">
        <f t="shared" si="2559"/>
        <v>0</v>
      </c>
      <c r="AH1962" s="63">
        <f t="shared" si="2559"/>
        <v>0</v>
      </c>
      <c r="AI1962" s="63">
        <f t="shared" si="2559"/>
        <v>0</v>
      </c>
      <c r="AJ1962" s="63">
        <f t="shared" si="2559"/>
        <v>0</v>
      </c>
      <c r="AK1962" s="63">
        <f t="shared" si="2559"/>
        <v>0</v>
      </c>
      <c r="AL1962" s="63">
        <f t="shared" si="2559"/>
        <v>0</v>
      </c>
      <c r="AM1962" s="63">
        <f t="shared" si="2559"/>
        <v>0</v>
      </c>
      <c r="AN1962" s="63">
        <f t="shared" si="2559"/>
        <v>0</v>
      </c>
      <c r="AO1962" s="63">
        <f t="shared" si="2559"/>
        <v>0</v>
      </c>
      <c r="AP1962" s="63">
        <f t="shared" si="2559"/>
        <v>0</v>
      </c>
      <c r="AQ1962" s="93">
        <f t="shared" si="2514"/>
        <v>0</v>
      </c>
      <c r="AR1962" s="66">
        <f t="shared" ref="AR1962:BC1962" si="2560">AR21+AR50+AR80+AR107+AR136+AR163+AR192+AR219+AR246+AR273+AR302+AR329+AR356+AR383+AR410+AR437+AR464+AR491+AR518+AR545+AR574+AR601+AR628+AR655+AR682+AR711+AR738+AR765+AR795+AR822+AR849+AR876+AR903+AR932+AR959+AR986+AR1013+AR1040+AR1067+AR1094+AR1121+AR1148+AR1175+AR1202+AR1229+AR1256+AR1283+AR1310+AR1337+AR1364+AR1391+AR1418+AR1445+AR1472+AR1499+AR1526+AR1553+AR1580+AR1608+AR1635+AR1662+AR1689+AR1716+AR1743+AR1771+AR1798+AR1825+AR1852+AR1879+AR1908+AR1935</f>
        <v>0</v>
      </c>
      <c r="AS1962" s="63">
        <f t="shared" si="2560"/>
        <v>0</v>
      </c>
      <c r="AT1962" s="63">
        <f t="shared" si="2560"/>
        <v>0</v>
      </c>
      <c r="AU1962" s="63">
        <f t="shared" si="2560"/>
        <v>0</v>
      </c>
      <c r="AV1962" s="63">
        <f t="shared" si="2560"/>
        <v>0</v>
      </c>
      <c r="AW1962" s="63">
        <f t="shared" si="2560"/>
        <v>0</v>
      </c>
      <c r="AX1962" s="63">
        <f t="shared" si="2560"/>
        <v>0</v>
      </c>
      <c r="AY1962" s="63">
        <f t="shared" si="2560"/>
        <v>0</v>
      </c>
      <c r="AZ1962" s="63">
        <f t="shared" si="2560"/>
        <v>0</v>
      </c>
      <c r="BA1962" s="63">
        <f t="shared" si="2560"/>
        <v>0</v>
      </c>
      <c r="BB1962" s="63">
        <f t="shared" si="2560"/>
        <v>0</v>
      </c>
      <c r="BC1962" s="63">
        <f t="shared" si="2560"/>
        <v>0</v>
      </c>
      <c r="BD1962" s="93">
        <f t="shared" si="2516"/>
        <v>0</v>
      </c>
      <c r="BE1962" s="98">
        <f t="shared" si="2468"/>
        <v>0</v>
      </c>
      <c r="BH1962" s="4"/>
      <c r="BI1962" s="4"/>
    </row>
    <row r="1963" spans="1:61" ht="13.15" hidden="1" customHeight="1" outlineLevel="2" x14ac:dyDescent="0.2">
      <c r="A1963" s="380">
        <v>8</v>
      </c>
      <c r="B1963" s="364" t="s">
        <v>335</v>
      </c>
      <c r="C1963" s="49" t="s">
        <v>159</v>
      </c>
      <c r="D1963" s="95">
        <f t="shared" ref="D1963:P1963" si="2561">D22+D51+D81+D108+D137+D164+D193+D220+D247+D274+D303+D330+D357+D384+D411+D438+D465+D492+D519+D546+D575+D602+D629+D656+D683+D712+D739+D766+D796+D823+D850+D877+D904+D933+D960+D987+D1014+D1041+D1068+D1095+D1122+D1149+D1176+D1203+D1230+D1257+D1284+D1311+D1338+D1365+D1392+D1419+D1446+D1473+D1500+D1527+D1554+D1581+D1609+D1636+D1663+D1690+D1717+D1744+D1772+D1799+D1826+D1853+D1880+D1909+D1936</f>
        <v>0</v>
      </c>
      <c r="E1963" s="68">
        <f t="shared" si="2561"/>
        <v>0</v>
      </c>
      <c r="F1963" s="69">
        <f t="shared" si="2561"/>
        <v>0</v>
      </c>
      <c r="G1963" s="69">
        <f t="shared" si="2561"/>
        <v>0</v>
      </c>
      <c r="H1963" s="69">
        <f t="shared" si="2561"/>
        <v>0</v>
      </c>
      <c r="I1963" s="69">
        <f t="shared" si="2561"/>
        <v>0</v>
      </c>
      <c r="J1963" s="69">
        <f t="shared" si="2561"/>
        <v>0</v>
      </c>
      <c r="K1963" s="69">
        <f t="shared" si="2561"/>
        <v>0</v>
      </c>
      <c r="L1963" s="69">
        <f t="shared" si="2561"/>
        <v>0</v>
      </c>
      <c r="M1963" s="69">
        <f t="shared" si="2561"/>
        <v>0</v>
      </c>
      <c r="N1963" s="69">
        <f t="shared" si="2561"/>
        <v>0</v>
      </c>
      <c r="O1963" s="69">
        <f t="shared" si="2561"/>
        <v>0</v>
      </c>
      <c r="P1963" s="69">
        <f t="shared" si="2561"/>
        <v>170</v>
      </c>
      <c r="Q1963" s="94">
        <f t="shared" si="2510"/>
        <v>170</v>
      </c>
      <c r="R1963" s="68">
        <f t="shared" ref="R1963:AC1963" si="2562">R22+R51+R81+R108+R137+R164+R193+R220+R247+R274+R303+R330+R357+R384+R411+R438+R465+R492+R519+R546+R575+R602+R629+R656+R683+R712+R739+R766+R796+R823+R850+R877+R904+R933+R960+R987+R1014+R1041+R1068+R1095+R1122+R1149+R1176+R1203+R1230+R1257+R1284+R1311+R1338+R1365+R1392+R1419+R1446+R1473+R1500+R1527+R1554+R1581+R1609+R1636+R1663+R1690+R1717+R1744+R1772+R1799+R1826+R1853+R1880+R1909+R1936</f>
        <v>0</v>
      </c>
      <c r="S1963" s="69">
        <f t="shared" si="2562"/>
        <v>0</v>
      </c>
      <c r="T1963" s="69">
        <f t="shared" si="2562"/>
        <v>0</v>
      </c>
      <c r="U1963" s="69">
        <f t="shared" si="2562"/>
        <v>10</v>
      </c>
      <c r="V1963" s="69">
        <f t="shared" si="2562"/>
        <v>10</v>
      </c>
      <c r="W1963" s="69">
        <f t="shared" si="2562"/>
        <v>10</v>
      </c>
      <c r="X1963" s="69">
        <f t="shared" si="2562"/>
        <v>10</v>
      </c>
      <c r="Y1963" s="69">
        <f t="shared" si="2562"/>
        <v>10</v>
      </c>
      <c r="Z1963" s="69">
        <f t="shared" si="2562"/>
        <v>10</v>
      </c>
      <c r="AA1963" s="69">
        <f t="shared" si="2562"/>
        <v>15</v>
      </c>
      <c r="AB1963" s="69">
        <f t="shared" si="2562"/>
        <v>14</v>
      </c>
      <c r="AC1963" s="69">
        <f t="shared" si="2562"/>
        <v>0</v>
      </c>
      <c r="AD1963" s="94">
        <f t="shared" si="2512"/>
        <v>89</v>
      </c>
      <c r="AE1963" s="68">
        <f t="shared" ref="AE1963:AP1963" si="2563">AE22+AE51+AE81+AE108+AE137+AE164+AE193+AE220+AE247+AE274+AE303+AE330+AE357+AE384+AE411+AE438+AE465+AE492+AE519+AE546+AE575+AE602+AE629+AE656+AE683+AE712+AE739+AE766+AE796+AE823+AE850+AE877+AE904+AE933+AE960+AE987+AE1014+AE1041+AE1068+AE1095+AE1122+AE1149+AE1176+AE1203+AE1230+AE1257+AE1284+AE1311+AE1338+AE1365+AE1392+AE1419+AE1446+AE1473+AE1500+AE1527+AE1554+AE1581+AE1609+AE1636+AE1663+AE1690+AE1717+AE1744+AE1772+AE1799+AE1826+AE1853+AE1880+AE1909+AE1936</f>
        <v>0</v>
      </c>
      <c r="AF1963" s="69">
        <f t="shared" si="2563"/>
        <v>0</v>
      </c>
      <c r="AG1963" s="69">
        <f t="shared" si="2563"/>
        <v>0</v>
      </c>
      <c r="AH1963" s="69">
        <f t="shared" si="2563"/>
        <v>0</v>
      </c>
      <c r="AI1963" s="69">
        <f t="shared" si="2563"/>
        <v>0</v>
      </c>
      <c r="AJ1963" s="69">
        <f t="shared" si="2563"/>
        <v>0</v>
      </c>
      <c r="AK1963" s="69">
        <f t="shared" si="2563"/>
        <v>0</v>
      </c>
      <c r="AL1963" s="69">
        <f t="shared" si="2563"/>
        <v>0</v>
      </c>
      <c r="AM1963" s="69">
        <f t="shared" si="2563"/>
        <v>0</v>
      </c>
      <c r="AN1963" s="69">
        <f t="shared" si="2563"/>
        <v>5</v>
      </c>
      <c r="AO1963" s="69">
        <f t="shared" si="2563"/>
        <v>0</v>
      </c>
      <c r="AP1963" s="69">
        <f t="shared" si="2563"/>
        <v>0</v>
      </c>
      <c r="AQ1963" s="94">
        <f t="shared" si="2514"/>
        <v>5</v>
      </c>
      <c r="AR1963" s="68">
        <f t="shared" ref="AR1963:BC1963" si="2564">AR22+AR51+AR81+AR108+AR137+AR164+AR193+AR220+AR247+AR274+AR303+AR330+AR357+AR384+AR411+AR438+AR465+AR492+AR519+AR546+AR575+AR602+AR629+AR656+AR683+AR712+AR739+AR766+AR796+AR823+AR850+AR877+AR904+AR933+AR960+AR987+AR1014+AR1041+AR1068+AR1095+AR1122+AR1149+AR1176+AR1203+AR1230+AR1257+AR1284+AR1311+AR1338+AR1365+AR1392+AR1419+AR1446+AR1473+AR1500+AR1527+AR1554+AR1581+AR1609+AR1636+AR1663+AR1690+AR1717+AR1744+AR1772+AR1799+AR1826+AR1853+AR1880+AR1909+AR1936</f>
        <v>0</v>
      </c>
      <c r="AS1963" s="69">
        <f t="shared" si="2564"/>
        <v>0</v>
      </c>
      <c r="AT1963" s="69">
        <f t="shared" si="2564"/>
        <v>0</v>
      </c>
      <c r="AU1963" s="69">
        <f t="shared" si="2564"/>
        <v>0</v>
      </c>
      <c r="AV1963" s="69">
        <f t="shared" si="2564"/>
        <v>0</v>
      </c>
      <c r="AW1963" s="69">
        <f t="shared" si="2564"/>
        <v>0</v>
      </c>
      <c r="AX1963" s="69">
        <f t="shared" si="2564"/>
        <v>0</v>
      </c>
      <c r="AY1963" s="69">
        <f t="shared" si="2564"/>
        <v>0</v>
      </c>
      <c r="AZ1963" s="69">
        <f t="shared" si="2564"/>
        <v>0</v>
      </c>
      <c r="BA1963" s="69">
        <f t="shared" si="2564"/>
        <v>5</v>
      </c>
      <c r="BB1963" s="69">
        <f t="shared" si="2564"/>
        <v>0</v>
      </c>
      <c r="BC1963" s="69">
        <f t="shared" si="2564"/>
        <v>0</v>
      </c>
      <c r="BD1963" s="94">
        <f t="shared" si="2516"/>
        <v>5</v>
      </c>
      <c r="BE1963" s="95">
        <f>SUM(D1963,BD1963,AQ1963,AD1963,Q1963)</f>
        <v>269</v>
      </c>
      <c r="BG1963" s="138"/>
      <c r="BH1963" s="139"/>
      <c r="BI1963" s="139"/>
    </row>
    <row r="1964" spans="1:61" ht="13.15" hidden="1" customHeight="1" outlineLevel="2" thickBot="1" x14ac:dyDescent="0.25">
      <c r="A1964" s="377"/>
      <c r="B1964" s="379"/>
      <c r="C1964" s="128" t="s">
        <v>164</v>
      </c>
      <c r="D1964" s="133">
        <f t="shared" ref="D1964:P1964" si="2565">D23+D52+D82+D109+D138+D165+D194+D221+D248+D275+D304+D331+D358+D385+D412+D439+D466+D493+D520+D547+D576+D603+D630+D657+D684+D713+D740+D767+D797+D824+D851+D878+D905+D934+D961+D988+D1015+D1042+D1069+D1096+D1123+D1150+D1177+D1204+D1231+D1258+D1285+D1312+D1339+D1366+D1393+D1420+D1447+D1474+D1501+D1528+D1555+D1582+D1610+D1637+D1664+D1691+D1718+D1745+D1773+D1800+D1827+D1854+D1881+D1910+D1937</f>
        <v>0</v>
      </c>
      <c r="E1964" s="132">
        <f t="shared" si="2565"/>
        <v>0</v>
      </c>
      <c r="F1964" s="130">
        <f t="shared" si="2565"/>
        <v>0</v>
      </c>
      <c r="G1964" s="130">
        <f t="shared" si="2565"/>
        <v>170</v>
      </c>
      <c r="H1964" s="130">
        <f t="shared" si="2565"/>
        <v>0</v>
      </c>
      <c r="I1964" s="130">
        <f t="shared" si="2565"/>
        <v>0</v>
      </c>
      <c r="J1964" s="130">
        <f t="shared" si="2565"/>
        <v>0</v>
      </c>
      <c r="K1964" s="130">
        <f t="shared" si="2565"/>
        <v>0</v>
      </c>
      <c r="L1964" s="130">
        <f t="shared" si="2565"/>
        <v>0</v>
      </c>
      <c r="M1964" s="130">
        <f t="shared" si="2565"/>
        <v>0</v>
      </c>
      <c r="N1964" s="130">
        <f t="shared" si="2565"/>
        <v>0</v>
      </c>
      <c r="O1964" s="130">
        <f t="shared" si="2565"/>
        <v>0</v>
      </c>
      <c r="P1964" s="130">
        <f t="shared" si="2565"/>
        <v>0</v>
      </c>
      <c r="Q1964" s="131">
        <f t="shared" si="2510"/>
        <v>170</v>
      </c>
      <c r="R1964" s="132">
        <f t="shared" ref="R1964:AC1964" si="2566">R23+R52+R82+R109+R138+R165+R194+R221+R248+R275+R304+R331+R358+R385+R412+R439+R466+R493+R520+R547+R576+R603+R630+R657+R684+R713+R740+R767+R797+R824+R851+R878+R905+R934+R961+R988+R1015+R1042+R1069+R1096+R1123+R1150+R1177+R1204+R1231+R1258+R1285+R1312+R1339+R1366+R1393+R1420+R1447+R1474+R1501+R1528+R1555+R1582+R1610+R1637+R1664+R1691+R1718+R1745+R1773+R1800+R1827+R1854+R1881+R1910+R1937</f>
        <v>0</v>
      </c>
      <c r="S1964" s="130">
        <f t="shared" si="2566"/>
        <v>0</v>
      </c>
      <c r="T1964" s="130">
        <f t="shared" si="2566"/>
        <v>0</v>
      </c>
      <c r="U1964" s="130">
        <f t="shared" si="2566"/>
        <v>0</v>
      </c>
      <c r="V1964" s="130">
        <f t="shared" si="2566"/>
        <v>0</v>
      </c>
      <c r="W1964" s="130">
        <f t="shared" si="2566"/>
        <v>0</v>
      </c>
      <c r="X1964" s="130">
        <f t="shared" si="2566"/>
        <v>0</v>
      </c>
      <c r="Y1964" s="130">
        <f t="shared" si="2566"/>
        <v>0</v>
      </c>
      <c r="Z1964" s="130">
        <f t="shared" si="2566"/>
        <v>0</v>
      </c>
      <c r="AA1964" s="130">
        <f t="shared" si="2566"/>
        <v>0</v>
      </c>
      <c r="AB1964" s="130">
        <f t="shared" si="2566"/>
        <v>0</v>
      </c>
      <c r="AC1964" s="130">
        <f t="shared" si="2566"/>
        <v>0</v>
      </c>
      <c r="AD1964" s="131">
        <f t="shared" si="2512"/>
        <v>0</v>
      </c>
      <c r="AE1964" s="132">
        <f t="shared" ref="AE1964:AP1964" si="2567">AE23+AE52+AE82+AE109+AE138+AE165+AE194+AE221+AE248+AE275+AE304+AE331+AE358+AE385+AE412+AE439+AE466+AE493+AE520+AE547+AE576+AE603+AE630+AE657+AE684+AE713+AE740+AE767+AE797+AE824+AE851+AE878+AE905+AE934+AE961+AE988+AE1015+AE1042+AE1069+AE1096+AE1123+AE1150+AE1177+AE1204+AE1231+AE1258+AE1285+AE1312+AE1339+AE1366+AE1393+AE1420+AE1447+AE1474+AE1501+AE1528+AE1555+AE1582+AE1610+AE1637+AE1664+AE1691+AE1718+AE1745+AE1773+AE1800+AE1827+AE1854+AE1881+AE1910+AE1937</f>
        <v>0</v>
      </c>
      <c r="AF1964" s="130">
        <f t="shared" si="2567"/>
        <v>0</v>
      </c>
      <c r="AG1964" s="130">
        <f t="shared" si="2567"/>
        <v>0</v>
      </c>
      <c r="AH1964" s="130">
        <f t="shared" si="2567"/>
        <v>0</v>
      </c>
      <c r="AI1964" s="130">
        <f t="shared" si="2567"/>
        <v>0</v>
      </c>
      <c r="AJ1964" s="130">
        <f t="shared" si="2567"/>
        <v>0</v>
      </c>
      <c r="AK1964" s="130">
        <f t="shared" si="2567"/>
        <v>0</v>
      </c>
      <c r="AL1964" s="130">
        <f t="shared" si="2567"/>
        <v>0</v>
      </c>
      <c r="AM1964" s="130">
        <f t="shared" si="2567"/>
        <v>0</v>
      </c>
      <c r="AN1964" s="130">
        <f t="shared" si="2567"/>
        <v>0</v>
      </c>
      <c r="AO1964" s="130">
        <f t="shared" si="2567"/>
        <v>0</v>
      </c>
      <c r="AP1964" s="130">
        <f t="shared" si="2567"/>
        <v>0</v>
      </c>
      <c r="AQ1964" s="131">
        <f t="shared" si="2514"/>
        <v>0</v>
      </c>
      <c r="AR1964" s="132">
        <f t="shared" ref="AR1964:BC1964" si="2568">AR23+AR52+AR82+AR109+AR138+AR165+AR194+AR221+AR248+AR275+AR304+AR331+AR358+AR385+AR412+AR439+AR466+AR493+AR520+AR547+AR576+AR603+AR630+AR657+AR684+AR713+AR740+AR767+AR797+AR824+AR851+AR878+AR905+AR934+AR961+AR988+AR1015+AR1042+AR1069+AR1096+AR1123+AR1150+AR1177+AR1204+AR1231+AR1258+AR1285+AR1312+AR1339+AR1366+AR1393+AR1420+AR1447+AR1474+AR1501+AR1528+AR1555+AR1582+AR1610+AR1637+AR1664+AR1691+AR1718+AR1745+AR1773+AR1800+AR1827+AR1854+AR1881+AR1910+AR1937</f>
        <v>0</v>
      </c>
      <c r="AS1964" s="130">
        <f t="shared" si="2568"/>
        <v>0</v>
      </c>
      <c r="AT1964" s="130">
        <f t="shared" si="2568"/>
        <v>0</v>
      </c>
      <c r="AU1964" s="130">
        <f t="shared" si="2568"/>
        <v>0</v>
      </c>
      <c r="AV1964" s="130">
        <f t="shared" si="2568"/>
        <v>0</v>
      </c>
      <c r="AW1964" s="130">
        <f t="shared" si="2568"/>
        <v>0</v>
      </c>
      <c r="AX1964" s="130">
        <f t="shared" si="2568"/>
        <v>0</v>
      </c>
      <c r="AY1964" s="130">
        <f t="shared" si="2568"/>
        <v>0</v>
      </c>
      <c r="AZ1964" s="130">
        <f t="shared" si="2568"/>
        <v>0</v>
      </c>
      <c r="BA1964" s="130">
        <f t="shared" si="2568"/>
        <v>0</v>
      </c>
      <c r="BB1964" s="130">
        <f t="shared" si="2568"/>
        <v>0</v>
      </c>
      <c r="BC1964" s="130">
        <f t="shared" si="2568"/>
        <v>0</v>
      </c>
      <c r="BD1964" s="131">
        <f t="shared" si="2516"/>
        <v>0</v>
      </c>
      <c r="BE1964" s="133">
        <f>SUM(D1964,BD1964,AQ1964,AD1964,Q1964)</f>
        <v>170</v>
      </c>
      <c r="BH1964" s="4"/>
      <c r="BI1964" s="4"/>
    </row>
    <row r="1965" spans="1:61" outlineLevel="1" collapsed="1" x14ac:dyDescent="0.2">
      <c r="A1965" s="369"/>
      <c r="B1965" s="362" t="s">
        <v>198</v>
      </c>
      <c r="C1965" s="50" t="s">
        <v>159</v>
      </c>
      <c r="D1965" s="127">
        <f>SUM(D1949,D1951,D1953,D1955,D1957,D1959,D1961,D1963)</f>
        <v>19643.171060000001</v>
      </c>
      <c r="E1965" s="124">
        <f t="shared" ref="E1965:P1965" si="2569">SUM(E1949,E1951,E1953,E1955,E1957,E1959,E1961,E1963)</f>
        <v>65</v>
      </c>
      <c r="F1965" s="125">
        <f t="shared" si="2569"/>
        <v>65</v>
      </c>
      <c r="G1965" s="125">
        <f t="shared" si="2569"/>
        <v>65</v>
      </c>
      <c r="H1965" s="125">
        <f t="shared" si="2569"/>
        <v>65</v>
      </c>
      <c r="I1965" s="125">
        <f t="shared" si="2569"/>
        <v>65</v>
      </c>
      <c r="J1965" s="125">
        <f t="shared" si="2569"/>
        <v>65</v>
      </c>
      <c r="K1965" s="125">
        <f t="shared" si="2569"/>
        <v>65</v>
      </c>
      <c r="L1965" s="125">
        <f t="shared" si="2569"/>
        <v>65</v>
      </c>
      <c r="M1965" s="125">
        <f t="shared" si="2569"/>
        <v>1376</v>
      </c>
      <c r="N1965" s="125">
        <f t="shared" si="2569"/>
        <v>77</v>
      </c>
      <c r="O1965" s="125">
        <f t="shared" si="2569"/>
        <v>65</v>
      </c>
      <c r="P1965" s="125">
        <f t="shared" si="2569"/>
        <v>14572.615</v>
      </c>
      <c r="Q1965" s="126">
        <f>SUM(E1965:P1965)</f>
        <v>16610.614999999998</v>
      </c>
      <c r="R1965" s="124">
        <f t="shared" ref="R1965:AC1965" si="2570">SUM(R1949,R1951,R1953,R1955,R1957,R1959,R1961,R1963)</f>
        <v>415</v>
      </c>
      <c r="S1965" s="125">
        <f t="shared" si="2570"/>
        <v>1158</v>
      </c>
      <c r="T1965" s="125">
        <f t="shared" si="2570"/>
        <v>3054.5</v>
      </c>
      <c r="U1965" s="125">
        <f t="shared" si="2570"/>
        <v>3553.5</v>
      </c>
      <c r="V1965" s="125">
        <f t="shared" si="2570"/>
        <v>13762.5</v>
      </c>
      <c r="W1965" s="125">
        <f t="shared" si="2570"/>
        <v>5524.9025000000001</v>
      </c>
      <c r="X1965" s="125">
        <f t="shared" si="2570"/>
        <v>5831.6</v>
      </c>
      <c r="Y1965" s="125">
        <f t="shared" si="2570"/>
        <v>6871.5</v>
      </c>
      <c r="Z1965" s="125">
        <f t="shared" si="2570"/>
        <v>6168.5</v>
      </c>
      <c r="AA1965" s="125">
        <f t="shared" si="2570"/>
        <v>5106.54</v>
      </c>
      <c r="AB1965" s="125">
        <f t="shared" si="2570"/>
        <v>3274.5</v>
      </c>
      <c r="AC1965" s="125">
        <f t="shared" si="2570"/>
        <v>3219</v>
      </c>
      <c r="AD1965" s="126">
        <f>SUM(R1965:AC1965)</f>
        <v>57940.042500000003</v>
      </c>
      <c r="AE1965" s="52">
        <v>337</v>
      </c>
      <c r="AF1965" s="53">
        <v>1002</v>
      </c>
      <c r="AG1965" s="53">
        <v>2286.75</v>
      </c>
      <c r="AH1965" s="53">
        <v>3165.7</v>
      </c>
      <c r="AI1965" s="53">
        <v>5052.6000000000004</v>
      </c>
      <c r="AJ1965" s="53">
        <v>2719.415</v>
      </c>
      <c r="AK1965" s="53">
        <v>3941.3900000000003</v>
      </c>
      <c r="AL1965" s="53">
        <v>4258.875</v>
      </c>
      <c r="AM1965" s="53">
        <v>3279.5</v>
      </c>
      <c r="AN1965" s="53">
        <v>2909.9059999999999</v>
      </c>
      <c r="AO1965" s="53">
        <v>1635.54</v>
      </c>
      <c r="AP1965" s="53">
        <v>2352.0500000000002</v>
      </c>
      <c r="AQ1965" s="126">
        <f>SUM(AE1965:AP1965)</f>
        <v>32940.726000000002</v>
      </c>
      <c r="AR1965" s="52">
        <v>337</v>
      </c>
      <c r="AS1965" s="53">
        <v>1002</v>
      </c>
      <c r="AT1965" s="53">
        <v>2286.75</v>
      </c>
      <c r="AU1965" s="53">
        <v>3165.7</v>
      </c>
      <c r="AV1965" s="53">
        <v>5052.6000000000004</v>
      </c>
      <c r="AW1965" s="53">
        <v>2719.415</v>
      </c>
      <c r="AX1965" s="53">
        <v>3941.3900000000003</v>
      </c>
      <c r="AY1965" s="53">
        <v>4258.875</v>
      </c>
      <c r="AZ1965" s="53">
        <v>3279.5</v>
      </c>
      <c r="BA1965" s="53">
        <v>2909.9059999999999</v>
      </c>
      <c r="BB1965" s="53">
        <v>1635.54</v>
      </c>
      <c r="BC1965" s="53">
        <v>2352.0500000000002</v>
      </c>
      <c r="BD1965" s="126">
        <f>SUM(AR1965:BC1965)</f>
        <v>32940.726000000002</v>
      </c>
      <c r="BE1965" s="127">
        <f>SUM(D1965,BD1965,AQ1965,AD1965,Q1965)</f>
        <v>160075.28056000001</v>
      </c>
      <c r="BG1965" s="138"/>
      <c r="BH1965" s="139"/>
      <c r="BI1965" s="139"/>
    </row>
    <row r="1966" spans="1:61" outlineLevel="1" x14ac:dyDescent="0.2">
      <c r="A1966" s="370"/>
      <c r="B1966" s="363"/>
      <c r="C1966" s="51" t="s">
        <v>164</v>
      </c>
      <c r="D1966" s="100">
        <f t="shared" ref="D1966:P1966" si="2571">SUM(D1950,D1952,D1954,D1956,D1958,D1960,D1962,D1964)</f>
        <v>18990</v>
      </c>
      <c r="E1966" s="80">
        <f t="shared" si="2571"/>
        <v>0</v>
      </c>
      <c r="F1966" s="81">
        <f t="shared" si="2571"/>
        <v>489</v>
      </c>
      <c r="G1966" s="81">
        <f t="shared" si="2571"/>
        <v>268</v>
      </c>
      <c r="H1966" s="81">
        <f t="shared" si="2571"/>
        <v>2145</v>
      </c>
      <c r="I1966" s="81">
        <f t="shared" si="2571"/>
        <v>186.4</v>
      </c>
      <c r="J1966" s="81">
        <f t="shared" si="2571"/>
        <v>348.1</v>
      </c>
      <c r="K1966" s="81">
        <f t="shared" si="2571"/>
        <v>303.8</v>
      </c>
      <c r="L1966" s="81">
        <f t="shared" si="2571"/>
        <v>152.5</v>
      </c>
      <c r="M1966" s="81">
        <f t="shared" si="2571"/>
        <v>2323.1999999999998</v>
      </c>
      <c r="N1966" s="81">
        <f t="shared" si="2571"/>
        <v>1376</v>
      </c>
      <c r="O1966" s="81">
        <f t="shared" si="2571"/>
        <v>256</v>
      </c>
      <c r="P1966" s="81">
        <f t="shared" si="2571"/>
        <v>0</v>
      </c>
      <c r="Q1966" s="99">
        <f>SUM(E1966:P1966)</f>
        <v>7848</v>
      </c>
      <c r="R1966" s="80">
        <f t="shared" ref="R1966:AC1966" si="2572">SUM(R1950,R1952,R1954,R1956,R1958,R1960,R1962,R1964)</f>
        <v>0</v>
      </c>
      <c r="S1966" s="81">
        <f t="shared" si="2572"/>
        <v>0</v>
      </c>
      <c r="T1966" s="81">
        <f t="shared" si="2572"/>
        <v>0</v>
      </c>
      <c r="U1966" s="81">
        <f t="shared" si="2572"/>
        <v>0</v>
      </c>
      <c r="V1966" s="81">
        <f t="shared" si="2572"/>
        <v>0</v>
      </c>
      <c r="W1966" s="81">
        <f t="shared" si="2572"/>
        <v>0</v>
      </c>
      <c r="X1966" s="81">
        <f t="shared" si="2572"/>
        <v>0</v>
      </c>
      <c r="Y1966" s="81">
        <f t="shared" si="2572"/>
        <v>0</v>
      </c>
      <c r="Z1966" s="81">
        <f t="shared" si="2572"/>
        <v>0</v>
      </c>
      <c r="AA1966" s="81">
        <f t="shared" si="2572"/>
        <v>0</v>
      </c>
      <c r="AB1966" s="81">
        <f t="shared" si="2572"/>
        <v>0</v>
      </c>
      <c r="AC1966" s="81">
        <f t="shared" si="2572"/>
        <v>0</v>
      </c>
      <c r="AD1966" s="99">
        <f>SUM(R1966:AC1966)</f>
        <v>0</v>
      </c>
      <c r="AE1966" s="56">
        <v>0</v>
      </c>
      <c r="AF1966" s="57">
        <v>0</v>
      </c>
      <c r="AG1966" s="57">
        <v>0</v>
      </c>
      <c r="AH1966" s="57">
        <v>0</v>
      </c>
      <c r="AI1966" s="57">
        <v>0</v>
      </c>
      <c r="AJ1966" s="57">
        <v>0</v>
      </c>
      <c r="AK1966" s="57">
        <v>0</v>
      </c>
      <c r="AL1966" s="57">
        <v>0</v>
      </c>
      <c r="AM1966" s="57">
        <v>0</v>
      </c>
      <c r="AN1966" s="57">
        <v>0</v>
      </c>
      <c r="AO1966" s="57">
        <v>0</v>
      </c>
      <c r="AP1966" s="57">
        <v>0</v>
      </c>
      <c r="AQ1966" s="99">
        <f>SUM(AE1966:AP1966)</f>
        <v>0</v>
      </c>
      <c r="AR1966" s="56">
        <v>0</v>
      </c>
      <c r="AS1966" s="57">
        <v>0</v>
      </c>
      <c r="AT1966" s="57">
        <v>0</v>
      </c>
      <c r="AU1966" s="57">
        <v>0</v>
      </c>
      <c r="AV1966" s="57">
        <v>0</v>
      </c>
      <c r="AW1966" s="57">
        <v>0</v>
      </c>
      <c r="AX1966" s="57">
        <v>0</v>
      </c>
      <c r="AY1966" s="57">
        <v>0</v>
      </c>
      <c r="AZ1966" s="57">
        <v>0</v>
      </c>
      <c r="BA1966" s="57">
        <v>0</v>
      </c>
      <c r="BB1966" s="57">
        <v>0</v>
      </c>
      <c r="BC1966" s="57">
        <v>0</v>
      </c>
      <c r="BD1966" s="99">
        <f>SUM(AR1966:BC1966)</f>
        <v>0</v>
      </c>
      <c r="BE1966" s="100">
        <f>SUM(D1966,BD1966,AQ1966,AD1966,Q1966)</f>
        <v>26838</v>
      </c>
    </row>
    <row r="1967" spans="1:61" x14ac:dyDescent="0.2">
      <c r="A1967" s="120"/>
      <c r="B1967" s="111"/>
      <c r="C1967" s="112"/>
      <c r="D1967" s="114"/>
      <c r="E1967" s="113"/>
      <c r="F1967" s="113"/>
      <c r="G1967" s="113"/>
      <c r="H1967" s="113"/>
      <c r="I1967" s="113"/>
      <c r="J1967" s="113"/>
      <c r="K1967" s="113"/>
      <c r="L1967" s="113"/>
      <c r="M1967" s="113"/>
      <c r="N1967" s="113"/>
      <c r="O1967" s="113"/>
      <c r="P1967" s="113"/>
      <c r="Q1967" s="114"/>
      <c r="R1967" s="113"/>
      <c r="S1967" s="113"/>
      <c r="T1967" s="113"/>
      <c r="U1967" s="113"/>
      <c r="V1967" s="113"/>
      <c r="W1967" s="113"/>
      <c r="X1967" s="113"/>
      <c r="Y1967" s="113"/>
      <c r="Z1967" s="113"/>
      <c r="AA1967" s="113"/>
      <c r="AB1967" s="113"/>
      <c r="AC1967" s="113"/>
      <c r="AD1967" s="115"/>
      <c r="AE1967" s="113"/>
      <c r="AF1967" s="113"/>
      <c r="AG1967" s="113"/>
      <c r="AH1967" s="113"/>
      <c r="AI1967" s="113"/>
      <c r="AJ1967" s="113"/>
      <c r="AK1967" s="113"/>
      <c r="AL1967" s="113"/>
      <c r="AM1967" s="113"/>
      <c r="AN1967" s="113"/>
      <c r="AO1967" s="113"/>
      <c r="AP1967" s="113"/>
      <c r="AQ1967" s="115"/>
      <c r="AR1967" s="113"/>
      <c r="AS1967" s="113"/>
      <c r="AT1967" s="113"/>
      <c r="AU1967" s="113"/>
      <c r="AV1967" s="113"/>
      <c r="AW1967" s="113"/>
      <c r="AX1967" s="113"/>
      <c r="AY1967" s="113"/>
      <c r="AZ1967" s="113"/>
      <c r="BA1967" s="113"/>
      <c r="BB1967" s="113"/>
      <c r="BC1967" s="113"/>
      <c r="BD1967" s="115"/>
      <c r="BE1967" s="198">
        <f t="shared" si="2468"/>
        <v>0</v>
      </c>
    </row>
    <row r="1968" spans="1:61" x14ac:dyDescent="0.2">
      <c r="A1968" s="375">
        <v>1</v>
      </c>
      <c r="B1968" s="376" t="s">
        <v>208</v>
      </c>
      <c r="C1968" s="47" t="s">
        <v>159</v>
      </c>
      <c r="D1968" s="91">
        <f t="shared" ref="D1968:P1968" si="2573">D27+D56+D86+D113+D142+D169+D198+D225+D252+D279+D308+D335+D362+D389+D416+D443+D470+D497+D524+D551+D580+D607+D634+D661+D688+D717+D744+D771+D801+D828+D855+D882+D909+D938+D965+D992+D1019+D1046+D1073+D1100+D1127+D1154+D1181+D1208+D1235+D1262+D1289+D1316+D1343+D1370+D1397+D1424+D1451+D1478+D1505+D1532+D1559+D1586+D1614+D1641+D1668+D1695+D1722+D1749+D1777+D1804+D1831+D1858+D1885+D1914+D1941</f>
        <v>19643.171059999997</v>
      </c>
      <c r="E1968" s="52">
        <f t="shared" si="2573"/>
        <v>65</v>
      </c>
      <c r="F1968" s="53">
        <f t="shared" si="2573"/>
        <v>65</v>
      </c>
      <c r="G1968" s="53">
        <f t="shared" si="2573"/>
        <v>65</v>
      </c>
      <c r="H1968" s="53">
        <f t="shared" si="2573"/>
        <v>65</v>
      </c>
      <c r="I1968" s="53">
        <f t="shared" si="2573"/>
        <v>65</v>
      </c>
      <c r="J1968" s="53">
        <f t="shared" si="2573"/>
        <v>65</v>
      </c>
      <c r="K1968" s="53">
        <f t="shared" si="2573"/>
        <v>65</v>
      </c>
      <c r="L1968" s="53">
        <f t="shared" si="2573"/>
        <v>65</v>
      </c>
      <c r="M1968" s="53">
        <f t="shared" si="2573"/>
        <v>1376</v>
      </c>
      <c r="N1968" s="53">
        <f t="shared" si="2573"/>
        <v>67</v>
      </c>
      <c r="O1968" s="53">
        <f t="shared" si="2573"/>
        <v>65</v>
      </c>
      <c r="P1968" s="53">
        <f t="shared" si="2573"/>
        <v>9279.6149999999998</v>
      </c>
      <c r="Q1968" s="91">
        <f t="shared" ref="Q1968:Q1973" si="2574">SUM(E1968:P1968)</f>
        <v>11307.615</v>
      </c>
      <c r="R1968" s="52">
        <f t="shared" ref="R1968:AC1968" si="2575">R27+R56+R86+R113+R142+R169+R198+R225+R252+R279+R308+R335+R362+R389+R416+R443+R470+R497+R524+R551+R580+R607+R634+R661+R688+R717+R744+R771+R801+R828+R855+R882+R909+R938+R965+R992+R1019+R1046+R1073+R1100+R1127+R1154+R1181+R1208+R1235+R1262+R1289+R1316+R1343+R1370+R1397+R1424+R1451+R1478+R1505+R1532+R1559+R1586+R1614+R1641+R1668+R1695+R1722+R1749+R1777+R1804+R1831+R1858+R1885+R1914+R1941</f>
        <v>278</v>
      </c>
      <c r="S1968" s="53">
        <f t="shared" si="2575"/>
        <v>920</v>
      </c>
      <c r="T1968" s="53">
        <f t="shared" si="2575"/>
        <v>2448.5</v>
      </c>
      <c r="U1968" s="53">
        <f t="shared" si="2575"/>
        <v>3028.5</v>
      </c>
      <c r="V1968" s="53">
        <f t="shared" si="2575"/>
        <v>13117.5</v>
      </c>
      <c r="W1968" s="53">
        <f t="shared" si="2575"/>
        <v>4251.9025000000001</v>
      </c>
      <c r="X1968" s="53">
        <f t="shared" si="2575"/>
        <v>4927.6000000000004</v>
      </c>
      <c r="Y1968" s="53">
        <f t="shared" si="2575"/>
        <v>5626.5</v>
      </c>
      <c r="Z1968" s="53">
        <f t="shared" si="2575"/>
        <v>4632.5</v>
      </c>
      <c r="AA1968" s="53">
        <f t="shared" si="2575"/>
        <v>3576.54</v>
      </c>
      <c r="AB1968" s="53">
        <f t="shared" si="2575"/>
        <v>2158.5</v>
      </c>
      <c r="AC1968" s="53">
        <f t="shared" si="2575"/>
        <v>2304</v>
      </c>
      <c r="AD1968" s="91">
        <f t="shared" ref="AD1968:AD1973" si="2576">SUM(R1968:AC1968)</f>
        <v>47270.042500000003</v>
      </c>
      <c r="AE1968" s="52">
        <f t="shared" ref="AE1968:AP1968" si="2577">AE27+AE56+AE86+AE113+AE142+AE169+AE198+AE225+AE252+AE279+AE308+AE335+AE362+AE389+AE416+AE443+AE470+AE497+AE524+AE551+AE580+AE607+AE634+AE661+AE688+AE717+AE744+AE771+AE801+AE828+AE855+AE882+AE909+AE938+AE965+AE992+AE1019+AE1046+AE1073+AE1100+AE1127+AE1154+AE1181+AE1208+AE1235+AE1262+AE1289+AE1316+AE1343+AE1370+AE1397+AE1424+AE1451+AE1478+AE1505+AE1532+AE1559+AE1586+AE1614+AE1641+AE1668+AE1695+AE1722+AE1749+AE1777+AE1804+AE1831+AE1858+AE1885+AE1914+AE1941</f>
        <v>625.5</v>
      </c>
      <c r="AF1968" s="53">
        <f t="shared" si="2577"/>
        <v>1215.5</v>
      </c>
      <c r="AG1968" s="53">
        <f t="shared" si="2577"/>
        <v>2653.5</v>
      </c>
      <c r="AH1968" s="53">
        <f t="shared" si="2577"/>
        <v>3664</v>
      </c>
      <c r="AI1968" s="53">
        <f t="shared" si="2577"/>
        <v>4841.5</v>
      </c>
      <c r="AJ1968" s="53">
        <f t="shared" si="2577"/>
        <v>5426.5</v>
      </c>
      <c r="AK1968" s="53">
        <f t="shared" si="2577"/>
        <v>6860.5</v>
      </c>
      <c r="AL1968" s="53">
        <f t="shared" si="2577"/>
        <v>6398.5</v>
      </c>
      <c r="AM1968" s="53">
        <f t="shared" si="2577"/>
        <v>4908.3250100000005</v>
      </c>
      <c r="AN1968" s="53">
        <f t="shared" si="2577"/>
        <v>3339</v>
      </c>
      <c r="AO1968" s="53">
        <f t="shared" si="2577"/>
        <v>1510.5</v>
      </c>
      <c r="AP1968" s="53">
        <f t="shared" si="2577"/>
        <v>2257</v>
      </c>
      <c r="AQ1968" s="91">
        <f t="shared" ref="AQ1968:AQ1973" si="2578">SUM(AE1968:AP1968)</f>
        <v>43700.32501</v>
      </c>
      <c r="AR1968" s="52">
        <f t="shared" ref="AR1968:BC1968" si="2579">AR27+AR56+AR86+AR113+AR142+AR169+AR198+AR225+AR252+AR279+AR308+AR335+AR362+AR389+AR416+AR443+AR470+AR497+AR524+AR551+AR580+AR607+AR634+AR661+AR688+AR717+AR744+AR771+AR801+AR828+AR855+AR882+AR909+AR938+AR965+AR992+AR1019+AR1046+AR1073+AR1100+AR1127+AR1154+AR1181+AR1208+AR1235+AR1262+AR1289+AR1316+AR1343+AR1370+AR1397+AR1424+AR1451+AR1478+AR1505+AR1532+AR1559+AR1586+AR1614+AR1641+AR1668+AR1695+AR1722+AR1749+AR1777+AR1804+AR1831+AR1858+AR1885+AR1914+AR1941</f>
        <v>556</v>
      </c>
      <c r="AS1968" s="53">
        <f t="shared" si="2579"/>
        <v>724</v>
      </c>
      <c r="AT1968" s="53">
        <f t="shared" si="2579"/>
        <v>1333.0531499999997</v>
      </c>
      <c r="AU1968" s="53">
        <f t="shared" si="2579"/>
        <v>1530.5</v>
      </c>
      <c r="AV1968" s="53">
        <f t="shared" si="2579"/>
        <v>2290</v>
      </c>
      <c r="AW1968" s="53">
        <f t="shared" si="2579"/>
        <v>2539</v>
      </c>
      <c r="AX1968" s="53">
        <f t="shared" si="2579"/>
        <v>2821</v>
      </c>
      <c r="AY1968" s="53">
        <f t="shared" si="2579"/>
        <v>2964</v>
      </c>
      <c r="AZ1968" s="53">
        <f t="shared" si="2579"/>
        <v>2595.5</v>
      </c>
      <c r="BA1968" s="53">
        <f t="shared" si="2579"/>
        <v>2441.4225799999999</v>
      </c>
      <c r="BB1968" s="53">
        <f t="shared" si="2579"/>
        <v>1897.8809900000001</v>
      </c>
      <c r="BC1968" s="53">
        <f t="shared" si="2579"/>
        <v>2922</v>
      </c>
      <c r="BD1968" s="91">
        <f t="shared" ref="BD1968:BD1973" si="2580">SUM(AR1968:BC1968)</f>
        <v>24614.35672</v>
      </c>
      <c r="BE1968" s="91">
        <f t="shared" si="2468"/>
        <v>146535.51029000001</v>
      </c>
      <c r="BG1968" s="42"/>
    </row>
    <row r="1969" spans="1:59" x14ac:dyDescent="0.2">
      <c r="A1969" s="374"/>
      <c r="B1969" s="372"/>
      <c r="C1969" s="46" t="s">
        <v>164</v>
      </c>
      <c r="D1969" s="92">
        <f t="shared" ref="D1969:P1969" si="2581">D28+D57+D87+D114+D143+D170+D199+D226+D253+D280+D309+D336+D363+D390+D417+D444+D471+D498+D525+D552+D581+D608+D635+D662+D689+D718+D745+D772+D802+D829+D856+D883+D910+D939+D966+D993+D1020+D1047+D1074+D1101+D1128+D1155+D1182+D1209+D1236+D1263+D1290+D1317+D1344+D1371+D1398+D1425+D1452+D1479+D1506+D1533+D1560+D1587+D1615+D1642+D1669+D1696+D1723+D1750+D1778+D1805+D1832+D1859+D1886+D1915+D1942</f>
        <v>18990</v>
      </c>
      <c r="E1969" s="56">
        <f t="shared" si="2581"/>
        <v>0</v>
      </c>
      <c r="F1969" s="57">
        <f t="shared" si="2581"/>
        <v>488</v>
      </c>
      <c r="G1969" s="57">
        <f t="shared" si="2581"/>
        <v>268</v>
      </c>
      <c r="H1969" s="57">
        <f t="shared" si="2581"/>
        <v>2145</v>
      </c>
      <c r="I1969" s="57">
        <f t="shared" si="2581"/>
        <v>150.4</v>
      </c>
      <c r="J1969" s="57">
        <f t="shared" si="2581"/>
        <v>326.10000000000002</v>
      </c>
      <c r="K1969" s="57">
        <f t="shared" si="2581"/>
        <v>293.8</v>
      </c>
      <c r="L1969" s="57">
        <f t="shared" si="2581"/>
        <v>130.5</v>
      </c>
      <c r="M1969" s="57">
        <f t="shared" si="2581"/>
        <v>1734.2</v>
      </c>
      <c r="N1969" s="57">
        <f t="shared" si="2581"/>
        <v>774</v>
      </c>
      <c r="O1969" s="57">
        <f t="shared" si="2581"/>
        <v>112</v>
      </c>
      <c r="P1969" s="57">
        <f t="shared" si="2581"/>
        <v>0</v>
      </c>
      <c r="Q1969" s="92">
        <f t="shared" si="2574"/>
        <v>6422</v>
      </c>
      <c r="R1969" s="56">
        <f t="shared" ref="R1969:AC1969" si="2582">R28+R57+R87+R114+R143+R170+R199+R226+R253+R280+R309+R336+R363+R390+R417+R444+R471+R498+R525+R552+R581+R608+R635+R662+R689+R718+R745+R772+R802+R829+R856+R883+R910+R939+R966+R993+R1020+R1047+R1074+R1101+R1128+R1155+R1182+R1209+R1236+R1263+R1290+R1317+R1344+R1371+R1398+R1425+R1452+R1479+R1506+R1533+R1560+R1587+R1615+R1642+R1669+R1696+R1723+R1750+R1778+R1805+R1832+R1859+R1886+R1915+R1942</f>
        <v>0</v>
      </c>
      <c r="S1969" s="57">
        <f t="shared" si="2582"/>
        <v>0</v>
      </c>
      <c r="T1969" s="57">
        <f t="shared" si="2582"/>
        <v>0</v>
      </c>
      <c r="U1969" s="57">
        <f t="shared" si="2582"/>
        <v>0</v>
      </c>
      <c r="V1969" s="57">
        <f t="shared" si="2582"/>
        <v>0</v>
      </c>
      <c r="W1969" s="57">
        <f t="shared" si="2582"/>
        <v>0</v>
      </c>
      <c r="X1969" s="57">
        <f t="shared" si="2582"/>
        <v>0</v>
      </c>
      <c r="Y1969" s="57">
        <f t="shared" si="2582"/>
        <v>0</v>
      </c>
      <c r="Z1969" s="57">
        <f t="shared" si="2582"/>
        <v>0</v>
      </c>
      <c r="AA1969" s="57">
        <f t="shared" si="2582"/>
        <v>0</v>
      </c>
      <c r="AB1969" s="57">
        <f t="shared" si="2582"/>
        <v>0</v>
      </c>
      <c r="AC1969" s="57">
        <f t="shared" si="2582"/>
        <v>0</v>
      </c>
      <c r="AD1969" s="92">
        <f t="shared" si="2576"/>
        <v>0</v>
      </c>
      <c r="AE1969" s="56">
        <f t="shared" ref="AE1969:AP1969" si="2583">AE28+AE57+AE87+AE114+AE143+AE170+AE199+AE226+AE253+AE280+AE309+AE336+AE363+AE390+AE417+AE444+AE471+AE498+AE525+AE552+AE581+AE608+AE635+AE662+AE689+AE718+AE745+AE772+AE802+AE829+AE856+AE883+AE910+AE939+AE966+AE993+AE1020+AE1047+AE1074+AE1101+AE1128+AE1155+AE1182+AE1209+AE1236+AE1263+AE1290+AE1317+AE1344+AE1371+AE1398+AE1425+AE1452+AE1479+AE1506+AE1533+AE1560+AE1587+AE1615+AE1642+AE1669+AE1696+AE1723+AE1750+AE1778+AE1805+AE1832+AE1859+AE1886+AE1915+AE1942</f>
        <v>0</v>
      </c>
      <c r="AF1969" s="57">
        <f t="shared" si="2583"/>
        <v>0</v>
      </c>
      <c r="AG1969" s="57">
        <f t="shared" si="2583"/>
        <v>0</v>
      </c>
      <c r="AH1969" s="57">
        <f t="shared" si="2583"/>
        <v>0</v>
      </c>
      <c r="AI1969" s="57">
        <f t="shared" si="2583"/>
        <v>0</v>
      </c>
      <c r="AJ1969" s="57">
        <f t="shared" si="2583"/>
        <v>0</v>
      </c>
      <c r="AK1969" s="57">
        <f t="shared" si="2583"/>
        <v>0</v>
      </c>
      <c r="AL1969" s="57">
        <f t="shared" si="2583"/>
        <v>0</v>
      </c>
      <c r="AM1969" s="57">
        <f t="shared" si="2583"/>
        <v>0</v>
      </c>
      <c r="AN1969" s="57">
        <f t="shared" si="2583"/>
        <v>0</v>
      </c>
      <c r="AO1969" s="57">
        <f t="shared" si="2583"/>
        <v>0</v>
      </c>
      <c r="AP1969" s="57">
        <f t="shared" si="2583"/>
        <v>0</v>
      </c>
      <c r="AQ1969" s="92">
        <f t="shared" si="2578"/>
        <v>0</v>
      </c>
      <c r="AR1969" s="56">
        <f t="shared" ref="AR1969:BC1969" si="2584">AR28+AR57+AR87+AR114+AR143+AR170+AR199+AR226+AR253+AR280+AR309+AR336+AR363+AR390+AR417+AR444+AR471+AR498+AR525+AR552+AR581+AR608+AR635+AR662+AR689+AR718+AR745+AR772+AR802+AR829+AR856+AR883+AR910+AR939+AR966+AR993+AR1020+AR1047+AR1074+AR1101+AR1128+AR1155+AR1182+AR1209+AR1236+AR1263+AR1290+AR1317+AR1344+AR1371+AR1398+AR1425+AR1452+AR1479+AR1506+AR1533+AR1560+AR1587+AR1615+AR1642+AR1669+AR1696+AR1723+AR1750+AR1778+AR1805+AR1832+AR1859+AR1886+AR1915+AR1942</f>
        <v>0</v>
      </c>
      <c r="AS1969" s="57">
        <f t="shared" si="2584"/>
        <v>0</v>
      </c>
      <c r="AT1969" s="57">
        <f t="shared" si="2584"/>
        <v>0</v>
      </c>
      <c r="AU1969" s="57">
        <f t="shared" si="2584"/>
        <v>0</v>
      </c>
      <c r="AV1969" s="57">
        <f t="shared" si="2584"/>
        <v>0</v>
      </c>
      <c r="AW1969" s="57">
        <f t="shared" si="2584"/>
        <v>0</v>
      </c>
      <c r="AX1969" s="57">
        <f t="shared" si="2584"/>
        <v>0</v>
      </c>
      <c r="AY1969" s="57">
        <f t="shared" si="2584"/>
        <v>0</v>
      </c>
      <c r="AZ1969" s="57">
        <f t="shared" si="2584"/>
        <v>0</v>
      </c>
      <c r="BA1969" s="57">
        <f t="shared" si="2584"/>
        <v>0</v>
      </c>
      <c r="BB1969" s="57">
        <f t="shared" si="2584"/>
        <v>0</v>
      </c>
      <c r="BC1969" s="57">
        <f t="shared" si="2584"/>
        <v>0</v>
      </c>
      <c r="BD1969" s="92">
        <f t="shared" si="2580"/>
        <v>0</v>
      </c>
      <c r="BE1969" s="92">
        <f t="shared" si="2468"/>
        <v>25412</v>
      </c>
      <c r="BF1969" s="122"/>
      <c r="BG1969" s="42"/>
    </row>
    <row r="1970" spans="1:59" x14ac:dyDescent="0.2">
      <c r="A1970" s="373">
        <v>2</v>
      </c>
      <c r="B1970" s="371" t="s">
        <v>307</v>
      </c>
      <c r="C1970" s="44" t="s">
        <v>159</v>
      </c>
      <c r="D1970" s="101">
        <f t="shared" ref="D1970:P1970" si="2585">D29+D58+D88+D115+D144+D171+D200+D227+D254+D281+D310+D337+D364+D391+D418+D445+D472+D499+D526+D553+D582+D609+D636+D663+D690+D719+D746+D773+D803+D830+D857+D884+D911+D940+D967+D994+D1021+D1048+D1075+D1102+D1129+D1156+D1183+D1210+D1237+D1264+D1291+D1318+D1345+D1372+D1399+D1426+D1453+D1480+D1507+D1534+D1561+D1588+D1616+D1643+D1670+D1697+D1724+D1751+D1779+D1806+D1833+D1860+D1887+D1916+D1943</f>
        <v>0</v>
      </c>
      <c r="E1970" s="82">
        <f t="shared" si="2585"/>
        <v>0</v>
      </c>
      <c r="F1970" s="83">
        <f t="shared" si="2585"/>
        <v>0</v>
      </c>
      <c r="G1970" s="83">
        <f t="shared" si="2585"/>
        <v>0</v>
      </c>
      <c r="H1970" s="83">
        <f t="shared" si="2585"/>
        <v>0</v>
      </c>
      <c r="I1970" s="83">
        <f t="shared" si="2585"/>
        <v>0</v>
      </c>
      <c r="J1970" s="83">
        <f t="shared" si="2585"/>
        <v>0</v>
      </c>
      <c r="K1970" s="83">
        <f t="shared" si="2585"/>
        <v>0</v>
      </c>
      <c r="L1970" s="83">
        <f t="shared" si="2585"/>
        <v>0</v>
      </c>
      <c r="M1970" s="83">
        <f t="shared" si="2585"/>
        <v>0</v>
      </c>
      <c r="N1970" s="83">
        <f t="shared" si="2585"/>
        <v>10</v>
      </c>
      <c r="O1970" s="83">
        <f t="shared" si="2585"/>
        <v>0</v>
      </c>
      <c r="P1970" s="84">
        <f t="shared" si="2585"/>
        <v>5293</v>
      </c>
      <c r="Q1970" s="101">
        <f t="shared" si="2574"/>
        <v>5303</v>
      </c>
      <c r="R1970" s="82">
        <f t="shared" ref="R1970:AC1970" si="2586">R29+R58+R88+R115+R144+R171+R200+R227+R254+R281+R310+R337+R364+R391+R418+R445+R472+R499+R526+R553+R582+R609+R636+R663+R690+R719+R746+R773+R803+R830+R857+R884+R911+R940+R967+R994+R1021+R1048+R1075+R1102+R1129+R1156+R1183+R1210+R1237+R1264+R1291+R1318+R1345+R1372+R1399+R1426+R1453+R1480+R1507+R1534+R1561+R1588+R1616+R1643+R1670+R1697+R1724+R1751+R1779+R1806+R1833+R1860+R1887+R1916+R1943</f>
        <v>137</v>
      </c>
      <c r="S1970" s="83">
        <f t="shared" si="2586"/>
        <v>238</v>
      </c>
      <c r="T1970" s="83">
        <f t="shared" si="2586"/>
        <v>606</v>
      </c>
      <c r="U1970" s="83">
        <f t="shared" si="2586"/>
        <v>525</v>
      </c>
      <c r="V1970" s="83">
        <f t="shared" si="2586"/>
        <v>645</v>
      </c>
      <c r="W1970" s="83">
        <f t="shared" si="2586"/>
        <v>1273</v>
      </c>
      <c r="X1970" s="83">
        <f t="shared" si="2586"/>
        <v>904</v>
      </c>
      <c r="Y1970" s="83">
        <f t="shared" si="2586"/>
        <v>1245</v>
      </c>
      <c r="Z1970" s="83">
        <f t="shared" si="2586"/>
        <v>1536</v>
      </c>
      <c r="AA1970" s="83">
        <f t="shared" si="2586"/>
        <v>1530</v>
      </c>
      <c r="AB1970" s="83">
        <f t="shared" si="2586"/>
        <v>1116</v>
      </c>
      <c r="AC1970" s="84">
        <f t="shared" si="2586"/>
        <v>915</v>
      </c>
      <c r="AD1970" s="101">
        <f t="shared" si="2576"/>
        <v>10670</v>
      </c>
      <c r="AE1970" s="82">
        <f t="shared" ref="AE1970:AP1970" si="2587">AE29+AE58+AE88+AE115+AE144+AE171+AE200+AE227+AE254+AE281+AE310+AE337+AE364+AE391+AE418+AE445+AE472+AE499+AE526+AE553+AE582+AE609+AE636+AE663+AE690+AE719+AE746+AE773+AE803+AE830+AE857+AE884+AE911+AE940+AE967+AE994+AE1021+AE1048+AE1075+AE1102+AE1129+AE1156+AE1183+AE1210+AE1237+AE1264+AE1291+AE1318+AE1345+AE1372+AE1399+AE1426+AE1453+AE1480+AE1507+AE1534+AE1561+AE1588+AE1616+AE1643+AE1670+AE1697+AE1724+AE1751+AE1779+AE1806+AE1833+AE1860+AE1887+AE1916+AE1943</f>
        <v>526</v>
      </c>
      <c r="AF1970" s="83">
        <f t="shared" si="2587"/>
        <v>834</v>
      </c>
      <c r="AG1970" s="83">
        <f t="shared" si="2587"/>
        <v>1403</v>
      </c>
      <c r="AH1970" s="83">
        <f t="shared" si="2587"/>
        <v>1646</v>
      </c>
      <c r="AI1970" s="83">
        <f t="shared" si="2587"/>
        <v>1745</v>
      </c>
      <c r="AJ1970" s="83">
        <f t="shared" si="2587"/>
        <v>1759</v>
      </c>
      <c r="AK1970" s="83">
        <f t="shared" si="2587"/>
        <v>1660</v>
      </c>
      <c r="AL1970" s="83">
        <f t="shared" si="2587"/>
        <v>1701</v>
      </c>
      <c r="AM1970" s="83">
        <f t="shared" si="2587"/>
        <v>2097</v>
      </c>
      <c r="AN1970" s="83">
        <f t="shared" si="2587"/>
        <v>1770</v>
      </c>
      <c r="AO1970" s="83">
        <f t="shared" si="2587"/>
        <v>1071</v>
      </c>
      <c r="AP1970" s="84">
        <f t="shared" si="2587"/>
        <v>1041</v>
      </c>
      <c r="AQ1970" s="101">
        <f t="shared" si="2578"/>
        <v>17253</v>
      </c>
      <c r="AR1970" s="82">
        <f t="shared" ref="AR1970:BC1970" si="2588">AR29+AR58+AR88+AR115+AR144+AR171+AR200+AR227+AR254+AR281+AR310+AR337+AR364+AR391+AR418+AR445+AR472+AR499+AR526+AR553+AR582+AR609+AR636+AR663+AR690+AR719+AR746+AR773+AR803+AR830+AR857+AR884+AR911+AR940+AR967+AR994+AR1021+AR1048+AR1075+AR1102+AR1129+AR1156+AR1183+AR1210+AR1237+AR1264+AR1291+AR1318+AR1345+AR1372+AR1399+AR1426+AR1453+AR1480+AR1507+AR1534+AR1561+AR1588+AR1616+AR1643+AR1670+AR1697+AR1724+AR1751+AR1779+AR1806+AR1833+AR1860+AR1887+AR1916+AR1943</f>
        <v>474</v>
      </c>
      <c r="AS1970" s="83">
        <f t="shared" si="2588"/>
        <v>515</v>
      </c>
      <c r="AT1970" s="83">
        <f t="shared" si="2588"/>
        <v>965</v>
      </c>
      <c r="AU1970" s="83">
        <f t="shared" si="2588"/>
        <v>975</v>
      </c>
      <c r="AV1970" s="83">
        <f t="shared" si="2588"/>
        <v>1238</v>
      </c>
      <c r="AW1970" s="83">
        <f t="shared" si="2588"/>
        <v>1167</v>
      </c>
      <c r="AX1970" s="83">
        <f t="shared" si="2588"/>
        <v>1024</v>
      </c>
      <c r="AY1970" s="83">
        <f t="shared" si="2588"/>
        <v>941</v>
      </c>
      <c r="AZ1970" s="83">
        <f t="shared" si="2588"/>
        <v>850</v>
      </c>
      <c r="BA1970" s="83">
        <f t="shared" si="2588"/>
        <v>555</v>
      </c>
      <c r="BB1970" s="83">
        <f t="shared" si="2588"/>
        <v>427</v>
      </c>
      <c r="BC1970" s="84">
        <f t="shared" si="2588"/>
        <v>610</v>
      </c>
      <c r="BD1970" s="101">
        <f t="shared" si="2580"/>
        <v>9741</v>
      </c>
      <c r="BE1970" s="101">
        <f t="shared" si="2468"/>
        <v>42967</v>
      </c>
      <c r="BG1970" s="42"/>
    </row>
    <row r="1971" spans="1:59" ht="13.5" thickBot="1" x14ac:dyDescent="0.25">
      <c r="A1971" s="377"/>
      <c r="B1971" s="378"/>
      <c r="C1971" s="128" t="s">
        <v>164</v>
      </c>
      <c r="D1971" s="131">
        <f t="shared" ref="D1971:P1971" si="2589">D30+D59+D89+D116+D145+D172+D201+D228+D255+D282+D311+D338+D365+D392+D419+D446+D473+D500+D527+D554+D583+D610+D637+D664+D691+D720+D747+D774+D804+D831+D858+D885+D912+D941+D968+D995+D1022+D1049+D1076+D1103+D1130+D1157+D1184+D1211+D1238+D1265+D1292+D1319+D1346+D1373+D1400+D1427+D1454+D1481+D1508+D1535+D1562+D1589+D1617+D1644+D1671+D1698+D1725+D1752+D1780+D1807+D1834+D1861+D1888+D1917+D1944</f>
        <v>0</v>
      </c>
      <c r="E1971" s="129">
        <f t="shared" si="2589"/>
        <v>0</v>
      </c>
      <c r="F1971" s="130">
        <f t="shared" si="2589"/>
        <v>1</v>
      </c>
      <c r="G1971" s="130">
        <f t="shared" si="2589"/>
        <v>0</v>
      </c>
      <c r="H1971" s="130">
        <f t="shared" si="2589"/>
        <v>0</v>
      </c>
      <c r="I1971" s="130">
        <f t="shared" si="2589"/>
        <v>36</v>
      </c>
      <c r="J1971" s="130">
        <f t="shared" si="2589"/>
        <v>22</v>
      </c>
      <c r="K1971" s="130">
        <f t="shared" si="2589"/>
        <v>10</v>
      </c>
      <c r="L1971" s="130">
        <f t="shared" si="2589"/>
        <v>22</v>
      </c>
      <c r="M1971" s="130">
        <f t="shared" si="2589"/>
        <v>589</v>
      </c>
      <c r="N1971" s="130">
        <f t="shared" si="2589"/>
        <v>602</v>
      </c>
      <c r="O1971" s="130">
        <f t="shared" si="2589"/>
        <v>144</v>
      </c>
      <c r="P1971" s="130">
        <f t="shared" si="2589"/>
        <v>0</v>
      </c>
      <c r="Q1971" s="131">
        <f t="shared" si="2574"/>
        <v>1426</v>
      </c>
      <c r="R1971" s="129">
        <f t="shared" ref="R1971:AC1971" si="2590">R30+R59+R89+R116+R145+R172+R201+R228+R255+R282+R311+R338+R365+R392+R419+R446+R473+R500+R527+R554+R583+R610+R637+R664+R691+R720+R747+R774+R804+R831+R858+R885+R912+R941+R968+R995+R1022+R1049+R1076+R1103+R1130+R1157+R1184+R1211+R1238+R1265+R1292+R1319+R1346+R1373+R1400+R1427+R1454+R1481+R1508+R1535+R1562+R1589+R1617+R1644+R1671+R1698+R1725+R1752+R1780+R1807+R1834+R1861+R1888+R1917+R1944</f>
        <v>0</v>
      </c>
      <c r="S1971" s="130">
        <f t="shared" si="2590"/>
        <v>0</v>
      </c>
      <c r="T1971" s="130">
        <f t="shared" si="2590"/>
        <v>0</v>
      </c>
      <c r="U1971" s="130">
        <f t="shared" si="2590"/>
        <v>0</v>
      </c>
      <c r="V1971" s="130">
        <f t="shared" si="2590"/>
        <v>0</v>
      </c>
      <c r="W1971" s="130">
        <f t="shared" si="2590"/>
        <v>0</v>
      </c>
      <c r="X1971" s="130">
        <f t="shared" si="2590"/>
        <v>0</v>
      </c>
      <c r="Y1971" s="130">
        <f t="shared" si="2590"/>
        <v>0</v>
      </c>
      <c r="Z1971" s="130">
        <f t="shared" si="2590"/>
        <v>0</v>
      </c>
      <c r="AA1971" s="130">
        <f t="shared" si="2590"/>
        <v>0</v>
      </c>
      <c r="AB1971" s="130">
        <f t="shared" si="2590"/>
        <v>0</v>
      </c>
      <c r="AC1971" s="130">
        <f t="shared" si="2590"/>
        <v>0</v>
      </c>
      <c r="AD1971" s="131">
        <f t="shared" si="2576"/>
        <v>0</v>
      </c>
      <c r="AE1971" s="129">
        <f t="shared" ref="AE1971:AP1971" si="2591">AE30+AE59+AE89+AE116+AE145+AE172+AE201+AE228+AE255+AE282+AE311+AE338+AE365+AE392+AE419+AE446+AE473+AE500+AE527+AE554+AE583+AE610+AE637+AE664+AE691+AE720+AE747+AE774+AE804+AE831+AE858+AE885+AE912+AE941+AE968+AE995+AE1022+AE1049+AE1076+AE1103+AE1130+AE1157+AE1184+AE1211+AE1238+AE1265+AE1292+AE1319+AE1346+AE1373+AE1400+AE1427+AE1454+AE1481+AE1508+AE1535+AE1562+AE1589+AE1617+AE1644+AE1671+AE1698+AE1725+AE1752+AE1780+AE1807+AE1834+AE1861+AE1888+AE1917+AE1944</f>
        <v>0</v>
      </c>
      <c r="AF1971" s="130">
        <f t="shared" si="2591"/>
        <v>0</v>
      </c>
      <c r="AG1971" s="130">
        <f t="shared" si="2591"/>
        <v>0</v>
      </c>
      <c r="AH1971" s="130">
        <f t="shared" si="2591"/>
        <v>0</v>
      </c>
      <c r="AI1971" s="130">
        <f t="shared" si="2591"/>
        <v>0</v>
      </c>
      <c r="AJ1971" s="130">
        <f t="shared" si="2591"/>
        <v>0</v>
      </c>
      <c r="AK1971" s="130">
        <f t="shared" si="2591"/>
        <v>0</v>
      </c>
      <c r="AL1971" s="130">
        <f t="shared" si="2591"/>
        <v>0</v>
      </c>
      <c r="AM1971" s="130">
        <f t="shared" si="2591"/>
        <v>0</v>
      </c>
      <c r="AN1971" s="130">
        <f t="shared" si="2591"/>
        <v>0</v>
      </c>
      <c r="AO1971" s="130">
        <f t="shared" si="2591"/>
        <v>0</v>
      </c>
      <c r="AP1971" s="130">
        <f t="shared" si="2591"/>
        <v>0</v>
      </c>
      <c r="AQ1971" s="131">
        <f t="shared" si="2578"/>
        <v>0</v>
      </c>
      <c r="AR1971" s="129">
        <f t="shared" ref="AR1971:BC1971" si="2592">AR30+AR59+AR89+AR116+AR145+AR172+AR201+AR228+AR255+AR282+AR311+AR338+AR365+AR392+AR419+AR446+AR473+AR500+AR527+AR554+AR583+AR610+AR637+AR664+AR691+AR720+AR747+AR774+AR804+AR831+AR858+AR885+AR912+AR941+AR968+AR995+AR1022+AR1049+AR1076+AR1103+AR1130+AR1157+AR1184+AR1211+AR1238+AR1265+AR1292+AR1319+AR1346+AR1373+AR1400+AR1427+AR1454+AR1481+AR1508+AR1535+AR1562+AR1589+AR1617+AR1644+AR1671+AR1698+AR1725+AR1752+AR1780+AR1807+AR1834+AR1861+AR1888+AR1917+AR1944</f>
        <v>0</v>
      </c>
      <c r="AS1971" s="130">
        <f t="shared" si="2592"/>
        <v>0</v>
      </c>
      <c r="AT1971" s="130">
        <f t="shared" si="2592"/>
        <v>0</v>
      </c>
      <c r="AU1971" s="130">
        <f t="shared" si="2592"/>
        <v>0</v>
      </c>
      <c r="AV1971" s="130">
        <f t="shared" si="2592"/>
        <v>0</v>
      </c>
      <c r="AW1971" s="130">
        <f t="shared" si="2592"/>
        <v>0</v>
      </c>
      <c r="AX1971" s="130">
        <f t="shared" si="2592"/>
        <v>0</v>
      </c>
      <c r="AY1971" s="130">
        <f t="shared" si="2592"/>
        <v>0</v>
      </c>
      <c r="AZ1971" s="130">
        <f t="shared" si="2592"/>
        <v>0</v>
      </c>
      <c r="BA1971" s="130">
        <f t="shared" si="2592"/>
        <v>0</v>
      </c>
      <c r="BB1971" s="130">
        <f t="shared" si="2592"/>
        <v>0</v>
      </c>
      <c r="BC1971" s="130">
        <f t="shared" si="2592"/>
        <v>0</v>
      </c>
      <c r="BD1971" s="131">
        <f t="shared" si="2580"/>
        <v>0</v>
      </c>
      <c r="BE1971" s="131">
        <f t="shared" si="2468"/>
        <v>1426</v>
      </c>
      <c r="BG1971" s="42"/>
    </row>
    <row r="1972" spans="1:59" x14ac:dyDescent="0.2">
      <c r="A1972" s="369"/>
      <c r="B1972" s="362" t="s">
        <v>311</v>
      </c>
      <c r="C1972" s="50" t="s">
        <v>159</v>
      </c>
      <c r="D1972" s="127">
        <f>SUM(D1968,D1970)</f>
        <v>19643.171059999997</v>
      </c>
      <c r="E1972" s="124">
        <f>SUM(E1968,E1970)</f>
        <v>65</v>
      </c>
      <c r="F1972" s="125">
        <f t="shared" ref="F1972:P1972" si="2593">SUM(F1968,F1970)</f>
        <v>65</v>
      </c>
      <c r="G1972" s="125">
        <f t="shared" si="2593"/>
        <v>65</v>
      </c>
      <c r="H1972" s="125">
        <f t="shared" si="2593"/>
        <v>65</v>
      </c>
      <c r="I1972" s="125">
        <f t="shared" si="2593"/>
        <v>65</v>
      </c>
      <c r="J1972" s="125">
        <f t="shared" si="2593"/>
        <v>65</v>
      </c>
      <c r="K1972" s="125">
        <f t="shared" si="2593"/>
        <v>65</v>
      </c>
      <c r="L1972" s="125">
        <f t="shared" si="2593"/>
        <v>65</v>
      </c>
      <c r="M1972" s="125">
        <f t="shared" si="2593"/>
        <v>1376</v>
      </c>
      <c r="N1972" s="125">
        <f t="shared" si="2593"/>
        <v>77</v>
      </c>
      <c r="O1972" s="125">
        <f t="shared" si="2593"/>
        <v>65</v>
      </c>
      <c r="P1972" s="125">
        <f t="shared" si="2593"/>
        <v>14572.615</v>
      </c>
      <c r="Q1972" s="126">
        <f t="shared" si="2574"/>
        <v>16610.614999999998</v>
      </c>
      <c r="R1972" s="124">
        <f>SUM(R1968,R1970)</f>
        <v>415</v>
      </c>
      <c r="S1972" s="125">
        <f t="shared" ref="S1972:AC1972" si="2594">SUM(S1968,S1970)</f>
        <v>1158</v>
      </c>
      <c r="T1972" s="125">
        <f t="shared" si="2594"/>
        <v>3054.5</v>
      </c>
      <c r="U1972" s="125">
        <f t="shared" si="2594"/>
        <v>3553.5</v>
      </c>
      <c r="V1972" s="125">
        <f t="shared" si="2594"/>
        <v>13762.5</v>
      </c>
      <c r="W1972" s="125">
        <f t="shared" si="2594"/>
        <v>5524.9025000000001</v>
      </c>
      <c r="X1972" s="125">
        <f t="shared" si="2594"/>
        <v>5831.6</v>
      </c>
      <c r="Y1972" s="125">
        <f t="shared" si="2594"/>
        <v>6871.5</v>
      </c>
      <c r="Z1972" s="125">
        <f t="shared" si="2594"/>
        <v>6168.5</v>
      </c>
      <c r="AA1972" s="125">
        <f t="shared" si="2594"/>
        <v>5106.54</v>
      </c>
      <c r="AB1972" s="125">
        <f t="shared" si="2594"/>
        <v>3274.5</v>
      </c>
      <c r="AC1972" s="125">
        <f t="shared" si="2594"/>
        <v>3219</v>
      </c>
      <c r="AD1972" s="126">
        <f t="shared" si="2576"/>
        <v>57940.042500000003</v>
      </c>
      <c r="AE1972" s="124">
        <f>SUM(AE1968,AE1970)</f>
        <v>1151.5</v>
      </c>
      <c r="AF1972" s="125">
        <f t="shared" ref="AF1972:AP1972" si="2595">SUM(AF1968,AF1970)</f>
        <v>2049.5</v>
      </c>
      <c r="AG1972" s="125">
        <f t="shared" si="2595"/>
        <v>4056.5</v>
      </c>
      <c r="AH1972" s="125">
        <f t="shared" si="2595"/>
        <v>5310</v>
      </c>
      <c r="AI1972" s="125">
        <f t="shared" si="2595"/>
        <v>6586.5</v>
      </c>
      <c r="AJ1972" s="125">
        <f t="shared" si="2595"/>
        <v>7185.5</v>
      </c>
      <c r="AK1972" s="125">
        <f t="shared" si="2595"/>
        <v>8520.5</v>
      </c>
      <c r="AL1972" s="125">
        <f t="shared" si="2595"/>
        <v>8099.5</v>
      </c>
      <c r="AM1972" s="125">
        <f t="shared" si="2595"/>
        <v>7005.3250100000005</v>
      </c>
      <c r="AN1972" s="125">
        <f t="shared" si="2595"/>
        <v>5109</v>
      </c>
      <c r="AO1972" s="125">
        <f t="shared" si="2595"/>
        <v>2581.5</v>
      </c>
      <c r="AP1972" s="125">
        <f t="shared" si="2595"/>
        <v>3298</v>
      </c>
      <c r="AQ1972" s="126">
        <f t="shared" si="2578"/>
        <v>60953.32501</v>
      </c>
      <c r="AR1972" s="124">
        <f>SUM(AR1968,AR1970)</f>
        <v>1030</v>
      </c>
      <c r="AS1972" s="125">
        <f t="shared" ref="AS1972:BC1972" si="2596">SUM(AS1968,AS1970)</f>
        <v>1239</v>
      </c>
      <c r="AT1972" s="125">
        <f t="shared" si="2596"/>
        <v>2298.0531499999997</v>
      </c>
      <c r="AU1972" s="125">
        <f t="shared" si="2596"/>
        <v>2505.5</v>
      </c>
      <c r="AV1972" s="125">
        <f t="shared" si="2596"/>
        <v>3528</v>
      </c>
      <c r="AW1972" s="125">
        <f t="shared" si="2596"/>
        <v>3706</v>
      </c>
      <c r="AX1972" s="125">
        <f t="shared" si="2596"/>
        <v>3845</v>
      </c>
      <c r="AY1972" s="125">
        <f t="shared" si="2596"/>
        <v>3905</v>
      </c>
      <c r="AZ1972" s="125">
        <f t="shared" si="2596"/>
        <v>3445.5</v>
      </c>
      <c r="BA1972" s="125">
        <f t="shared" si="2596"/>
        <v>2996.4225799999999</v>
      </c>
      <c r="BB1972" s="125">
        <f t="shared" si="2596"/>
        <v>2324.8809900000001</v>
      </c>
      <c r="BC1972" s="125">
        <f t="shared" si="2596"/>
        <v>3532</v>
      </c>
      <c r="BD1972" s="126">
        <f t="shared" si="2580"/>
        <v>34355.356719999996</v>
      </c>
      <c r="BE1972" s="127">
        <f t="shared" si="2468"/>
        <v>189502.51028999998</v>
      </c>
      <c r="BG1972" s="42"/>
    </row>
    <row r="1973" spans="1:59" x14ac:dyDescent="0.2">
      <c r="A1973" s="370"/>
      <c r="B1973" s="363"/>
      <c r="C1973" s="51" t="s">
        <v>164</v>
      </c>
      <c r="D1973" s="100">
        <f>SUM(D1969,D1971)</f>
        <v>18990</v>
      </c>
      <c r="E1973" s="80">
        <f t="shared" ref="E1973:P1973" si="2597">SUM(E1969,E1971)</f>
        <v>0</v>
      </c>
      <c r="F1973" s="81">
        <f t="shared" si="2597"/>
        <v>489</v>
      </c>
      <c r="G1973" s="81">
        <f t="shared" si="2597"/>
        <v>268</v>
      </c>
      <c r="H1973" s="81">
        <f t="shared" si="2597"/>
        <v>2145</v>
      </c>
      <c r="I1973" s="81">
        <f t="shared" si="2597"/>
        <v>186.4</v>
      </c>
      <c r="J1973" s="81">
        <f t="shared" si="2597"/>
        <v>348.1</v>
      </c>
      <c r="K1973" s="81">
        <f t="shared" si="2597"/>
        <v>303.8</v>
      </c>
      <c r="L1973" s="81">
        <f t="shared" si="2597"/>
        <v>152.5</v>
      </c>
      <c r="M1973" s="81">
        <f t="shared" si="2597"/>
        <v>2323.1999999999998</v>
      </c>
      <c r="N1973" s="81">
        <f t="shared" si="2597"/>
        <v>1376</v>
      </c>
      <c r="O1973" s="81">
        <f t="shared" si="2597"/>
        <v>256</v>
      </c>
      <c r="P1973" s="81">
        <f t="shared" si="2597"/>
        <v>0</v>
      </c>
      <c r="Q1973" s="99">
        <f t="shared" si="2574"/>
        <v>7848</v>
      </c>
      <c r="R1973" s="80">
        <f t="shared" ref="R1973:AC1973" si="2598">SUM(R1969,R1971)</f>
        <v>0</v>
      </c>
      <c r="S1973" s="81">
        <f t="shared" si="2598"/>
        <v>0</v>
      </c>
      <c r="T1973" s="81">
        <f t="shared" si="2598"/>
        <v>0</v>
      </c>
      <c r="U1973" s="81">
        <f t="shared" si="2598"/>
        <v>0</v>
      </c>
      <c r="V1973" s="81">
        <f t="shared" si="2598"/>
        <v>0</v>
      </c>
      <c r="W1973" s="81">
        <f t="shared" si="2598"/>
        <v>0</v>
      </c>
      <c r="X1973" s="81">
        <f t="shared" si="2598"/>
        <v>0</v>
      </c>
      <c r="Y1973" s="81">
        <f t="shared" si="2598"/>
        <v>0</v>
      </c>
      <c r="Z1973" s="81">
        <f t="shared" si="2598"/>
        <v>0</v>
      </c>
      <c r="AA1973" s="81">
        <f t="shared" si="2598"/>
        <v>0</v>
      </c>
      <c r="AB1973" s="81">
        <f t="shared" si="2598"/>
        <v>0</v>
      </c>
      <c r="AC1973" s="81">
        <f t="shared" si="2598"/>
        <v>0</v>
      </c>
      <c r="AD1973" s="99">
        <f t="shared" si="2576"/>
        <v>0</v>
      </c>
      <c r="AE1973" s="80">
        <f t="shared" ref="AE1973:AP1973" si="2599">SUM(AE1969,AE1971)</f>
        <v>0</v>
      </c>
      <c r="AF1973" s="81">
        <f t="shared" si="2599"/>
        <v>0</v>
      </c>
      <c r="AG1973" s="81">
        <f t="shared" si="2599"/>
        <v>0</v>
      </c>
      <c r="AH1973" s="81">
        <f t="shared" si="2599"/>
        <v>0</v>
      </c>
      <c r="AI1973" s="81">
        <f t="shared" si="2599"/>
        <v>0</v>
      </c>
      <c r="AJ1973" s="81">
        <f t="shared" si="2599"/>
        <v>0</v>
      </c>
      <c r="AK1973" s="81">
        <f t="shared" si="2599"/>
        <v>0</v>
      </c>
      <c r="AL1973" s="81">
        <f t="shared" si="2599"/>
        <v>0</v>
      </c>
      <c r="AM1973" s="81">
        <f t="shared" si="2599"/>
        <v>0</v>
      </c>
      <c r="AN1973" s="81">
        <f t="shared" si="2599"/>
        <v>0</v>
      </c>
      <c r="AO1973" s="81">
        <f t="shared" si="2599"/>
        <v>0</v>
      </c>
      <c r="AP1973" s="81">
        <f t="shared" si="2599"/>
        <v>0</v>
      </c>
      <c r="AQ1973" s="99">
        <f t="shared" si="2578"/>
        <v>0</v>
      </c>
      <c r="AR1973" s="80">
        <f t="shared" ref="AR1973:BC1973" si="2600">SUM(AR1969,AR1971)</f>
        <v>0</v>
      </c>
      <c r="AS1973" s="81">
        <f t="shared" si="2600"/>
        <v>0</v>
      </c>
      <c r="AT1973" s="81">
        <f t="shared" si="2600"/>
        <v>0</v>
      </c>
      <c r="AU1973" s="81">
        <f t="shared" si="2600"/>
        <v>0</v>
      </c>
      <c r="AV1973" s="81">
        <f t="shared" si="2600"/>
        <v>0</v>
      </c>
      <c r="AW1973" s="81">
        <f t="shared" si="2600"/>
        <v>0</v>
      </c>
      <c r="AX1973" s="81">
        <f t="shared" si="2600"/>
        <v>0</v>
      </c>
      <c r="AY1973" s="81">
        <f t="shared" si="2600"/>
        <v>0</v>
      </c>
      <c r="AZ1973" s="81">
        <f t="shared" si="2600"/>
        <v>0</v>
      </c>
      <c r="BA1973" s="81">
        <f t="shared" si="2600"/>
        <v>0</v>
      </c>
      <c r="BB1973" s="81">
        <f t="shared" si="2600"/>
        <v>0</v>
      </c>
      <c r="BC1973" s="81">
        <f t="shared" si="2600"/>
        <v>0</v>
      </c>
      <c r="BD1973" s="99">
        <f t="shared" si="2580"/>
        <v>0</v>
      </c>
      <c r="BE1973" s="100">
        <f t="shared" si="2468"/>
        <v>26838</v>
      </c>
      <c r="BG1973" s="42"/>
    </row>
    <row r="1974" spans="1:59" x14ac:dyDescent="0.2">
      <c r="BG1974" s="42"/>
    </row>
  </sheetData>
  <mergeCells count="1740">
    <mergeCell ref="A1399:A1400"/>
    <mergeCell ref="B1399:B1400"/>
    <mergeCell ref="B671:B672"/>
    <mergeCell ref="A646:A647"/>
    <mergeCell ref="A828:A829"/>
    <mergeCell ref="A1000:A1001"/>
    <mergeCell ref="B1000:B1001"/>
    <mergeCell ref="A1384:A1385"/>
    <mergeCell ref="B1384:B1385"/>
    <mergeCell ref="A969:A970"/>
    <mergeCell ref="B969:B970"/>
    <mergeCell ref="A739:A740"/>
    <mergeCell ref="B739:B740"/>
    <mergeCell ref="A766:A767"/>
    <mergeCell ref="A958:A959"/>
    <mergeCell ref="B958:B959"/>
    <mergeCell ref="A904:A905"/>
    <mergeCell ref="B904:B905"/>
    <mergeCell ref="A933:A934"/>
    <mergeCell ref="B933:B934"/>
    <mergeCell ref="B766:B767"/>
    <mergeCell ref="A954:A955"/>
    <mergeCell ref="B954:B955"/>
    <mergeCell ref="A956:A957"/>
    <mergeCell ref="B956:B957"/>
    <mergeCell ref="A836:A837"/>
    <mergeCell ref="B836:B837"/>
    <mergeCell ref="A863:A864"/>
    <mergeCell ref="B863:B864"/>
    <mergeCell ref="A890:A891"/>
    <mergeCell ref="B890:B891"/>
    <mergeCell ref="A919:A920"/>
    <mergeCell ref="A1492:A1493"/>
    <mergeCell ref="A551:A552"/>
    <mergeCell ref="B551:B552"/>
    <mergeCell ref="A553:A554"/>
    <mergeCell ref="B553:B554"/>
    <mergeCell ref="A675:A676"/>
    <mergeCell ref="B675:B676"/>
    <mergeCell ref="A677:A678"/>
    <mergeCell ref="B677:B678"/>
    <mergeCell ref="A679:A680"/>
    <mergeCell ref="B679:B680"/>
    <mergeCell ref="A792:A793"/>
    <mergeCell ref="B792:B793"/>
    <mergeCell ref="A775:A776"/>
    <mergeCell ref="A698:A699"/>
    <mergeCell ref="B638:B639"/>
    <mergeCell ref="A671:A672"/>
    <mergeCell ref="B698:B699"/>
    <mergeCell ref="A725:A726"/>
    <mergeCell ref="B725:B726"/>
    <mergeCell ref="A752:A753"/>
    <mergeCell ref="B752:B753"/>
    <mergeCell ref="A782:A783"/>
    <mergeCell ref="B782:B783"/>
    <mergeCell ref="B588:B589"/>
    <mergeCell ref="B775:B776"/>
    <mergeCell ref="A784:A785"/>
    <mergeCell ref="B784:B785"/>
    <mergeCell ref="A786:A787"/>
    <mergeCell ref="B786:B787"/>
    <mergeCell ref="A764:A765"/>
    <mergeCell ref="A561:A562"/>
    <mergeCell ref="A1413:A1414"/>
    <mergeCell ref="B1413:B1414"/>
    <mergeCell ref="A1415:A1416"/>
    <mergeCell ref="B1415:B1416"/>
    <mergeCell ref="B1432:B1433"/>
    <mergeCell ref="A1513:A1514"/>
    <mergeCell ref="B1513:B1514"/>
    <mergeCell ref="A1417:A1418"/>
    <mergeCell ref="A1440:A1441"/>
    <mergeCell ref="B1440:B1441"/>
    <mergeCell ref="A1442:A1443"/>
    <mergeCell ref="B1697:B1698"/>
    <mergeCell ref="A1699:A1700"/>
    <mergeCell ref="A1636:A1637"/>
    <mergeCell ref="B1636:B1637"/>
    <mergeCell ref="A1695:A1696"/>
    <mergeCell ref="A1579:A1580"/>
    <mergeCell ref="B1579:B1580"/>
    <mergeCell ref="B1444:B1445"/>
    <mergeCell ref="A1448:A1449"/>
    <mergeCell ref="A1459:A1460"/>
    <mergeCell ref="B1459:B1460"/>
    <mergeCell ref="A1467:A1468"/>
    <mergeCell ref="B1467:B1468"/>
    <mergeCell ref="A1469:A1470"/>
    <mergeCell ref="B1469:B1470"/>
    <mergeCell ref="A1471:A1472"/>
    <mergeCell ref="B1471:B1472"/>
    <mergeCell ref="A1486:A1487"/>
    <mergeCell ref="B1486:B1487"/>
    <mergeCell ref="B1661:B1662"/>
    <mergeCell ref="B1678:B1679"/>
    <mergeCell ref="A1649:A1650"/>
    <mergeCell ref="B1649:B1650"/>
    <mergeCell ref="A1676:A1677"/>
    <mergeCell ref="B1676:B1677"/>
    <mergeCell ref="A1703:A1704"/>
    <mergeCell ref="B1703:B1704"/>
    <mergeCell ref="A1730:A1731"/>
    <mergeCell ref="B1730:B1731"/>
    <mergeCell ref="A1758:A1759"/>
    <mergeCell ref="B1758:B1759"/>
    <mergeCell ref="A1785:A1786"/>
    <mergeCell ref="A1705:A1706"/>
    <mergeCell ref="B1705:B1706"/>
    <mergeCell ref="A1661:A1662"/>
    <mergeCell ref="A1787:A1788"/>
    <mergeCell ref="B1787:B1788"/>
    <mergeCell ref="B1785:B1786"/>
    <mergeCell ref="A1734:A1735"/>
    <mergeCell ref="B1722:B1723"/>
    <mergeCell ref="A1724:A1725"/>
    <mergeCell ref="A1738:A1739"/>
    <mergeCell ref="B1738:B1739"/>
    <mergeCell ref="A1715:A1716"/>
    <mergeCell ref="B1740:B1741"/>
    <mergeCell ref="A1742:A1743"/>
    <mergeCell ref="B1742:B1743"/>
    <mergeCell ref="A1746:A1747"/>
    <mergeCell ref="B1657:B1658"/>
    <mergeCell ref="A1659:A1660"/>
    <mergeCell ref="B1659:B1660"/>
    <mergeCell ref="B1695:B1696"/>
    <mergeCell ref="A1697:A1698"/>
    <mergeCell ref="B919:B920"/>
    <mergeCell ref="A877:A878"/>
    <mergeCell ref="B877:B878"/>
    <mergeCell ref="A911:A912"/>
    <mergeCell ref="A1473:A1474"/>
    <mergeCell ref="B1473:B1474"/>
    <mergeCell ref="A1390:A1391"/>
    <mergeCell ref="B1390:B1391"/>
    <mergeCell ref="A1392:A1393"/>
    <mergeCell ref="B1419:B1420"/>
    <mergeCell ref="A1386:A1387"/>
    <mergeCell ref="B1386:B1387"/>
    <mergeCell ref="A913:A914"/>
    <mergeCell ref="B913:B914"/>
    <mergeCell ref="A865:A866"/>
    <mergeCell ref="B865:B866"/>
    <mergeCell ref="A867:A868"/>
    <mergeCell ref="A960:A961"/>
    <mergeCell ref="B960:B961"/>
    <mergeCell ref="A962:A963"/>
    <mergeCell ref="A1453:A1454"/>
    <mergeCell ref="B1453:B1454"/>
    <mergeCell ref="A1455:A1456"/>
    <mergeCell ref="B1455:B1456"/>
    <mergeCell ref="A1357:A1358"/>
    <mergeCell ref="B1357:B1358"/>
    <mergeCell ref="A1289:A1290"/>
    <mergeCell ref="B1289:B1290"/>
    <mergeCell ref="A1291:A1292"/>
    <mergeCell ref="A1432:A1433"/>
    <mergeCell ref="A1378:A1379"/>
    <mergeCell ref="B1297:B1298"/>
    <mergeCell ref="A1324:A1325"/>
    <mergeCell ref="B1324:B1325"/>
    <mergeCell ref="A1351:A1352"/>
    <mergeCell ref="B1380:B1381"/>
    <mergeCell ref="A1382:A1383"/>
    <mergeCell ref="B1382:B1383"/>
    <mergeCell ref="A1297:A1298"/>
    <mergeCell ref="A1401:A1402"/>
    <mergeCell ref="B1401:B1402"/>
    <mergeCell ref="A1405:A1406"/>
    <mergeCell ref="B1405:B1406"/>
    <mergeCell ref="A1388:A1389"/>
    <mergeCell ref="B1388:B1389"/>
    <mergeCell ref="A1407:A1408"/>
    <mergeCell ref="B1407:B1408"/>
    <mergeCell ref="B1448:B1449"/>
    <mergeCell ref="A1451:A1452"/>
    <mergeCell ref="A1446:A1447"/>
    <mergeCell ref="B1446:B1447"/>
    <mergeCell ref="B1417:B1418"/>
    <mergeCell ref="A1419:A1420"/>
    <mergeCell ref="A1374:A1375"/>
    <mergeCell ref="B1374:B1375"/>
    <mergeCell ref="B1392:B1393"/>
    <mergeCell ref="A1394:A1395"/>
    <mergeCell ref="B1394:B1395"/>
    <mergeCell ref="B1451:B1452"/>
    <mergeCell ref="A1409:A1410"/>
    <mergeCell ref="B1409:B1410"/>
    <mergeCell ref="A1311:A1312"/>
    <mergeCell ref="B1311:B1312"/>
    <mergeCell ref="A1338:A1339"/>
    <mergeCell ref="B484:B485"/>
    <mergeCell ref="A486:A487"/>
    <mergeCell ref="A150:A151"/>
    <mergeCell ref="B150:B151"/>
    <mergeCell ref="B443:B444"/>
    <mergeCell ref="A179:A180"/>
    <mergeCell ref="B179:B180"/>
    <mergeCell ref="A81:A82"/>
    <mergeCell ref="B81:B82"/>
    <mergeCell ref="A108:A109"/>
    <mergeCell ref="B108:B109"/>
    <mergeCell ref="A137:A138"/>
    <mergeCell ref="B281:B282"/>
    <mergeCell ref="B291:B292"/>
    <mergeCell ref="A41:A42"/>
    <mergeCell ref="B41:B42"/>
    <mergeCell ref="A43:A44"/>
    <mergeCell ref="B43:B44"/>
    <mergeCell ref="A45:A46"/>
    <mergeCell ref="B45:B46"/>
    <mergeCell ref="B428:B429"/>
    <mergeCell ref="A430:A431"/>
    <mergeCell ref="A303:A304"/>
    <mergeCell ref="A220:A221"/>
    <mergeCell ref="B220:B221"/>
    <mergeCell ref="A247:A248"/>
    <mergeCell ref="B247:B248"/>
    <mergeCell ref="A274:A275"/>
    <mergeCell ref="B274:B275"/>
    <mergeCell ref="A372:A373"/>
    <mergeCell ref="B372:B373"/>
    <mergeCell ref="A374:A375"/>
    <mergeCell ref="B276:B277"/>
    <mergeCell ref="A279:A280"/>
    <mergeCell ref="B279:B280"/>
    <mergeCell ref="A281:A282"/>
    <mergeCell ref="A384:A385"/>
    <mergeCell ref="B426:B427"/>
    <mergeCell ref="A428:A429"/>
    <mergeCell ref="B430:B431"/>
    <mergeCell ref="B386:B387"/>
    <mergeCell ref="A389:A390"/>
    <mergeCell ref="A330:A331"/>
    <mergeCell ref="B330:B331"/>
    <mergeCell ref="A332:A333"/>
    <mergeCell ref="A289:A290"/>
    <mergeCell ref="B289:B290"/>
    <mergeCell ref="A343:A344"/>
    <mergeCell ref="B343:B344"/>
    <mergeCell ref="A370:A371"/>
    <mergeCell ref="B316:B317"/>
    <mergeCell ref="A318:A319"/>
    <mergeCell ref="B318:B319"/>
    <mergeCell ref="A320:A321"/>
    <mergeCell ref="B320:B321"/>
    <mergeCell ref="A322:A323"/>
    <mergeCell ref="B370:B371"/>
    <mergeCell ref="A397:A398"/>
    <mergeCell ref="B374:B375"/>
    <mergeCell ref="A366:A367"/>
    <mergeCell ref="D1:D2"/>
    <mergeCell ref="B173:B174"/>
    <mergeCell ref="A115:A116"/>
    <mergeCell ref="B115:B116"/>
    <mergeCell ref="A117:A118"/>
    <mergeCell ref="B117:B118"/>
    <mergeCell ref="A90:A91"/>
    <mergeCell ref="B90:B91"/>
    <mergeCell ref="A96:A97"/>
    <mergeCell ref="B96:B97"/>
    <mergeCell ref="A98:A99"/>
    <mergeCell ref="B98:B99"/>
    <mergeCell ref="A83:A84"/>
    <mergeCell ref="B83:B84"/>
    <mergeCell ref="A86:A87"/>
    <mergeCell ref="B86:B87"/>
    <mergeCell ref="A193:A194"/>
    <mergeCell ref="B193:B194"/>
    <mergeCell ref="B171:B172"/>
    <mergeCell ref="A173:A174"/>
    <mergeCell ref="A144:A145"/>
    <mergeCell ref="A94:A95"/>
    <mergeCell ref="B94:B95"/>
    <mergeCell ref="A123:A124"/>
    <mergeCell ref="B123:B124"/>
    <mergeCell ref="B1162:B1163"/>
    <mergeCell ref="A1189:A1190"/>
    <mergeCell ref="B867:B868"/>
    <mergeCell ref="A869:A870"/>
    <mergeCell ref="B869:B870"/>
    <mergeCell ref="A714:A715"/>
    <mergeCell ref="B413:B414"/>
    <mergeCell ref="A401:A402"/>
    <mergeCell ref="B206:B207"/>
    <mergeCell ref="A233:A234"/>
    <mergeCell ref="B233:B234"/>
    <mergeCell ref="A260:A261"/>
    <mergeCell ref="B260:B261"/>
    <mergeCell ref="A416:A417"/>
    <mergeCell ref="A445:A446"/>
    <mergeCell ref="B436:B437"/>
    <mergeCell ref="A438:A439"/>
    <mergeCell ref="B438:B439"/>
    <mergeCell ref="B345:B346"/>
    <mergeCell ref="A347:A348"/>
    <mergeCell ref="B347:B348"/>
    <mergeCell ref="A349:A350"/>
    <mergeCell ref="B349:B350"/>
    <mergeCell ref="B416:B417"/>
    <mergeCell ref="A295:A296"/>
    <mergeCell ref="A237:A238"/>
    <mergeCell ref="B962:B963"/>
    <mergeCell ref="A975:A976"/>
    <mergeCell ref="B975:B976"/>
    <mergeCell ref="A977:A978"/>
    <mergeCell ref="B977:B978"/>
    <mergeCell ref="A316:A317"/>
    <mergeCell ref="B911:B912"/>
    <mergeCell ref="A898:A899"/>
    <mergeCell ref="B898:B899"/>
    <mergeCell ref="A900:A901"/>
    <mergeCell ref="B900:B901"/>
    <mergeCell ref="A902:A903"/>
    <mergeCell ref="B879:B880"/>
    <mergeCell ref="A882:A883"/>
    <mergeCell ref="B882:B883"/>
    <mergeCell ref="A884:A885"/>
    <mergeCell ref="B884:B885"/>
    <mergeCell ref="A1434:A1435"/>
    <mergeCell ref="B1434:B1435"/>
    <mergeCell ref="A1436:A1437"/>
    <mergeCell ref="B1436:B1437"/>
    <mergeCell ref="A1438:A1439"/>
    <mergeCell ref="B1438:B1439"/>
    <mergeCell ref="A965:A966"/>
    <mergeCell ref="B965:B966"/>
    <mergeCell ref="A967:A968"/>
    <mergeCell ref="B967:B968"/>
    <mergeCell ref="A1421:A1422"/>
    <mergeCell ref="B1421:B1422"/>
    <mergeCell ref="A1424:A1425"/>
    <mergeCell ref="B1424:B1425"/>
    <mergeCell ref="A1426:A1427"/>
    <mergeCell ref="B1426:B1427"/>
    <mergeCell ref="A1428:A1429"/>
    <mergeCell ref="B1428:B1429"/>
    <mergeCell ref="A1397:A1398"/>
    <mergeCell ref="B1397:B1398"/>
    <mergeCell ref="B1216:B1217"/>
    <mergeCell ref="A909:A910"/>
    <mergeCell ref="B909:B910"/>
    <mergeCell ref="A262:A263"/>
    <mergeCell ref="B262:B263"/>
    <mergeCell ref="A264:A265"/>
    <mergeCell ref="B264:B265"/>
    <mergeCell ref="A266:A267"/>
    <mergeCell ref="B266:B267"/>
    <mergeCell ref="A268:A269"/>
    <mergeCell ref="B268:B269"/>
    <mergeCell ref="A270:A271"/>
    <mergeCell ref="B270:B271"/>
    <mergeCell ref="A272:A273"/>
    <mergeCell ref="B272:B273"/>
    <mergeCell ref="A276:A277"/>
    <mergeCell ref="A283:A284"/>
    <mergeCell ref="B283:B284"/>
    <mergeCell ref="A886:A887"/>
    <mergeCell ref="B886:B887"/>
    <mergeCell ref="A505:A506"/>
    <mergeCell ref="B505:B506"/>
    <mergeCell ref="A532:A533"/>
    <mergeCell ref="B532:B533"/>
    <mergeCell ref="B846:B847"/>
    <mergeCell ref="A848:A849"/>
    <mergeCell ref="A546:A547"/>
    <mergeCell ref="A494:A495"/>
    <mergeCell ref="B494:B495"/>
    <mergeCell ref="A497:A498"/>
    <mergeCell ref="B497:B498"/>
    <mergeCell ref="A499:A500"/>
    <mergeCell ref="B499:B500"/>
    <mergeCell ref="B1338:B1339"/>
    <mergeCell ref="A1365:A1366"/>
    <mergeCell ref="B1365:B1366"/>
    <mergeCell ref="B1270:B1271"/>
    <mergeCell ref="A1228:A1229"/>
    <mergeCell ref="B1228:B1229"/>
    <mergeCell ref="A1218:A1219"/>
    <mergeCell ref="B1218:B1219"/>
    <mergeCell ref="B1351:B1352"/>
    <mergeCell ref="A1278:A1279"/>
    <mergeCell ref="B1278:B1279"/>
    <mergeCell ref="B1189:B1190"/>
    <mergeCell ref="A1216:A1217"/>
    <mergeCell ref="A1137:A1138"/>
    <mergeCell ref="B1137:B1138"/>
    <mergeCell ref="A1264:A1265"/>
    <mergeCell ref="B1264:B1265"/>
    <mergeCell ref="A1266:A1267"/>
    <mergeCell ref="A1270:A1271"/>
    <mergeCell ref="A1272:A1273"/>
    <mergeCell ref="B1272:B1273"/>
    <mergeCell ref="B1226:B1227"/>
    <mergeCell ref="B1183:B1184"/>
    <mergeCell ref="A1174:A1175"/>
    <mergeCell ref="B1174:B1175"/>
    <mergeCell ref="A1178:A1179"/>
    <mergeCell ref="B1178:B1179"/>
    <mergeCell ref="A1185:A1186"/>
    <mergeCell ref="B1185:B1186"/>
    <mergeCell ref="A1139:A1140"/>
    <mergeCell ref="B1139:B1140"/>
    <mergeCell ref="A1141:A1142"/>
    <mergeCell ref="A1961:A1962"/>
    <mergeCell ref="B1961:B1962"/>
    <mergeCell ref="A1965:A1966"/>
    <mergeCell ref="B1965:B1966"/>
    <mergeCell ref="A1868:A1869"/>
    <mergeCell ref="B1868:B1869"/>
    <mergeCell ref="A1870:A1871"/>
    <mergeCell ref="B1870:B1871"/>
    <mergeCell ref="A1872:A1873"/>
    <mergeCell ref="B1872:B1873"/>
    <mergeCell ref="A1874:A1875"/>
    <mergeCell ref="B1874:B1875"/>
    <mergeCell ref="A1876:A1877"/>
    <mergeCell ref="B1876:B1877"/>
    <mergeCell ref="A1878:A1879"/>
    <mergeCell ref="B1878:B1879"/>
    <mergeCell ref="A1882:A1883"/>
    <mergeCell ref="B1882:B1883"/>
    <mergeCell ref="A1885:A1886"/>
    <mergeCell ref="B1885:B1886"/>
    <mergeCell ref="A1887:A1888"/>
    <mergeCell ref="B1887:B1888"/>
    <mergeCell ref="A1895:A1896"/>
    <mergeCell ref="B1895:B1896"/>
    <mergeCell ref="A1963:A1964"/>
    <mergeCell ref="B1963:B1964"/>
    <mergeCell ref="A1953:A1954"/>
    <mergeCell ref="B1953:B1954"/>
    <mergeCell ref="A1903:A1904"/>
    <mergeCell ref="B1903:B1904"/>
    <mergeCell ref="A1905:A1906"/>
    <mergeCell ref="B1905:B1906"/>
    <mergeCell ref="A1951:A1952"/>
    <mergeCell ref="B1951:B1952"/>
    <mergeCell ref="A1866:A1867"/>
    <mergeCell ref="B1866:B1867"/>
    <mergeCell ref="A1922:A1923"/>
    <mergeCell ref="B1922:B1923"/>
    <mergeCell ref="A1949:A1950"/>
    <mergeCell ref="B1949:B1950"/>
    <mergeCell ref="A1853:A1854"/>
    <mergeCell ref="B1853:B1854"/>
    <mergeCell ref="A1880:A1881"/>
    <mergeCell ref="B1880:B1881"/>
    <mergeCell ref="A1909:A1910"/>
    <mergeCell ref="B1686:B1687"/>
    <mergeCell ref="A1688:A1689"/>
    <mergeCell ref="B1688:B1689"/>
    <mergeCell ref="A1692:A1693"/>
    <mergeCell ref="B1692:B1693"/>
    <mergeCell ref="A1768:A1769"/>
    <mergeCell ref="B1768:B1769"/>
    <mergeCell ref="B1746:B1747"/>
    <mergeCell ref="A1770:A1771"/>
    <mergeCell ref="B1770:B1771"/>
    <mergeCell ref="A1774:A1775"/>
    <mergeCell ref="B1774:B1775"/>
    <mergeCell ref="B1843:B1844"/>
    <mergeCell ref="A1889:A1890"/>
    <mergeCell ref="B1889:B1890"/>
    <mergeCell ref="A1812:A1813"/>
    <mergeCell ref="A1772:A1773"/>
    <mergeCell ref="B1772:B1773"/>
    <mergeCell ref="A1914:A1915"/>
    <mergeCell ref="B1914:B1915"/>
    <mergeCell ref="A1943:A1944"/>
    <mergeCell ref="B1943:B1944"/>
    <mergeCell ref="A1899:A1900"/>
    <mergeCell ref="B1899:B1900"/>
    <mergeCell ref="A1955:A1956"/>
    <mergeCell ref="B1955:B1956"/>
    <mergeCell ref="A1957:A1958"/>
    <mergeCell ref="B1957:B1958"/>
    <mergeCell ref="A1959:A1960"/>
    <mergeCell ref="B1959:B1960"/>
    <mergeCell ref="A1760:A1761"/>
    <mergeCell ref="B1734:B1735"/>
    <mergeCell ref="A1736:A1737"/>
    <mergeCell ref="A1749:A1750"/>
    <mergeCell ref="B1749:B1750"/>
    <mergeCell ref="B1781:B1782"/>
    <mergeCell ref="B1901:B1902"/>
    <mergeCell ref="A1901:A1902"/>
    <mergeCell ref="A1835:A1836"/>
    <mergeCell ref="B1835:B1836"/>
    <mergeCell ref="A1897:A1898"/>
    <mergeCell ref="A1826:A1827"/>
    <mergeCell ref="B1826:B1827"/>
    <mergeCell ref="B1909:B1910"/>
    <mergeCell ref="B1897:B1898"/>
    <mergeCell ref="B1808:B1809"/>
    <mergeCell ref="A1839:A1840"/>
    <mergeCell ref="B1839:B1840"/>
    <mergeCell ref="A1843:A1844"/>
    <mergeCell ref="A1945:A1946"/>
    <mergeCell ref="A1911:A1912"/>
    <mergeCell ref="B486:B487"/>
    <mergeCell ref="B447:B448"/>
    <mergeCell ref="B401:B402"/>
    <mergeCell ref="A403:A404"/>
    <mergeCell ref="B403:B404"/>
    <mergeCell ref="A405:A406"/>
    <mergeCell ref="B397:B398"/>
    <mergeCell ref="A407:A408"/>
    <mergeCell ref="B407:B408"/>
    <mergeCell ref="A376:A377"/>
    <mergeCell ref="B376:B377"/>
    <mergeCell ref="A378:A379"/>
    <mergeCell ref="B378:B379"/>
    <mergeCell ref="A380:A381"/>
    <mergeCell ref="B380:B381"/>
    <mergeCell ref="A382:A383"/>
    <mergeCell ref="B382:B383"/>
    <mergeCell ref="A386:A387"/>
    <mergeCell ref="A399:A400"/>
    <mergeCell ref="B399:B400"/>
    <mergeCell ref="A447:A448"/>
    <mergeCell ref="A472:A473"/>
    <mergeCell ref="B472:B473"/>
    <mergeCell ref="A459:A460"/>
    <mergeCell ref="B459:B460"/>
    <mergeCell ref="A461:A462"/>
    <mergeCell ref="B461:B462"/>
    <mergeCell ref="A463:A464"/>
    <mergeCell ref="B463:B464"/>
    <mergeCell ref="A451:A452"/>
    <mergeCell ref="B451:B452"/>
    <mergeCell ref="A467:A468"/>
    <mergeCell ref="B366:B367"/>
    <mergeCell ref="B389:B390"/>
    <mergeCell ref="A440:A441"/>
    <mergeCell ref="B440:B441"/>
    <mergeCell ref="A443:A444"/>
    <mergeCell ref="A420:A421"/>
    <mergeCell ref="B420:B421"/>
    <mergeCell ref="B384:B385"/>
    <mergeCell ref="A411:A412"/>
    <mergeCell ref="A474:A475"/>
    <mergeCell ref="B474:B475"/>
    <mergeCell ref="B405:B406"/>
    <mergeCell ref="A391:A392"/>
    <mergeCell ref="B391:B392"/>
    <mergeCell ref="A393:A394"/>
    <mergeCell ref="A1907:A1908"/>
    <mergeCell ref="B1907:B1908"/>
    <mergeCell ref="A1797:A1798"/>
    <mergeCell ref="B1797:B1798"/>
    <mergeCell ref="B1806:B1807"/>
    <mergeCell ref="A1808:A1809"/>
    <mergeCell ref="B1793:B1794"/>
    <mergeCell ref="A1779:A1780"/>
    <mergeCell ref="B1812:B1813"/>
    <mergeCell ref="A1799:A1800"/>
    <mergeCell ref="B1799:B1800"/>
    <mergeCell ref="A1764:A1765"/>
    <mergeCell ref="B1764:B1765"/>
    <mergeCell ref="A1766:A1767"/>
    <mergeCell ref="B1766:B1767"/>
    <mergeCell ref="A1801:A1802"/>
    <mergeCell ref="B1831:B1832"/>
    <mergeCell ref="B1715:B1716"/>
    <mergeCell ref="A1719:A1720"/>
    <mergeCell ref="B1719:B1720"/>
    <mergeCell ref="A1722:A1723"/>
    <mergeCell ref="A1777:A1778"/>
    <mergeCell ref="B1777:B1778"/>
    <mergeCell ref="A1814:A1815"/>
    <mergeCell ref="B1814:B1815"/>
    <mergeCell ref="A1816:A1817"/>
    <mergeCell ref="B1816:B1817"/>
    <mergeCell ref="A1818:A1819"/>
    <mergeCell ref="B1818:B1819"/>
    <mergeCell ref="A1804:A1805"/>
    <mergeCell ref="B1804:B1805"/>
    <mergeCell ref="A1806:A1807"/>
    <mergeCell ref="A1795:A1796"/>
    <mergeCell ref="B1795:B1796"/>
    <mergeCell ref="A1753:A1754"/>
    <mergeCell ref="B1753:B1754"/>
    <mergeCell ref="B1911:B1912"/>
    <mergeCell ref="A1828:A1829"/>
    <mergeCell ref="B1828:B1829"/>
    <mergeCell ref="A1831:A1832"/>
    <mergeCell ref="A1860:A1861"/>
    <mergeCell ref="B1860:B1861"/>
    <mergeCell ref="A1862:A1863"/>
    <mergeCell ref="B1862:B1863"/>
    <mergeCell ref="A1833:A1834"/>
    <mergeCell ref="B1833:B1834"/>
    <mergeCell ref="A1820:A1821"/>
    <mergeCell ref="B1820:B1821"/>
    <mergeCell ref="A1822:A1823"/>
    <mergeCell ref="B1822:B1823"/>
    <mergeCell ref="A1824:A1825"/>
    <mergeCell ref="B1824:B1825"/>
    <mergeCell ref="B1779:B1780"/>
    <mergeCell ref="A1781:A1782"/>
    <mergeCell ref="B1945:B1946"/>
    <mergeCell ref="A1932:A1933"/>
    <mergeCell ref="B1932:B1933"/>
    <mergeCell ref="A1934:A1935"/>
    <mergeCell ref="B1934:B1935"/>
    <mergeCell ref="A1938:A1939"/>
    <mergeCell ref="B1938:B1939"/>
    <mergeCell ref="A1926:A1927"/>
    <mergeCell ref="B1926:B1927"/>
    <mergeCell ref="A1928:A1929"/>
    <mergeCell ref="B1928:B1929"/>
    <mergeCell ref="A1930:A1931"/>
    <mergeCell ref="B1930:B1931"/>
    <mergeCell ref="A1916:A1917"/>
    <mergeCell ref="B1916:B1917"/>
    <mergeCell ref="A1918:A1919"/>
    <mergeCell ref="B1918:B1919"/>
    <mergeCell ref="A1924:A1925"/>
    <mergeCell ref="B1924:B1925"/>
    <mergeCell ref="A1941:A1942"/>
    <mergeCell ref="B1941:B1942"/>
    <mergeCell ref="A1936:A1937"/>
    <mergeCell ref="B1936:B1937"/>
    <mergeCell ref="A1108:A1109"/>
    <mergeCell ref="B1108:B1109"/>
    <mergeCell ref="B1141:B1142"/>
    <mergeCell ref="A1037:A1038"/>
    <mergeCell ref="A1056:A1057"/>
    <mergeCell ref="B1056:B1057"/>
    <mergeCell ref="B1066:B1067"/>
    <mergeCell ref="B1801:B1802"/>
    <mergeCell ref="A1791:A1792"/>
    <mergeCell ref="B1791:B1792"/>
    <mergeCell ref="A1793:A1794"/>
    <mergeCell ref="A1789:A1790"/>
    <mergeCell ref="B1789:B1790"/>
    <mergeCell ref="A1249:A1250"/>
    <mergeCell ref="B1249:B1250"/>
    <mergeCell ref="A1251:A1252"/>
    <mergeCell ref="B1760:B1761"/>
    <mergeCell ref="A1762:A1763"/>
    <mergeCell ref="B1762:B1763"/>
    <mergeCell ref="A1583:A1584"/>
    <mergeCell ref="B1583:B1584"/>
    <mergeCell ref="A1586:A1587"/>
    <mergeCell ref="B1586:B1587"/>
    <mergeCell ref="A1588:A1589"/>
    <mergeCell ref="B1588:B1589"/>
    <mergeCell ref="A1680:A1681"/>
    <mergeCell ref="B1680:B1681"/>
    <mergeCell ref="A1682:A1683"/>
    <mergeCell ref="B1682:B1683"/>
    <mergeCell ref="A1684:A1685"/>
    <mergeCell ref="B1684:B1685"/>
    <mergeCell ref="A1670:A1671"/>
    <mergeCell ref="A1280:A1281"/>
    <mergeCell ref="B1280:B1281"/>
    <mergeCell ref="A1282:A1283"/>
    <mergeCell ref="B1282:B1283"/>
    <mergeCell ref="A1286:A1287"/>
    <mergeCell ref="B1286:B1287"/>
    <mergeCell ref="A1274:A1275"/>
    <mergeCell ref="B1274:B1275"/>
    <mergeCell ref="A1276:A1277"/>
    <mergeCell ref="B1276:B1277"/>
    <mergeCell ref="A1255:A1256"/>
    <mergeCell ref="B1255:B1256"/>
    <mergeCell ref="A1259:A1260"/>
    <mergeCell ref="B1259:B1260"/>
    <mergeCell ref="B1266:B1267"/>
    <mergeCell ref="A1183:A1184"/>
    <mergeCell ref="A1181:A1182"/>
    <mergeCell ref="A1253:A1254"/>
    <mergeCell ref="B1253:B1254"/>
    <mergeCell ref="B1193:B1194"/>
    <mergeCell ref="A1191:A1192"/>
    <mergeCell ref="B1191:B1192"/>
    <mergeCell ref="A1195:A1196"/>
    <mergeCell ref="B1195:B1196"/>
    <mergeCell ref="A1222:A1223"/>
    <mergeCell ref="B1222:B1223"/>
    <mergeCell ref="A1201:A1202"/>
    <mergeCell ref="B1201:B1202"/>
    <mergeCell ref="A1205:A1206"/>
    <mergeCell ref="B1205:B1206"/>
    <mergeCell ref="A1243:A1244"/>
    <mergeCell ref="A1245:A1246"/>
    <mergeCell ref="B1131:B1132"/>
    <mergeCell ref="A1118:A1119"/>
    <mergeCell ref="B1118:B1119"/>
    <mergeCell ref="A1120:A1121"/>
    <mergeCell ref="B1120:B1121"/>
    <mergeCell ref="A1112:A1113"/>
    <mergeCell ref="A1751:A1752"/>
    <mergeCell ref="B1751:B1752"/>
    <mergeCell ref="B1724:B1725"/>
    <mergeCell ref="A1726:A1727"/>
    <mergeCell ref="B1726:B1727"/>
    <mergeCell ref="B1135:B1136"/>
    <mergeCell ref="A1162:A1163"/>
    <mergeCell ref="B1054:B1055"/>
    <mergeCell ref="A1081:A1082"/>
    <mergeCell ref="B1081:B1082"/>
    <mergeCell ref="A1068:A1069"/>
    <mergeCell ref="B1068:B1069"/>
    <mergeCell ref="A1284:A1285"/>
    <mergeCell ref="B1284:B1285"/>
    <mergeCell ref="A1732:A1733"/>
    <mergeCell ref="B1732:B1733"/>
    <mergeCell ref="B1085:B1086"/>
    <mergeCell ref="A1095:A1096"/>
    <mergeCell ref="B1095:B1096"/>
    <mergeCell ref="A1124:A1125"/>
    <mergeCell ref="B1124:B1125"/>
    <mergeCell ref="A1060:A1061"/>
    <mergeCell ref="B1060:B1061"/>
    <mergeCell ref="B1291:B1292"/>
    <mergeCell ref="A1293:A1294"/>
    <mergeCell ref="B1293:B1294"/>
    <mergeCell ref="A838:A839"/>
    <mergeCell ref="B838:B839"/>
    <mergeCell ref="A840:A841"/>
    <mergeCell ref="B840:B841"/>
    <mergeCell ref="A871:A872"/>
    <mergeCell ref="B871:B872"/>
    <mergeCell ref="A873:A874"/>
    <mergeCell ref="B873:B874"/>
    <mergeCell ref="A875:A876"/>
    <mergeCell ref="B875:B876"/>
    <mergeCell ref="A879:A880"/>
    <mergeCell ref="A855:A856"/>
    <mergeCell ref="B855:B856"/>
    <mergeCell ref="A857:A858"/>
    <mergeCell ref="B857:B858"/>
    <mergeCell ref="A859:A860"/>
    <mergeCell ref="B859:B860"/>
    <mergeCell ref="A850:A851"/>
    <mergeCell ref="B848:B849"/>
    <mergeCell ref="B850:B851"/>
    <mergeCell ref="A256:A257"/>
    <mergeCell ref="A409:A410"/>
    <mergeCell ref="B409:B410"/>
    <mergeCell ref="A413:A414"/>
    <mergeCell ref="A478:A479"/>
    <mergeCell ref="B393:B394"/>
    <mergeCell ref="A773:A774"/>
    <mergeCell ref="B773:B774"/>
    <mergeCell ref="B746:B747"/>
    <mergeCell ref="A513:A514"/>
    <mergeCell ref="A846:A847"/>
    <mergeCell ref="A555:A556"/>
    <mergeCell ref="B555:B556"/>
    <mergeCell ref="A700:A701"/>
    <mergeCell ref="B700:B701"/>
    <mergeCell ref="A702:A703"/>
    <mergeCell ref="B702:B703"/>
    <mergeCell ref="A690:A691"/>
    <mergeCell ref="B690:B691"/>
    <mergeCell ref="A692:A693"/>
    <mergeCell ref="B692:B693"/>
    <mergeCell ref="A681:A682"/>
    <mergeCell ref="B681:B682"/>
    <mergeCell ref="A685:A686"/>
    <mergeCell ref="B685:B686"/>
    <mergeCell ref="A688:A689"/>
    <mergeCell ref="B688:B689"/>
    <mergeCell ref="A669:A670"/>
    <mergeCell ref="B825:B826"/>
    <mergeCell ref="A809:A810"/>
    <mergeCell ref="B809:B810"/>
    <mergeCell ref="A813:A814"/>
    <mergeCell ref="B830:B831"/>
    <mergeCell ref="A832:A833"/>
    <mergeCell ref="B832:B833"/>
    <mergeCell ref="B828:B829"/>
    <mergeCell ref="A830:A831"/>
    <mergeCell ref="A729:A730"/>
    <mergeCell ref="B729:B730"/>
    <mergeCell ref="A731:A732"/>
    <mergeCell ref="B731:B732"/>
    <mergeCell ref="A733:A734"/>
    <mergeCell ref="B733:B734"/>
    <mergeCell ref="A615:A616"/>
    <mergeCell ref="A817:A818"/>
    <mergeCell ref="B817:B818"/>
    <mergeCell ref="A803:A804"/>
    <mergeCell ref="B803:B804"/>
    <mergeCell ref="A805:A806"/>
    <mergeCell ref="B805:B806"/>
    <mergeCell ref="A825:A826"/>
    <mergeCell ref="A771:A772"/>
    <mergeCell ref="B771:B772"/>
    <mergeCell ref="B813:B814"/>
    <mergeCell ref="A815:A816"/>
    <mergeCell ref="B815:B816"/>
    <mergeCell ref="A819:A820"/>
    <mergeCell ref="B819:B820"/>
    <mergeCell ref="A821:A822"/>
    <mergeCell ref="B821:B822"/>
    <mergeCell ref="B646:B647"/>
    <mergeCell ref="B764:B765"/>
    <mergeCell ref="B650:B651"/>
    <mergeCell ref="A652:A653"/>
    <mergeCell ref="B467:B468"/>
    <mergeCell ref="A470:A471"/>
    <mergeCell ref="B470:B471"/>
    <mergeCell ref="B411:B412"/>
    <mergeCell ref="A465:A466"/>
    <mergeCell ref="B465:B466"/>
    <mergeCell ref="A524:A525"/>
    <mergeCell ref="B524:B525"/>
    <mergeCell ref="A511:A512"/>
    <mergeCell ref="A129:A130"/>
    <mergeCell ref="B297:B298"/>
    <mergeCell ref="A359:A360"/>
    <mergeCell ref="B359:B360"/>
    <mergeCell ref="A362:A363"/>
    <mergeCell ref="B362:B363"/>
    <mergeCell ref="A364:A365"/>
    <mergeCell ref="B364:B365"/>
    <mergeCell ref="A351:A352"/>
    <mergeCell ref="B351:B352"/>
    <mergeCell ref="A353:A354"/>
    <mergeCell ref="B353:B354"/>
    <mergeCell ref="A355:A356"/>
    <mergeCell ref="B355:B356"/>
    <mergeCell ref="A345:A346"/>
    <mergeCell ref="A291:A292"/>
    <mergeCell ref="B303:B304"/>
    <mergeCell ref="A357:A358"/>
    <mergeCell ref="B332:B333"/>
    <mergeCell ref="A424:A425"/>
    <mergeCell ref="B424:B425"/>
    <mergeCell ref="A426:A427"/>
    <mergeCell ref="B229:B230"/>
    <mergeCell ref="A222:A223"/>
    <mergeCell ref="B326:B327"/>
    <mergeCell ref="A328:A329"/>
    <mergeCell ref="B328:B329"/>
    <mergeCell ref="A418:A419"/>
    <mergeCell ref="B445:B446"/>
    <mergeCell ref="A432:A433"/>
    <mergeCell ref="B432:B433"/>
    <mergeCell ref="A434:A435"/>
    <mergeCell ref="B434:B435"/>
    <mergeCell ref="A436:A437"/>
    <mergeCell ref="B453:B454"/>
    <mergeCell ref="B127:B128"/>
    <mergeCell ref="A131:A132"/>
    <mergeCell ref="B131:B132"/>
    <mergeCell ref="B146:B147"/>
    <mergeCell ref="A100:A101"/>
    <mergeCell ref="B100:B101"/>
    <mergeCell ref="A102:A103"/>
    <mergeCell ref="B102:B103"/>
    <mergeCell ref="A104:A105"/>
    <mergeCell ref="B104:B105"/>
    <mergeCell ref="B357:B358"/>
    <mergeCell ref="B322:B323"/>
    <mergeCell ref="A324:A325"/>
    <mergeCell ref="B324:B325"/>
    <mergeCell ref="A326:A327"/>
    <mergeCell ref="B418:B419"/>
    <mergeCell ref="A252:A253"/>
    <mergeCell ref="B252:B253"/>
    <mergeCell ref="B256:B257"/>
    <mergeCell ref="B295:B296"/>
    <mergeCell ref="A113:A114"/>
    <mergeCell ref="A73:A74"/>
    <mergeCell ref="B73:B74"/>
    <mergeCell ref="A56:A57"/>
    <mergeCell ref="A10:A11"/>
    <mergeCell ref="B10:B11"/>
    <mergeCell ref="A16:A17"/>
    <mergeCell ref="B16:B17"/>
    <mergeCell ref="A18:A19"/>
    <mergeCell ref="B18:B19"/>
    <mergeCell ref="A29:A30"/>
    <mergeCell ref="B29:B30"/>
    <mergeCell ref="A20:A21"/>
    <mergeCell ref="B20:B21"/>
    <mergeCell ref="A39:A40"/>
    <mergeCell ref="B39:B40"/>
    <mergeCell ref="A49:A50"/>
    <mergeCell ref="B49:B50"/>
    <mergeCell ref="A67:A68"/>
    <mergeCell ref="B67:B68"/>
    <mergeCell ref="B1199:B1200"/>
    <mergeCell ref="A8:A9"/>
    <mergeCell ref="B8:B9"/>
    <mergeCell ref="A12:A13"/>
    <mergeCell ref="B12:B13"/>
    <mergeCell ref="A156:A157"/>
    <mergeCell ref="B156:B157"/>
    <mergeCell ref="A158:A159"/>
    <mergeCell ref="B158:B159"/>
    <mergeCell ref="A14:A15"/>
    <mergeCell ref="B14:B15"/>
    <mergeCell ref="A60:A61"/>
    <mergeCell ref="B60:B61"/>
    <mergeCell ref="A47:A48"/>
    <mergeCell ref="B47:B48"/>
    <mergeCell ref="A51:A52"/>
    <mergeCell ref="B51:B52"/>
    <mergeCell ref="A71:A72"/>
    <mergeCell ref="B71:B72"/>
    <mergeCell ref="B113:B114"/>
    <mergeCell ref="A297:A298"/>
    <mergeCell ref="B237:B238"/>
    <mergeCell ref="A239:A240"/>
    <mergeCell ref="A254:A255"/>
    <mergeCell ref="B254:B255"/>
    <mergeCell ref="A127:A128"/>
    <mergeCell ref="B129:B130"/>
    <mergeCell ref="B137:B138"/>
    <mergeCell ref="A106:A107"/>
    <mergeCell ref="B106:B107"/>
    <mergeCell ref="A110:A111"/>
    <mergeCell ref="B110:B111"/>
    <mergeCell ref="A927:A928"/>
    <mergeCell ref="B927:B928"/>
    <mergeCell ref="A929:A930"/>
    <mergeCell ref="B929:B930"/>
    <mergeCell ref="A931:A932"/>
    <mergeCell ref="B931:B932"/>
    <mergeCell ref="B923:B924"/>
    <mergeCell ref="A1010:A1011"/>
    <mergeCell ref="B1010:B1011"/>
    <mergeCell ref="A1012:A1013"/>
    <mergeCell ref="B1012:B1013"/>
    <mergeCell ref="A1058:A1059"/>
    <mergeCell ref="B1058:B1059"/>
    <mergeCell ref="A1087:A1088"/>
    <mergeCell ref="B1087:B1088"/>
    <mergeCell ref="A1085:A1086"/>
    <mergeCell ref="B948:B949"/>
    <mergeCell ref="A950:A951"/>
    <mergeCell ref="B950:B951"/>
    <mergeCell ref="A952:A953"/>
    <mergeCell ref="B952:B953"/>
    <mergeCell ref="A1016:A1017"/>
    <mergeCell ref="B1016:B1017"/>
    <mergeCell ref="A1004:A1005"/>
    <mergeCell ref="A1027:A1028"/>
    <mergeCell ref="B1027:B1028"/>
    <mergeCell ref="A973:A974"/>
    <mergeCell ref="A1039:A1040"/>
    <mergeCell ref="A31:A32"/>
    <mergeCell ref="B31:B32"/>
    <mergeCell ref="A37:A38"/>
    <mergeCell ref="B37:B38"/>
    <mergeCell ref="A22:A23"/>
    <mergeCell ref="B22:B23"/>
    <mergeCell ref="A24:A25"/>
    <mergeCell ref="B24:B25"/>
    <mergeCell ref="A27:A28"/>
    <mergeCell ref="B27:B28"/>
    <mergeCell ref="A69:A70"/>
    <mergeCell ref="B69:B70"/>
    <mergeCell ref="A58:A59"/>
    <mergeCell ref="B58:B59"/>
    <mergeCell ref="B56:B57"/>
    <mergeCell ref="B1156:B1157"/>
    <mergeCell ref="A1143:A1144"/>
    <mergeCell ref="B1143:B1144"/>
    <mergeCell ref="A1100:A1101"/>
    <mergeCell ref="B1100:B1101"/>
    <mergeCell ref="B1112:B1113"/>
    <mergeCell ref="A1114:A1115"/>
    <mergeCell ref="B1114:B1115"/>
    <mergeCell ref="A1116:A1117"/>
    <mergeCell ref="B1116:B1117"/>
    <mergeCell ref="B987:B988"/>
    <mergeCell ref="A1014:A1015"/>
    <mergeCell ref="B1014:B1015"/>
    <mergeCell ref="B1037:B1038"/>
    <mergeCell ref="A1093:A1094"/>
    <mergeCell ref="B1093:B1094"/>
    <mergeCell ref="A1097:A1098"/>
    <mergeCell ref="B1251:B1252"/>
    <mergeCell ref="B1154:B1155"/>
    <mergeCell ref="A1156:A1157"/>
    <mergeCell ref="B1181:B1182"/>
    <mergeCell ref="A1168:A1169"/>
    <mergeCell ref="B1168:B1169"/>
    <mergeCell ref="A1170:A1171"/>
    <mergeCell ref="B1170:B1171"/>
    <mergeCell ref="A1149:A1150"/>
    <mergeCell ref="B1149:B1150"/>
    <mergeCell ref="A1176:A1177"/>
    <mergeCell ref="B1176:B1177"/>
    <mergeCell ref="A1145:A1146"/>
    <mergeCell ref="B1145:B1146"/>
    <mergeCell ref="A1147:A1148"/>
    <mergeCell ref="B1147:B1148"/>
    <mergeCell ref="B1243:B1244"/>
    <mergeCell ref="B1239:B1240"/>
    <mergeCell ref="B1247:B1248"/>
    <mergeCell ref="A1232:A1233"/>
    <mergeCell ref="B1232:B1233"/>
    <mergeCell ref="A1235:A1236"/>
    <mergeCell ref="B1235:B1236"/>
    <mergeCell ref="A1237:A1238"/>
    <mergeCell ref="B1237:B1238"/>
    <mergeCell ref="A1230:A1231"/>
    <mergeCell ref="B1230:B1231"/>
    <mergeCell ref="A1197:A1198"/>
    <mergeCell ref="B1197:B1198"/>
    <mergeCell ref="A1172:A1173"/>
    <mergeCell ref="B1172:B1173"/>
    <mergeCell ref="A1158:A1159"/>
    <mergeCell ref="B1039:B1040"/>
    <mergeCell ref="A1019:A1020"/>
    <mergeCell ref="A1127:A1128"/>
    <mergeCell ref="B1127:B1128"/>
    <mergeCell ref="A1129:A1130"/>
    <mergeCell ref="A1083:A1084"/>
    <mergeCell ref="B1083:B1084"/>
    <mergeCell ref="B1008:B1009"/>
    <mergeCell ref="A994:A995"/>
    <mergeCell ref="B994:B995"/>
    <mergeCell ref="A996:A997"/>
    <mergeCell ref="B996:B997"/>
    <mergeCell ref="A1048:A1049"/>
    <mergeCell ref="B1048:B1049"/>
    <mergeCell ref="A1035:A1036"/>
    <mergeCell ref="B1035:B1036"/>
    <mergeCell ref="A1247:A1248"/>
    <mergeCell ref="A1193:A1194"/>
    <mergeCell ref="B1245:B1246"/>
    <mergeCell ref="A1203:A1204"/>
    <mergeCell ref="B1203:B1204"/>
    <mergeCell ref="B1110:B1111"/>
    <mergeCell ref="B1097:B1098"/>
    <mergeCell ref="B1158:B1159"/>
    <mergeCell ref="A1164:A1165"/>
    <mergeCell ref="B1164:B1165"/>
    <mergeCell ref="A1166:A1167"/>
    <mergeCell ref="B1166:B1167"/>
    <mergeCell ref="A1151:A1152"/>
    <mergeCell ref="B1151:B1152"/>
    <mergeCell ref="A1154:A1155"/>
    <mergeCell ref="A1199:A1200"/>
    <mergeCell ref="B983:B984"/>
    <mergeCell ref="A1029:A1030"/>
    <mergeCell ref="B935:B936"/>
    <mergeCell ref="A938:A939"/>
    <mergeCell ref="B938:B939"/>
    <mergeCell ref="A940:A941"/>
    <mergeCell ref="B940:B941"/>
    <mergeCell ref="A1050:A1051"/>
    <mergeCell ref="B1050:B1051"/>
    <mergeCell ref="A987:A988"/>
    <mergeCell ref="B1002:B1003"/>
    <mergeCell ref="A946:A947"/>
    <mergeCell ref="B946:B947"/>
    <mergeCell ref="A948:A949"/>
    <mergeCell ref="B1019:B1020"/>
    <mergeCell ref="A1021:A1022"/>
    <mergeCell ref="B1021:B1022"/>
    <mergeCell ref="A1041:A1042"/>
    <mergeCell ref="B1031:B1032"/>
    <mergeCell ref="A1033:A1034"/>
    <mergeCell ref="B1033:B1034"/>
    <mergeCell ref="B1004:B1005"/>
    <mergeCell ref="A1006:A1007"/>
    <mergeCell ref="A1043:A1044"/>
    <mergeCell ref="B1043:B1044"/>
    <mergeCell ref="A1046:A1047"/>
    <mergeCell ref="B1046:B1047"/>
    <mergeCell ref="A985:A986"/>
    <mergeCell ref="B1006:B1007"/>
    <mergeCell ref="A1008:A1009"/>
    <mergeCell ref="B1029:B1030"/>
    <mergeCell ref="A1031:A1032"/>
    <mergeCell ref="A921:A922"/>
    <mergeCell ref="A1073:A1074"/>
    <mergeCell ref="B1073:B1074"/>
    <mergeCell ref="A1075:A1076"/>
    <mergeCell ref="B1075:B1076"/>
    <mergeCell ref="A1077:A1078"/>
    <mergeCell ref="B1077:B1078"/>
    <mergeCell ref="A1054:A1055"/>
    <mergeCell ref="A935:A936"/>
    <mergeCell ref="A1062:A1063"/>
    <mergeCell ref="B1062:B1063"/>
    <mergeCell ref="A1064:A1065"/>
    <mergeCell ref="B1064:B1065"/>
    <mergeCell ref="A1066:A1067"/>
    <mergeCell ref="A1070:A1071"/>
    <mergeCell ref="B1070:B1071"/>
    <mergeCell ref="B1041:B1042"/>
    <mergeCell ref="A1023:A1024"/>
    <mergeCell ref="B1023:B1024"/>
    <mergeCell ref="A942:A943"/>
    <mergeCell ref="B942:B943"/>
    <mergeCell ref="A1002:A1003"/>
    <mergeCell ref="B985:B986"/>
    <mergeCell ref="A989:A990"/>
    <mergeCell ref="B989:B990"/>
    <mergeCell ref="A992:A993"/>
    <mergeCell ref="B992:B993"/>
    <mergeCell ref="A979:A980"/>
    <mergeCell ref="B979:B980"/>
    <mergeCell ref="A981:A982"/>
    <mergeCell ref="B981:B982"/>
    <mergeCell ref="A983:A984"/>
    <mergeCell ref="B902:B903"/>
    <mergeCell ref="A892:A893"/>
    <mergeCell ref="B892:B893"/>
    <mergeCell ref="A894:A895"/>
    <mergeCell ref="B894:B895"/>
    <mergeCell ref="A896:A897"/>
    <mergeCell ref="B896:B897"/>
    <mergeCell ref="A906:A907"/>
    <mergeCell ref="B906:B907"/>
    <mergeCell ref="A852:A853"/>
    <mergeCell ref="B852:B853"/>
    <mergeCell ref="A768:A769"/>
    <mergeCell ref="B768:B769"/>
    <mergeCell ref="A923:A924"/>
    <mergeCell ref="B973:B974"/>
    <mergeCell ref="B658:B659"/>
    <mergeCell ref="B714:B715"/>
    <mergeCell ref="A754:A755"/>
    <mergeCell ref="B754:B755"/>
    <mergeCell ref="A756:A757"/>
    <mergeCell ref="B921:B922"/>
    <mergeCell ref="A925:A926"/>
    <mergeCell ref="B925:B926"/>
    <mergeCell ref="A741:A742"/>
    <mergeCell ref="B741:B742"/>
    <mergeCell ref="A796:A797"/>
    <mergeCell ref="B796:B797"/>
    <mergeCell ref="A823:A824"/>
    <mergeCell ref="B823:B824"/>
    <mergeCell ref="A717:A718"/>
    <mergeCell ref="B717:B718"/>
    <mergeCell ref="A704:A705"/>
    <mergeCell ref="B756:B757"/>
    <mergeCell ref="A758:A759"/>
    <mergeCell ref="B758:B759"/>
    <mergeCell ref="A719:A720"/>
    <mergeCell ref="B719:B720"/>
    <mergeCell ref="B661:B662"/>
    <mergeCell ref="A744:A745"/>
    <mergeCell ref="A760:A761"/>
    <mergeCell ref="B760:B761"/>
    <mergeCell ref="A762:A763"/>
    <mergeCell ref="B762:B763"/>
    <mergeCell ref="B748:B749"/>
    <mergeCell ref="A748:A749"/>
    <mergeCell ref="B669:B670"/>
    <mergeCell ref="A663:A664"/>
    <mergeCell ref="B663:B664"/>
    <mergeCell ref="A665:A666"/>
    <mergeCell ref="B665:B666"/>
    <mergeCell ref="B744:B745"/>
    <mergeCell ref="A746:A747"/>
    <mergeCell ref="A683:A684"/>
    <mergeCell ref="B683:B684"/>
    <mergeCell ref="A721:A722"/>
    <mergeCell ref="B721:B722"/>
    <mergeCell ref="A727:A728"/>
    <mergeCell ref="B727:B728"/>
    <mergeCell ref="A706:A707"/>
    <mergeCell ref="B708:B709"/>
    <mergeCell ref="A710:A711"/>
    <mergeCell ref="B710:B711"/>
    <mergeCell ref="A712:A713"/>
    <mergeCell ref="B712:B713"/>
    <mergeCell ref="B706:B707"/>
    <mergeCell ref="A708:A709"/>
    <mergeCell ref="A735:A736"/>
    <mergeCell ref="B735:B736"/>
    <mergeCell ref="A737:A738"/>
    <mergeCell ref="B737:B738"/>
    <mergeCell ref="B704:B705"/>
    <mergeCell ref="A617:A618"/>
    <mergeCell ref="B617:B618"/>
    <mergeCell ref="A619:A620"/>
    <mergeCell ref="B619:B620"/>
    <mergeCell ref="A621:A622"/>
    <mergeCell ref="B621:B622"/>
    <mergeCell ref="B652:B653"/>
    <mergeCell ref="A654:A655"/>
    <mergeCell ref="B654:B655"/>
    <mergeCell ref="A658:A659"/>
    <mergeCell ref="B656:B657"/>
    <mergeCell ref="A642:A643"/>
    <mergeCell ref="B642:B643"/>
    <mergeCell ref="A638:A639"/>
    <mergeCell ref="A607:A608"/>
    <mergeCell ref="B607:B608"/>
    <mergeCell ref="A598:A599"/>
    <mergeCell ref="B598:B599"/>
    <mergeCell ref="A600:A601"/>
    <mergeCell ref="B600:B601"/>
    <mergeCell ref="A631:A632"/>
    <mergeCell ref="B631:B632"/>
    <mergeCell ref="A634:A635"/>
    <mergeCell ref="B634:B635"/>
    <mergeCell ref="A636:A637"/>
    <mergeCell ref="B636:B637"/>
    <mergeCell ref="A673:A674"/>
    <mergeCell ref="B673:B674"/>
    <mergeCell ref="A648:A649"/>
    <mergeCell ref="B648:B649"/>
    <mergeCell ref="A650:A651"/>
    <mergeCell ref="A623:A624"/>
    <mergeCell ref="B623:B624"/>
    <mergeCell ref="A656:A657"/>
    <mergeCell ref="B615:B616"/>
    <mergeCell ref="A540:A541"/>
    <mergeCell ref="B540:B541"/>
    <mergeCell ref="B582:B583"/>
    <mergeCell ref="A584:A585"/>
    <mergeCell ref="A542:A543"/>
    <mergeCell ref="B542:B543"/>
    <mergeCell ref="A544:A545"/>
    <mergeCell ref="B544:B545"/>
    <mergeCell ref="A534:A535"/>
    <mergeCell ref="B534:B535"/>
    <mergeCell ref="B602:B603"/>
    <mergeCell ref="A536:A537"/>
    <mergeCell ref="B536:B537"/>
    <mergeCell ref="A538:A539"/>
    <mergeCell ref="B538:B539"/>
    <mergeCell ref="B546:B547"/>
    <mergeCell ref="A575:A576"/>
    <mergeCell ref="A602:A603"/>
    <mergeCell ref="B561:B562"/>
    <mergeCell ref="B480:B481"/>
    <mergeCell ref="A482:A483"/>
    <mergeCell ref="B482:B483"/>
    <mergeCell ref="A484:A485"/>
    <mergeCell ref="A455:A456"/>
    <mergeCell ref="A501:A502"/>
    <mergeCell ref="B501:B502"/>
    <mergeCell ref="B478:B479"/>
    <mergeCell ref="A548:A549"/>
    <mergeCell ref="B548:B549"/>
    <mergeCell ref="A629:A630"/>
    <mergeCell ref="B629:B630"/>
    <mergeCell ref="A625:A626"/>
    <mergeCell ref="B625:B626"/>
    <mergeCell ref="A627:A628"/>
    <mergeCell ref="B627:B628"/>
    <mergeCell ref="A609:A610"/>
    <mergeCell ref="B609:B610"/>
    <mergeCell ref="A611:A612"/>
    <mergeCell ref="B611:B612"/>
    <mergeCell ref="B604:B605"/>
    <mergeCell ref="A594:A595"/>
    <mergeCell ref="B594:B595"/>
    <mergeCell ref="A596:A597"/>
    <mergeCell ref="B596:B597"/>
    <mergeCell ref="A604:A605"/>
    <mergeCell ref="A526:A527"/>
    <mergeCell ref="B526:B527"/>
    <mergeCell ref="A528:A529"/>
    <mergeCell ref="B528:B529"/>
    <mergeCell ref="A590:A591"/>
    <mergeCell ref="B590:B591"/>
    <mergeCell ref="A243:A244"/>
    <mergeCell ref="B243:B244"/>
    <mergeCell ref="A245:A246"/>
    <mergeCell ref="A1643:A1644"/>
    <mergeCell ref="A1672:A1673"/>
    <mergeCell ref="B1672:B1673"/>
    <mergeCell ref="B1643:B1644"/>
    <mergeCell ref="A308:A309"/>
    <mergeCell ref="B308:B309"/>
    <mergeCell ref="A310:A311"/>
    <mergeCell ref="B310:B311"/>
    <mergeCell ref="A312:A313"/>
    <mergeCell ref="B312:B313"/>
    <mergeCell ref="A299:A300"/>
    <mergeCell ref="B299:B300"/>
    <mergeCell ref="A301:A302"/>
    <mergeCell ref="B301:B302"/>
    <mergeCell ref="A305:A306"/>
    <mergeCell ref="B305:B306"/>
    <mergeCell ref="A293:A294"/>
    <mergeCell ref="B293:B294"/>
    <mergeCell ref="A588:A589"/>
    <mergeCell ref="A582:A583"/>
    <mergeCell ref="A521:A522"/>
    <mergeCell ref="B584:B585"/>
    <mergeCell ref="B571:B572"/>
    <mergeCell ref="A573:A574"/>
    <mergeCell ref="B573:B574"/>
    <mergeCell ref="B507:B508"/>
    <mergeCell ref="A509:A510"/>
    <mergeCell ref="B509:B510"/>
    <mergeCell ref="B455:B456"/>
    <mergeCell ref="A1851:A1852"/>
    <mergeCell ref="B1851:B1852"/>
    <mergeCell ref="A1855:A1856"/>
    <mergeCell ref="B1855:B1856"/>
    <mergeCell ref="A1858:A1859"/>
    <mergeCell ref="B1858:B1859"/>
    <mergeCell ref="A1845:A1846"/>
    <mergeCell ref="B1845:B1846"/>
    <mergeCell ref="A1847:A1848"/>
    <mergeCell ref="B1847:B1848"/>
    <mergeCell ref="A1849:A1850"/>
    <mergeCell ref="B1849:B1850"/>
    <mergeCell ref="A1841:A1842"/>
    <mergeCell ref="A661:A662"/>
    <mergeCell ref="B1841:B1842"/>
    <mergeCell ref="A453:A454"/>
    <mergeCell ref="A1686:A1687"/>
    <mergeCell ref="B1736:B1737"/>
    <mergeCell ref="A1740:A1741"/>
    <mergeCell ref="A457:A458"/>
    <mergeCell ref="B457:B458"/>
    <mergeCell ref="A492:A493"/>
    <mergeCell ref="B492:B493"/>
    <mergeCell ref="A519:A520"/>
    <mergeCell ref="B519:B520"/>
    <mergeCell ref="A488:A489"/>
    <mergeCell ref="B488:B489"/>
    <mergeCell ref="A490:A491"/>
    <mergeCell ref="B490:B491"/>
    <mergeCell ref="A517:A518"/>
    <mergeCell ref="B517:B518"/>
    <mergeCell ref="A480:A481"/>
    <mergeCell ref="A1645:A1646"/>
    <mergeCell ref="B1645:B1646"/>
    <mergeCell ref="A1663:A1664"/>
    <mergeCell ref="B1663:B1664"/>
    <mergeCell ref="A1690:A1691"/>
    <mergeCell ref="B1690:B1691"/>
    <mergeCell ref="A1717:A1718"/>
    <mergeCell ref="B1717:B1718"/>
    <mergeCell ref="A1744:A1745"/>
    <mergeCell ref="B1744:B1745"/>
    <mergeCell ref="A1707:A1708"/>
    <mergeCell ref="B1707:B1708"/>
    <mergeCell ref="B1699:B1700"/>
    <mergeCell ref="A1709:A1710"/>
    <mergeCell ref="B1709:B1710"/>
    <mergeCell ref="A1665:A1666"/>
    <mergeCell ref="B1665:B1666"/>
    <mergeCell ref="A1711:A1712"/>
    <mergeCell ref="B1711:B1712"/>
    <mergeCell ref="A1713:A1714"/>
    <mergeCell ref="B1713:B1714"/>
    <mergeCell ref="A1668:A1669"/>
    <mergeCell ref="B1668:B1669"/>
    <mergeCell ref="A1655:A1656"/>
    <mergeCell ref="B1655:B1656"/>
    <mergeCell ref="A1657:A1658"/>
    <mergeCell ref="B1670:B1671"/>
    <mergeCell ref="A1678:A1679"/>
    <mergeCell ref="A1651:A1652"/>
    <mergeCell ref="B1651:B1652"/>
    <mergeCell ref="A1653:A1654"/>
    <mergeCell ref="B1653:B1654"/>
    <mergeCell ref="AD1:AD2"/>
    <mergeCell ref="A187:A188"/>
    <mergeCell ref="B187:B188"/>
    <mergeCell ref="A1:A2"/>
    <mergeCell ref="B198:B199"/>
    <mergeCell ref="A195:A196"/>
    <mergeCell ref="B195:B196"/>
    <mergeCell ref="A185:A186"/>
    <mergeCell ref="B185:B186"/>
    <mergeCell ref="A198:A199"/>
    <mergeCell ref="A644:A645"/>
    <mergeCell ref="B644:B645"/>
    <mergeCell ref="B169:B170"/>
    <mergeCell ref="A171:A172"/>
    <mergeCell ref="A216:A217"/>
    <mergeCell ref="B216:B217"/>
    <mergeCell ref="A218:A219"/>
    <mergeCell ref="B218:B219"/>
    <mergeCell ref="A206:A207"/>
    <mergeCell ref="A152:A153"/>
    <mergeCell ref="B152:B153"/>
    <mergeCell ref="A154:A155"/>
    <mergeCell ref="B154:B155"/>
    <mergeCell ref="B202:B203"/>
    <mergeCell ref="B166:B167"/>
    <mergeCell ref="A169:A170"/>
    <mergeCell ref="B222:B223"/>
    <mergeCell ref="A225:A226"/>
    <mergeCell ref="B225:B226"/>
    <mergeCell ref="A227:A228"/>
    <mergeCell ref="A235:A236"/>
    <mergeCell ref="B235:B236"/>
    <mergeCell ref="A1641:A1642"/>
    <mergeCell ref="B1641:B1642"/>
    <mergeCell ref="AR1:BC1"/>
    <mergeCell ref="BD1:BD2"/>
    <mergeCell ref="A580:A581"/>
    <mergeCell ref="B580:B581"/>
    <mergeCell ref="A569:A570"/>
    <mergeCell ref="A189:A190"/>
    <mergeCell ref="B189:B190"/>
    <mergeCell ref="A200:A201"/>
    <mergeCell ref="B200:B201"/>
    <mergeCell ref="A202:A203"/>
    <mergeCell ref="A191:A192"/>
    <mergeCell ref="B191:B192"/>
    <mergeCell ref="A208:A209"/>
    <mergeCell ref="B208:B209"/>
    <mergeCell ref="A210:A211"/>
    <mergeCell ref="B210:B211"/>
    <mergeCell ref="A212:A213"/>
    <mergeCell ref="B212:B213"/>
    <mergeCell ref="A214:A215"/>
    <mergeCell ref="B214:B215"/>
    <mergeCell ref="B511:B512"/>
    <mergeCell ref="A577:A578"/>
    <mergeCell ref="A133:A134"/>
    <mergeCell ref="B133:B134"/>
    <mergeCell ref="A135:A136"/>
    <mergeCell ref="B135:B136"/>
    <mergeCell ref="A139:A140"/>
    <mergeCell ref="B139:B140"/>
    <mergeCell ref="A164:A165"/>
    <mergeCell ref="B164:B165"/>
    <mergeCell ref="BE1:BE2"/>
    <mergeCell ref="A183:A184"/>
    <mergeCell ref="B183:B184"/>
    <mergeCell ref="A181:A182"/>
    <mergeCell ref="AE1:AP1"/>
    <mergeCell ref="AQ1:AQ2"/>
    <mergeCell ref="B181:B182"/>
    <mergeCell ref="E1:P1"/>
    <mergeCell ref="R1:AC1"/>
    <mergeCell ref="A160:A161"/>
    <mergeCell ref="Q1:Q2"/>
    <mergeCell ref="B160:B161"/>
    <mergeCell ref="A162:A163"/>
    <mergeCell ref="B162:B163"/>
    <mergeCell ref="A166:A167"/>
    <mergeCell ref="A142:A143"/>
    <mergeCell ref="B142:B143"/>
    <mergeCell ref="B144:B145"/>
    <mergeCell ref="A146:A147"/>
    <mergeCell ref="A125:A126"/>
    <mergeCell ref="B125:B126"/>
    <mergeCell ref="B1:C2"/>
    <mergeCell ref="A53:A54"/>
    <mergeCell ref="B53:B54"/>
    <mergeCell ref="A88:A89"/>
    <mergeCell ref="B88:B89"/>
    <mergeCell ref="A75:A76"/>
    <mergeCell ref="B75:B76"/>
    <mergeCell ref="A77:A78"/>
    <mergeCell ref="B77:B78"/>
    <mergeCell ref="A79:A80"/>
    <mergeCell ref="B79:B80"/>
    <mergeCell ref="B227:B228"/>
    <mergeCell ref="A229:A230"/>
    <mergeCell ref="B575:B576"/>
    <mergeCell ref="B521:B522"/>
    <mergeCell ref="A1303:A1304"/>
    <mergeCell ref="A1135:A1136"/>
    <mergeCell ref="A1122:A1123"/>
    <mergeCell ref="B1122:B1123"/>
    <mergeCell ref="A1262:A1263"/>
    <mergeCell ref="B1262:B1263"/>
    <mergeCell ref="A1239:A1240"/>
    <mergeCell ref="B577:B578"/>
    <mergeCell ref="A567:A568"/>
    <mergeCell ref="B567:B568"/>
    <mergeCell ref="B569:B570"/>
    <mergeCell ref="A571:A572"/>
    <mergeCell ref="B513:B514"/>
    <mergeCell ref="A515:A516"/>
    <mergeCell ref="B515:B516"/>
    <mergeCell ref="A507:A508"/>
    <mergeCell ref="B239:B240"/>
    <mergeCell ref="A241:A242"/>
    <mergeCell ref="B241:B242"/>
    <mergeCell ref="B245:B246"/>
    <mergeCell ref="A249:A250"/>
    <mergeCell ref="B249:B250"/>
    <mergeCell ref="A592:A593"/>
    <mergeCell ref="B592:B593"/>
    <mergeCell ref="A842:A843"/>
    <mergeCell ref="B842:B843"/>
    <mergeCell ref="A844:A845"/>
    <mergeCell ref="B844:B845"/>
    <mergeCell ref="A1968:A1969"/>
    <mergeCell ref="B1968:B1969"/>
    <mergeCell ref="A1970:A1971"/>
    <mergeCell ref="B1970:B1971"/>
    <mergeCell ref="A1972:A1973"/>
    <mergeCell ref="B1972:B1973"/>
    <mergeCell ref="A563:A564"/>
    <mergeCell ref="B563:B564"/>
    <mergeCell ref="A565:A566"/>
    <mergeCell ref="B565:B566"/>
    <mergeCell ref="A1603:A1604"/>
    <mergeCell ref="B1603:B1604"/>
    <mergeCell ref="A1605:A1606"/>
    <mergeCell ref="B1605:B1606"/>
    <mergeCell ref="A1607:A1608"/>
    <mergeCell ref="B1607:B1608"/>
    <mergeCell ref="A1597:A1598"/>
    <mergeCell ref="B1597:B1598"/>
    <mergeCell ref="A1599:A1600"/>
    <mergeCell ref="B1599:B1600"/>
    <mergeCell ref="A1601:A1602"/>
    <mergeCell ref="B1442:B1443"/>
    <mergeCell ref="A1444:A1445"/>
    <mergeCell ref="B1496:B1497"/>
    <mergeCell ref="A1498:A1499"/>
    <mergeCell ref="B1498:B1499"/>
    <mergeCell ref="A1102:A1103"/>
    <mergeCell ref="B1102:B1103"/>
    <mergeCell ref="A1089:A1090"/>
    <mergeCell ref="B1089:B1090"/>
    <mergeCell ref="A1091:A1092"/>
    <mergeCell ref="B1091:B1092"/>
    <mergeCell ref="A1332:A1333"/>
    <mergeCell ref="B1332:B1333"/>
    <mergeCell ref="A1305:A1306"/>
    <mergeCell ref="B1305:B1306"/>
    <mergeCell ref="A1307:A1308"/>
    <mergeCell ref="B1307:B1308"/>
    <mergeCell ref="A1309:A1310"/>
    <mergeCell ref="B1309:B1310"/>
    <mergeCell ref="A1313:A1314"/>
    <mergeCell ref="B1313:B1314"/>
    <mergeCell ref="A1316:A1317"/>
    <mergeCell ref="B1316:B1317"/>
    <mergeCell ref="A1318:A1319"/>
    <mergeCell ref="B1318:B1319"/>
    <mergeCell ref="B1129:B1130"/>
    <mergeCell ref="A1131:A1132"/>
    <mergeCell ref="A1370:A1371"/>
    <mergeCell ref="B1370:B1371"/>
    <mergeCell ref="A1334:A1335"/>
    <mergeCell ref="A1257:A1258"/>
    <mergeCell ref="B1257:B1258"/>
    <mergeCell ref="A1208:A1209"/>
    <mergeCell ref="B1208:B1209"/>
    <mergeCell ref="A1220:A1221"/>
    <mergeCell ref="B1220:B1221"/>
    <mergeCell ref="A1210:A1211"/>
    <mergeCell ref="B1210:B1211"/>
    <mergeCell ref="A1212:A1213"/>
    <mergeCell ref="B1212:B1213"/>
    <mergeCell ref="A1224:A1225"/>
    <mergeCell ref="B1224:B1225"/>
    <mergeCell ref="A1226:A1227"/>
    <mergeCell ref="B1361:B1362"/>
    <mergeCell ref="A1363:A1364"/>
    <mergeCell ref="B1363:B1364"/>
    <mergeCell ref="A1353:A1354"/>
    <mergeCell ref="B1353:B1354"/>
    <mergeCell ref="A1355:A1356"/>
    <mergeCell ref="B1355:B1356"/>
    <mergeCell ref="A1345:A1346"/>
    <mergeCell ref="B1345:B1346"/>
    <mergeCell ref="A1347:A1348"/>
    <mergeCell ref="B1347:B1348"/>
    <mergeCell ref="A1544:A1545"/>
    <mergeCell ref="B1544:B1545"/>
    <mergeCell ref="B1517:B1518"/>
    <mergeCell ref="A1488:A1489"/>
    <mergeCell ref="B1488:B1489"/>
    <mergeCell ref="A1490:A1491"/>
    <mergeCell ref="B1490:B1491"/>
    <mergeCell ref="A1502:A1503"/>
    <mergeCell ref="B1502:B1503"/>
    <mergeCell ref="A1505:A1506"/>
    <mergeCell ref="B1505:B1506"/>
    <mergeCell ref="A1507:A1508"/>
    <mergeCell ref="B1507:B1508"/>
    <mergeCell ref="A1509:A1510"/>
    <mergeCell ref="B1532:B1533"/>
    <mergeCell ref="A1540:A1541"/>
    <mergeCell ref="B1492:B1493"/>
    <mergeCell ref="A1494:A1495"/>
    <mergeCell ref="B1494:B1495"/>
    <mergeCell ref="A1496:A1497"/>
    <mergeCell ref="B1411:B1412"/>
    <mergeCell ref="B1546:B1547"/>
    <mergeCell ref="A1548:A1549"/>
    <mergeCell ref="B1509:B1510"/>
    <mergeCell ref="A811:A812"/>
    <mergeCell ref="B811:B812"/>
    <mergeCell ref="A794:A795"/>
    <mergeCell ref="B794:B795"/>
    <mergeCell ref="A798:A799"/>
    <mergeCell ref="B798:B799"/>
    <mergeCell ref="A801:A802"/>
    <mergeCell ref="B801:B802"/>
    <mergeCell ref="A788:A789"/>
    <mergeCell ref="B788:B789"/>
    <mergeCell ref="A790:A791"/>
    <mergeCell ref="B790:B791"/>
    <mergeCell ref="A1465:A1466"/>
    <mergeCell ref="B1465:B1466"/>
    <mergeCell ref="A1320:A1321"/>
    <mergeCell ref="B1320:B1321"/>
    <mergeCell ref="A1326:A1327"/>
    <mergeCell ref="B1326:B1327"/>
    <mergeCell ref="A1328:A1329"/>
    <mergeCell ref="B1328:B1329"/>
    <mergeCell ref="A1330:A1331"/>
    <mergeCell ref="B1330:B1331"/>
    <mergeCell ref="A1340:A1341"/>
    <mergeCell ref="B1340:B1341"/>
    <mergeCell ref="A1104:A1105"/>
    <mergeCell ref="B1104:B1105"/>
    <mergeCell ref="A1110:A1111"/>
    <mergeCell ref="A1343:A1344"/>
    <mergeCell ref="B1343:B1344"/>
    <mergeCell ref="B1540:B1541"/>
    <mergeCell ref="B1515:B1516"/>
    <mergeCell ref="A1517:A1518"/>
    <mergeCell ref="B1378:B1379"/>
    <mergeCell ref="A1380:A1381"/>
    <mergeCell ref="A1411:A1412"/>
    <mergeCell ref="B1334:B1335"/>
    <mergeCell ref="A1461:A1462"/>
    <mergeCell ref="B1461:B1462"/>
    <mergeCell ref="A1463:A1464"/>
    <mergeCell ref="B1463:B1464"/>
    <mergeCell ref="A1336:A1337"/>
    <mergeCell ref="B1336:B1337"/>
    <mergeCell ref="A1367:A1368"/>
    <mergeCell ref="B1367:B1368"/>
    <mergeCell ref="A1542:A1543"/>
    <mergeCell ref="B1542:B1543"/>
    <mergeCell ref="A1482:A1483"/>
    <mergeCell ref="B1482:B1483"/>
    <mergeCell ref="A1500:A1501"/>
    <mergeCell ref="B1500:B1501"/>
    <mergeCell ref="A1532:A1533"/>
    <mergeCell ref="B1475:B1476"/>
    <mergeCell ref="A1478:A1479"/>
    <mergeCell ref="B1478:B1479"/>
    <mergeCell ref="A1480:A1481"/>
    <mergeCell ref="B1480:B1481"/>
    <mergeCell ref="A1372:A1373"/>
    <mergeCell ref="B1372:B1373"/>
    <mergeCell ref="A1359:A1360"/>
    <mergeCell ref="B1359:B1360"/>
    <mergeCell ref="A1361:A1362"/>
    <mergeCell ref="A1638:A1639"/>
    <mergeCell ref="B1638:B1639"/>
    <mergeCell ref="B1601:B1602"/>
    <mergeCell ref="A1569:A1570"/>
    <mergeCell ref="B1569:B1570"/>
    <mergeCell ref="A1571:A1572"/>
    <mergeCell ref="B1571:B1572"/>
    <mergeCell ref="A1573:A1574"/>
    <mergeCell ref="A1590:A1591"/>
    <mergeCell ref="B1590:B1591"/>
    <mergeCell ref="A1575:A1576"/>
    <mergeCell ref="B1575:B1576"/>
    <mergeCell ref="A1577:A1578"/>
    <mergeCell ref="B1577:B1578"/>
    <mergeCell ref="B1573:B1574"/>
    <mergeCell ref="B1614:B1615"/>
    <mergeCell ref="A1616:A1617"/>
    <mergeCell ref="A1581:A1582"/>
    <mergeCell ref="B1581:B1582"/>
    <mergeCell ref="A1609:A1610"/>
    <mergeCell ref="B1622:B1623"/>
    <mergeCell ref="A1618:A1619"/>
    <mergeCell ref="B1618:B1619"/>
    <mergeCell ref="B1611:B1612"/>
    <mergeCell ref="B1616:B1617"/>
    <mergeCell ref="B1609:B1610"/>
    <mergeCell ref="A1567:A1568"/>
    <mergeCell ref="A1546:A1547"/>
    <mergeCell ref="B1548:B1549"/>
    <mergeCell ref="A1550:A1551"/>
    <mergeCell ref="B1556:B1557"/>
    <mergeCell ref="A1515:A1516"/>
    <mergeCell ref="A1624:A1625"/>
    <mergeCell ref="B1624:B1625"/>
    <mergeCell ref="A1626:A1627"/>
    <mergeCell ref="B1626:B1627"/>
    <mergeCell ref="A1628:A1629"/>
    <mergeCell ref="B1628:B1629"/>
    <mergeCell ref="A1630:A1631"/>
    <mergeCell ref="B1630:B1631"/>
    <mergeCell ref="A1632:A1633"/>
    <mergeCell ref="B1632:B1633"/>
    <mergeCell ref="A1634:A1635"/>
    <mergeCell ref="B1634:B1635"/>
    <mergeCell ref="A1559:A1560"/>
    <mergeCell ref="B1559:B1560"/>
    <mergeCell ref="A1554:A1555"/>
    <mergeCell ref="B1554:B1555"/>
    <mergeCell ref="A1519:A1520"/>
    <mergeCell ref="B1519:B1520"/>
    <mergeCell ref="A1521:A1522"/>
    <mergeCell ref="B1521:B1522"/>
    <mergeCell ref="A1523:A1524"/>
    <mergeCell ref="B1523:B1524"/>
    <mergeCell ref="A1525:A1526"/>
    <mergeCell ref="B1525:B1526"/>
    <mergeCell ref="A1529:A1530"/>
    <mergeCell ref="B1529:B1530"/>
    <mergeCell ref="B1563:B1564"/>
    <mergeCell ref="B1550:B1551"/>
    <mergeCell ref="A1552:A1553"/>
    <mergeCell ref="B1552:B1553"/>
    <mergeCell ref="A1556:A1557"/>
    <mergeCell ref="B1567:B1568"/>
    <mergeCell ref="A1595:A1596"/>
    <mergeCell ref="A1611:A1612"/>
    <mergeCell ref="A1614:A1615"/>
    <mergeCell ref="B1595:B1596"/>
    <mergeCell ref="A1622:A1623"/>
    <mergeCell ref="A335:A336"/>
    <mergeCell ref="B335:B336"/>
    <mergeCell ref="A337:A338"/>
    <mergeCell ref="B337:B338"/>
    <mergeCell ref="A339:A340"/>
    <mergeCell ref="B339:B340"/>
    <mergeCell ref="A1534:A1535"/>
    <mergeCell ref="B1534:B1535"/>
    <mergeCell ref="B1527:B1528"/>
    <mergeCell ref="A1527:A1528"/>
    <mergeCell ref="A1536:A1537"/>
    <mergeCell ref="B1536:B1537"/>
    <mergeCell ref="A1299:A1300"/>
    <mergeCell ref="B1299:B1300"/>
    <mergeCell ref="A1301:A1302"/>
    <mergeCell ref="B1301:B1302"/>
    <mergeCell ref="B1303:B1304"/>
    <mergeCell ref="A1561:A1562"/>
    <mergeCell ref="B1561:B1562"/>
    <mergeCell ref="A1563:A1564"/>
    <mergeCell ref="A1475:A1476"/>
  </mergeCells>
  <printOptions horizontalCentered="1"/>
  <pageMargins left="0" right="0" top="1.0629921259842521" bottom="0.47244094488188981" header="0.59055118110236227" footer="0"/>
  <pageSetup paperSize="8" scale="91" fitToHeight="0" orientation="landscape" horizontalDpi="1200" verticalDpi="1200" r:id="rId1"/>
  <headerFooter>
    <oddHeader>&amp;C&amp;"Arial,Podebljano"&amp;12GRAD OGULIN
Plan kapitalnih projekata 2018-2021&amp;R&amp;8
* iznosi u tisućama kuna</oddHeader>
    <oddFooter>&amp;CList &amp;P od &amp;N&amp;RDatum: &amp;D</oddFooter>
  </headerFooter>
  <rowBreaks count="35" manualBreakCount="35">
    <brk id="61" max="56" man="1"/>
    <brk id="118" max="56" man="1"/>
    <brk id="174" max="56" man="1"/>
    <brk id="230" max="56" man="1"/>
    <brk id="284" max="56" man="1"/>
    <brk id="340" max="56" man="1"/>
    <brk id="394" max="56" man="1"/>
    <brk id="448" max="56" man="1"/>
    <brk id="502" max="56" man="1"/>
    <brk id="556" max="56" man="1"/>
    <brk id="612" max="56" man="1"/>
    <brk id="666" max="56" man="1"/>
    <brk id="722" max="56" man="1"/>
    <brk id="776" max="56" man="1"/>
    <brk id="833" max="56" man="1"/>
    <brk id="887" max="56" man="1"/>
    <brk id="943" max="56" man="1"/>
    <brk id="997" max="56" man="1"/>
    <brk id="1051" max="56" man="1"/>
    <brk id="1105" max="56" man="1"/>
    <brk id="1159" max="56" man="1"/>
    <brk id="1213" max="56" man="1"/>
    <brk id="1267" max="56" man="1"/>
    <brk id="1321" max="56" man="1"/>
    <brk id="1375" max="56" man="1"/>
    <brk id="1429" max="56" man="1"/>
    <brk id="1483" max="56" man="1"/>
    <brk id="1537" max="56" man="1"/>
    <brk id="1591" max="56" man="1"/>
    <brk id="1646" max="56" man="1"/>
    <brk id="1700" max="56" man="1"/>
    <brk id="1754" max="56" man="1"/>
    <brk id="1809" max="56" man="1"/>
    <brk id="1863" max="56" man="1"/>
    <brk id="1919" max="5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zoomScale="85" zoomScaleNormal="85" zoomScaleSheetLayoutView="55" workbookViewId="0">
      <pane ySplit="1" topLeftCell="A27" activePane="bottomLeft" state="frozen"/>
      <selection pane="bottomLeft" activeCell="D34" sqref="D34"/>
    </sheetView>
  </sheetViews>
  <sheetFormatPr defaultColWidth="8.85546875" defaultRowHeight="15" outlineLevelRow="3" x14ac:dyDescent="0.25"/>
  <cols>
    <col min="1" max="1" width="8.5703125" style="246" customWidth="1"/>
    <col min="2" max="2" width="45" style="245" customWidth="1"/>
    <col min="3" max="3" width="15.28515625" style="245" customWidth="1"/>
    <col min="4" max="4" width="21.28515625" style="247" customWidth="1"/>
    <col min="5" max="5" width="13.7109375" style="294" customWidth="1"/>
    <col min="6" max="9" width="13.7109375" style="306" customWidth="1"/>
    <col min="10" max="10" width="22.7109375" style="246" bestFit="1" customWidth="1"/>
    <col min="11" max="11" width="21.28515625" style="246" customWidth="1"/>
    <col min="12" max="12" width="45" style="245" customWidth="1"/>
    <col min="13" max="16384" width="8.85546875" style="245"/>
  </cols>
  <sheetData>
    <row r="1" spans="1:12" ht="30" x14ac:dyDescent="0.25">
      <c r="A1" s="282" t="s">
        <v>466</v>
      </c>
      <c r="B1" s="282" t="s">
        <v>355</v>
      </c>
      <c r="C1" s="282" t="s">
        <v>438</v>
      </c>
      <c r="D1" s="283" t="s">
        <v>378</v>
      </c>
      <c r="E1" s="286" t="s">
        <v>647</v>
      </c>
      <c r="F1" s="299" t="s">
        <v>163</v>
      </c>
      <c r="G1" s="299" t="s">
        <v>201</v>
      </c>
      <c r="H1" s="299" t="s">
        <v>205</v>
      </c>
      <c r="I1" s="299" t="s">
        <v>648</v>
      </c>
      <c r="J1" s="282" t="s">
        <v>356</v>
      </c>
      <c r="K1" s="282" t="s">
        <v>439</v>
      </c>
      <c r="L1" s="282" t="s">
        <v>379</v>
      </c>
    </row>
    <row r="2" spans="1:12" ht="45" outlineLevel="3" x14ac:dyDescent="0.25">
      <c r="A2" s="277"/>
      <c r="B2" s="276" t="s">
        <v>360</v>
      </c>
      <c r="C2" s="277" t="s">
        <v>358</v>
      </c>
      <c r="D2" s="278">
        <v>1500000</v>
      </c>
      <c r="E2" s="287"/>
      <c r="F2" s="300"/>
      <c r="G2" s="300"/>
      <c r="H2" s="300"/>
      <c r="I2" s="300">
        <f t="shared" ref="I2:I17" si="0">D2-SUM(F2:H2)</f>
        <v>1500000</v>
      </c>
      <c r="J2" s="277" t="s">
        <v>436</v>
      </c>
      <c r="K2" s="277" t="s">
        <v>59</v>
      </c>
      <c r="L2" s="276" t="s">
        <v>359</v>
      </c>
    </row>
    <row r="3" spans="1:12" ht="30" outlineLevel="3" x14ac:dyDescent="0.25">
      <c r="A3" s="273"/>
      <c r="B3" s="272" t="s">
        <v>421</v>
      </c>
      <c r="C3" s="273" t="s">
        <v>358</v>
      </c>
      <c r="D3" s="274">
        <v>1875000</v>
      </c>
      <c r="E3" s="288"/>
      <c r="F3" s="298"/>
      <c r="G3" s="298"/>
      <c r="H3" s="298"/>
      <c r="I3" s="298">
        <f t="shared" si="0"/>
        <v>1875000</v>
      </c>
      <c r="J3" s="273" t="s">
        <v>436</v>
      </c>
      <c r="K3" s="273" t="s">
        <v>59</v>
      </c>
      <c r="L3" s="272" t="s">
        <v>387</v>
      </c>
    </row>
    <row r="4" spans="1:12" ht="45" outlineLevel="3" x14ac:dyDescent="0.25">
      <c r="A4" s="273"/>
      <c r="B4" s="272" t="s">
        <v>364</v>
      </c>
      <c r="C4" s="273" t="s">
        <v>358</v>
      </c>
      <c r="D4" s="274">
        <v>3750000</v>
      </c>
      <c r="E4" s="288"/>
      <c r="F4" s="298"/>
      <c r="G4" s="298"/>
      <c r="H4" s="298"/>
      <c r="I4" s="298">
        <f t="shared" si="0"/>
        <v>3750000</v>
      </c>
      <c r="J4" s="273" t="s">
        <v>436</v>
      </c>
      <c r="K4" s="273" t="s">
        <v>59</v>
      </c>
      <c r="L4" s="272" t="s">
        <v>386</v>
      </c>
    </row>
    <row r="5" spans="1:12" ht="30" outlineLevel="3" x14ac:dyDescent="0.25">
      <c r="A5" s="273"/>
      <c r="B5" s="272" t="s">
        <v>390</v>
      </c>
      <c r="C5" s="273" t="s">
        <v>358</v>
      </c>
      <c r="D5" s="274">
        <v>5000000</v>
      </c>
      <c r="E5" s="288"/>
      <c r="F5" s="298"/>
      <c r="G5" s="298"/>
      <c r="H5" s="298"/>
      <c r="I5" s="298">
        <f t="shared" si="0"/>
        <v>5000000</v>
      </c>
      <c r="J5" s="273" t="s">
        <v>436</v>
      </c>
      <c r="K5" s="273" t="s">
        <v>59</v>
      </c>
      <c r="L5" s="272" t="s">
        <v>391</v>
      </c>
    </row>
    <row r="6" spans="1:12" ht="75" outlineLevel="3" x14ac:dyDescent="0.25">
      <c r="A6" s="273"/>
      <c r="B6" s="272" t="s">
        <v>385</v>
      </c>
      <c r="C6" s="273" t="s">
        <v>358</v>
      </c>
      <c r="D6" s="274">
        <v>5175000</v>
      </c>
      <c r="E6" s="288"/>
      <c r="F6" s="298"/>
      <c r="G6" s="298"/>
      <c r="H6" s="298"/>
      <c r="I6" s="298">
        <f t="shared" si="0"/>
        <v>5175000</v>
      </c>
      <c r="J6" s="273" t="s">
        <v>436</v>
      </c>
      <c r="K6" s="273" t="s">
        <v>59</v>
      </c>
      <c r="L6" s="272" t="s">
        <v>626</v>
      </c>
    </row>
    <row r="7" spans="1:12" ht="30" outlineLevel="3" x14ac:dyDescent="0.25">
      <c r="A7" s="273"/>
      <c r="B7" s="272" t="s">
        <v>420</v>
      </c>
      <c r="C7" s="273" t="s">
        <v>358</v>
      </c>
      <c r="D7" s="274">
        <v>5815000</v>
      </c>
      <c r="E7" s="288"/>
      <c r="F7" s="298"/>
      <c r="G7" s="298"/>
      <c r="H7" s="298"/>
      <c r="I7" s="298">
        <f t="shared" si="0"/>
        <v>5815000</v>
      </c>
      <c r="J7" s="273" t="s">
        <v>436</v>
      </c>
      <c r="K7" s="273" t="s">
        <v>59</v>
      </c>
      <c r="L7" s="272" t="s">
        <v>384</v>
      </c>
    </row>
    <row r="8" spans="1:12" outlineLevel="3" x14ac:dyDescent="0.25">
      <c r="A8" s="273"/>
      <c r="B8" s="272" t="s">
        <v>428</v>
      </c>
      <c r="C8" s="273" t="s">
        <v>75</v>
      </c>
      <c r="D8" s="274">
        <v>550000</v>
      </c>
      <c r="E8" s="288"/>
      <c r="F8" s="298"/>
      <c r="G8" s="298"/>
      <c r="H8" s="298"/>
      <c r="I8" s="298">
        <f t="shared" si="0"/>
        <v>550000</v>
      </c>
      <c r="J8" s="273" t="s">
        <v>436</v>
      </c>
      <c r="K8" s="273" t="s">
        <v>59</v>
      </c>
      <c r="L8" s="272" t="s">
        <v>407</v>
      </c>
    </row>
    <row r="9" spans="1:12" outlineLevel="3" x14ac:dyDescent="0.25">
      <c r="A9" s="273"/>
      <c r="B9" s="272" t="s">
        <v>371</v>
      </c>
      <c r="C9" s="273" t="s">
        <v>75</v>
      </c>
      <c r="D9" s="274">
        <v>800000</v>
      </c>
      <c r="E9" s="288"/>
      <c r="F9" s="298"/>
      <c r="G9" s="298"/>
      <c r="H9" s="298"/>
      <c r="I9" s="298">
        <f t="shared" si="0"/>
        <v>800000</v>
      </c>
      <c r="J9" s="273" t="s">
        <v>436</v>
      </c>
      <c r="K9" s="273" t="s">
        <v>59</v>
      </c>
      <c r="L9" s="272" t="s">
        <v>367</v>
      </c>
    </row>
    <row r="10" spans="1:12" ht="60" outlineLevel="3" x14ac:dyDescent="0.25">
      <c r="A10" s="273"/>
      <c r="B10" s="272" t="s">
        <v>400</v>
      </c>
      <c r="C10" s="273" t="s">
        <v>75</v>
      </c>
      <c r="D10" s="274">
        <v>900000</v>
      </c>
      <c r="E10" s="288"/>
      <c r="F10" s="298"/>
      <c r="G10" s="298"/>
      <c r="H10" s="298"/>
      <c r="I10" s="298">
        <f t="shared" si="0"/>
        <v>900000</v>
      </c>
      <c r="J10" s="273" t="s">
        <v>436</v>
      </c>
      <c r="K10" s="273" t="s">
        <v>59</v>
      </c>
      <c r="L10" s="272" t="s">
        <v>625</v>
      </c>
    </row>
    <row r="11" spans="1:12" ht="45" outlineLevel="3" x14ac:dyDescent="0.25">
      <c r="A11" s="273"/>
      <c r="B11" s="272" t="s">
        <v>461</v>
      </c>
      <c r="C11" s="273" t="s">
        <v>75</v>
      </c>
      <c r="D11" s="274">
        <v>2670000</v>
      </c>
      <c r="E11" s="288"/>
      <c r="F11" s="298"/>
      <c r="G11" s="298"/>
      <c r="H11" s="298"/>
      <c r="I11" s="298">
        <f t="shared" si="0"/>
        <v>2670000</v>
      </c>
      <c r="J11" s="273" t="s">
        <v>436</v>
      </c>
      <c r="K11" s="273" t="s">
        <v>59</v>
      </c>
      <c r="L11" s="272" t="s">
        <v>624</v>
      </c>
    </row>
    <row r="12" spans="1:12" outlineLevel="3" x14ac:dyDescent="0.25">
      <c r="A12" s="273"/>
      <c r="B12" s="272" t="s">
        <v>372</v>
      </c>
      <c r="C12" s="273" t="s">
        <v>75</v>
      </c>
      <c r="D12" s="274">
        <v>3010000</v>
      </c>
      <c r="E12" s="288"/>
      <c r="F12" s="298"/>
      <c r="G12" s="298"/>
      <c r="H12" s="298"/>
      <c r="I12" s="298">
        <f t="shared" si="0"/>
        <v>3010000</v>
      </c>
      <c r="J12" s="273" t="s">
        <v>436</v>
      </c>
      <c r="K12" s="273" t="s">
        <v>59</v>
      </c>
      <c r="L12" s="272" t="s">
        <v>429</v>
      </c>
    </row>
    <row r="13" spans="1:12" ht="30" outlineLevel="3" x14ac:dyDescent="0.25">
      <c r="A13" s="273"/>
      <c r="B13" s="272" t="s">
        <v>459</v>
      </c>
      <c r="C13" s="273" t="s">
        <v>75</v>
      </c>
      <c r="D13" s="274">
        <v>3500000</v>
      </c>
      <c r="E13" s="288"/>
      <c r="F13" s="298"/>
      <c r="G13" s="298"/>
      <c r="H13" s="298"/>
      <c r="I13" s="298">
        <f t="shared" si="0"/>
        <v>3500000</v>
      </c>
      <c r="J13" s="273" t="s">
        <v>436</v>
      </c>
      <c r="K13" s="273" t="s">
        <v>59</v>
      </c>
      <c r="L13" s="272" t="s">
        <v>394</v>
      </c>
    </row>
    <row r="14" spans="1:12" outlineLevel="3" x14ac:dyDescent="0.25">
      <c r="A14" s="273"/>
      <c r="B14" s="272" t="s">
        <v>430</v>
      </c>
      <c r="C14" s="273" t="s">
        <v>75</v>
      </c>
      <c r="D14" s="274">
        <v>4230000</v>
      </c>
      <c r="E14" s="288"/>
      <c r="F14" s="298"/>
      <c r="G14" s="298"/>
      <c r="H14" s="298"/>
      <c r="I14" s="298">
        <f t="shared" si="0"/>
        <v>4230000</v>
      </c>
      <c r="J14" s="273" t="s">
        <v>436</v>
      </c>
      <c r="K14" s="273" t="s">
        <v>59</v>
      </c>
      <c r="L14" s="272" t="s">
        <v>401</v>
      </c>
    </row>
    <row r="15" spans="1:12" ht="45" outlineLevel="3" x14ac:dyDescent="0.25">
      <c r="A15" s="273"/>
      <c r="B15" s="272" t="s">
        <v>99</v>
      </c>
      <c r="C15" s="273" t="s">
        <v>75</v>
      </c>
      <c r="D15" s="274">
        <v>5037000</v>
      </c>
      <c r="E15" s="288"/>
      <c r="F15" s="298"/>
      <c r="G15" s="298"/>
      <c r="H15" s="298"/>
      <c r="I15" s="298">
        <f t="shared" si="0"/>
        <v>5037000</v>
      </c>
      <c r="J15" s="273" t="s">
        <v>436</v>
      </c>
      <c r="K15" s="273" t="s">
        <v>59</v>
      </c>
      <c r="L15" s="272" t="s">
        <v>396</v>
      </c>
    </row>
    <row r="16" spans="1:12" ht="30" outlineLevel="3" x14ac:dyDescent="0.25">
      <c r="A16" s="273"/>
      <c r="B16" s="272" t="s">
        <v>460</v>
      </c>
      <c r="C16" s="273" t="s">
        <v>75</v>
      </c>
      <c r="D16" s="274">
        <v>5233000</v>
      </c>
      <c r="E16" s="288"/>
      <c r="F16" s="298"/>
      <c r="G16" s="298"/>
      <c r="H16" s="298"/>
      <c r="I16" s="298">
        <f t="shared" si="0"/>
        <v>5233000</v>
      </c>
      <c r="J16" s="273" t="s">
        <v>436</v>
      </c>
      <c r="K16" s="273" t="s">
        <v>59</v>
      </c>
      <c r="L16" s="272" t="s">
        <v>402</v>
      </c>
    </row>
    <row r="17" spans="1:12" ht="30" outlineLevel="3" x14ac:dyDescent="0.25">
      <c r="A17" s="273"/>
      <c r="B17" s="272" t="s">
        <v>431</v>
      </c>
      <c r="C17" s="273" t="s">
        <v>75</v>
      </c>
      <c r="D17" s="274">
        <v>6008000</v>
      </c>
      <c r="E17" s="288"/>
      <c r="F17" s="298"/>
      <c r="G17" s="298"/>
      <c r="H17" s="298"/>
      <c r="I17" s="298">
        <f t="shared" si="0"/>
        <v>6008000</v>
      </c>
      <c r="J17" s="273" t="s">
        <v>436</v>
      </c>
      <c r="K17" s="273" t="s">
        <v>59</v>
      </c>
      <c r="L17" s="272" t="s">
        <v>403</v>
      </c>
    </row>
    <row r="18" spans="1:12" ht="45" outlineLevel="3" x14ac:dyDescent="0.25">
      <c r="A18" s="273" t="s">
        <v>466</v>
      </c>
      <c r="B18" s="272" t="s">
        <v>441</v>
      </c>
      <c r="C18" s="273" t="s">
        <v>75</v>
      </c>
      <c r="D18" s="274">
        <v>6175000</v>
      </c>
      <c r="E18" s="288">
        <v>0.85</v>
      </c>
      <c r="F18" s="298">
        <v>0</v>
      </c>
      <c r="G18" s="298">
        <v>2110000</v>
      </c>
      <c r="H18" s="298">
        <v>3525000</v>
      </c>
      <c r="I18" s="298">
        <f>D18-SUM(F18:H18)</f>
        <v>540000</v>
      </c>
      <c r="J18" s="273" t="s">
        <v>436</v>
      </c>
      <c r="K18" s="273" t="s">
        <v>59</v>
      </c>
      <c r="L18" s="275" t="s">
        <v>623</v>
      </c>
    </row>
    <row r="19" spans="1:12" ht="30" outlineLevel="3" x14ac:dyDescent="0.25">
      <c r="A19" s="273"/>
      <c r="B19" s="272" t="s">
        <v>373</v>
      </c>
      <c r="C19" s="273" t="s">
        <v>75</v>
      </c>
      <c r="D19" s="274">
        <v>6482000</v>
      </c>
      <c r="E19" s="288"/>
      <c r="F19" s="298"/>
      <c r="G19" s="298"/>
      <c r="H19" s="298"/>
      <c r="I19" s="298">
        <f t="shared" ref="I19:I22" si="1">D19-SUM(F19:H19)</f>
        <v>6482000</v>
      </c>
      <c r="J19" s="273" t="s">
        <v>436</v>
      </c>
      <c r="K19" s="273" t="s">
        <v>59</v>
      </c>
      <c r="L19" s="272" t="s">
        <v>445</v>
      </c>
    </row>
    <row r="20" spans="1:12" ht="30" outlineLevel="3" x14ac:dyDescent="0.25">
      <c r="A20" s="273"/>
      <c r="B20" s="272" t="s">
        <v>388</v>
      </c>
      <c r="C20" s="273" t="s">
        <v>75</v>
      </c>
      <c r="D20" s="274">
        <v>7500000</v>
      </c>
      <c r="E20" s="288"/>
      <c r="F20" s="298"/>
      <c r="G20" s="298"/>
      <c r="H20" s="298"/>
      <c r="I20" s="298">
        <f t="shared" si="1"/>
        <v>7500000</v>
      </c>
      <c r="J20" s="273" t="s">
        <v>436</v>
      </c>
      <c r="K20" s="273" t="s">
        <v>59</v>
      </c>
      <c r="L20" s="272" t="s">
        <v>389</v>
      </c>
    </row>
    <row r="21" spans="1:12" ht="30" outlineLevel="3" x14ac:dyDescent="0.25">
      <c r="A21" s="273"/>
      <c r="B21" s="272" t="s">
        <v>427</v>
      </c>
      <c r="C21" s="273" t="s">
        <v>75</v>
      </c>
      <c r="D21" s="274">
        <v>8750000</v>
      </c>
      <c r="E21" s="288"/>
      <c r="F21" s="298"/>
      <c r="G21" s="298"/>
      <c r="H21" s="298"/>
      <c r="I21" s="298">
        <f t="shared" si="1"/>
        <v>8750000</v>
      </c>
      <c r="J21" s="273" t="s">
        <v>436</v>
      </c>
      <c r="K21" s="273" t="s">
        <v>59</v>
      </c>
      <c r="L21" s="272" t="s">
        <v>622</v>
      </c>
    </row>
    <row r="22" spans="1:12" ht="30.75" outlineLevel="3" thickBot="1" x14ac:dyDescent="0.3">
      <c r="A22" s="280" t="s">
        <v>466</v>
      </c>
      <c r="B22" s="279" t="s">
        <v>462</v>
      </c>
      <c r="C22" s="280" t="s">
        <v>637</v>
      </c>
      <c r="D22" s="281">
        <v>6500000</v>
      </c>
      <c r="E22" s="289">
        <v>0.85</v>
      </c>
      <c r="F22" s="301">
        <v>0</v>
      </c>
      <c r="G22" s="301"/>
      <c r="H22" s="301"/>
      <c r="I22" s="301">
        <f t="shared" si="1"/>
        <v>6500000</v>
      </c>
      <c r="J22" s="280" t="s">
        <v>436</v>
      </c>
      <c r="K22" s="280" t="s">
        <v>59</v>
      </c>
      <c r="L22" s="279" t="s">
        <v>398</v>
      </c>
    </row>
    <row r="23" spans="1:12" ht="15.75" outlineLevel="2" thickBot="1" x14ac:dyDescent="0.3">
      <c r="A23" s="265"/>
      <c r="B23" s="264"/>
      <c r="C23" s="268" t="s">
        <v>449</v>
      </c>
      <c r="D23" s="267">
        <f>SUBTOTAL(9,D2:D22)</f>
        <v>90460000</v>
      </c>
      <c r="E23" s="290"/>
      <c r="F23" s="302"/>
      <c r="G23" s="302"/>
      <c r="H23" s="302"/>
      <c r="I23" s="302"/>
      <c r="J23" s="266"/>
      <c r="K23" s="265"/>
      <c r="L23" s="264"/>
    </row>
    <row r="24" spans="1:12" ht="30" outlineLevel="3" x14ac:dyDescent="0.25">
      <c r="A24" s="277"/>
      <c r="B24" s="276" t="s">
        <v>382</v>
      </c>
      <c r="C24" s="277" t="s">
        <v>75</v>
      </c>
      <c r="D24" s="278">
        <v>375000</v>
      </c>
      <c r="E24" s="287"/>
      <c r="F24" s="300"/>
      <c r="G24" s="300"/>
      <c r="H24" s="300"/>
      <c r="I24" s="300">
        <f t="shared" ref="I24:I25" si="2">D24-SUM(F24:H24)</f>
        <v>375000</v>
      </c>
      <c r="J24" s="277" t="s">
        <v>432</v>
      </c>
      <c r="K24" s="277" t="s">
        <v>59</v>
      </c>
      <c r="L24" s="276" t="s">
        <v>383</v>
      </c>
    </row>
    <row r="25" spans="1:12" ht="30.75" outlineLevel="3" thickBot="1" x14ac:dyDescent="0.3">
      <c r="A25" s="273" t="s">
        <v>466</v>
      </c>
      <c r="B25" s="272" t="s">
        <v>424</v>
      </c>
      <c r="C25" s="273" t="s">
        <v>393</v>
      </c>
      <c r="D25" s="274">
        <v>7732000</v>
      </c>
      <c r="E25" s="288">
        <v>0.85</v>
      </c>
      <c r="F25" s="298"/>
      <c r="G25" s="298"/>
      <c r="H25" s="298"/>
      <c r="I25" s="298">
        <f t="shared" si="2"/>
        <v>7732000</v>
      </c>
      <c r="J25" s="273" t="s">
        <v>432</v>
      </c>
      <c r="K25" s="273" t="s">
        <v>59</v>
      </c>
      <c r="L25" s="272" t="s">
        <v>470</v>
      </c>
    </row>
    <row r="26" spans="1:12" ht="15.75" outlineLevel="2" thickBot="1" x14ac:dyDescent="0.3">
      <c r="A26" s="265"/>
      <c r="B26" s="264"/>
      <c r="C26" s="268" t="s">
        <v>450</v>
      </c>
      <c r="D26" s="267">
        <f>SUBTOTAL(9,D24:D25)</f>
        <v>8107000</v>
      </c>
      <c r="E26" s="290"/>
      <c r="F26" s="302"/>
      <c r="G26" s="302"/>
      <c r="H26" s="302"/>
      <c r="I26" s="302"/>
      <c r="J26" s="266"/>
      <c r="K26" s="265"/>
      <c r="L26" s="264"/>
    </row>
    <row r="27" spans="1:12" outlineLevel="3" x14ac:dyDescent="0.25">
      <c r="A27" s="273" t="s">
        <v>466</v>
      </c>
      <c r="B27" s="272" t="s">
        <v>143</v>
      </c>
      <c r="C27" s="273" t="s">
        <v>358</v>
      </c>
      <c r="D27" s="274">
        <v>498000</v>
      </c>
      <c r="E27" s="288">
        <v>1</v>
      </c>
      <c r="F27" s="298"/>
      <c r="G27" s="298"/>
      <c r="H27" s="298"/>
      <c r="I27" s="298">
        <f t="shared" ref="I27:I36" si="3">D27-SUM(F27:H27)</f>
        <v>498000</v>
      </c>
      <c r="J27" s="273" t="s">
        <v>416</v>
      </c>
      <c r="K27" s="273" t="s">
        <v>59</v>
      </c>
      <c r="L27" s="272" t="s">
        <v>405</v>
      </c>
    </row>
    <row r="28" spans="1:12" ht="30" outlineLevel="3" x14ac:dyDescent="0.25">
      <c r="A28" s="273"/>
      <c r="B28" s="272" t="s">
        <v>357</v>
      </c>
      <c r="C28" s="273" t="s">
        <v>358</v>
      </c>
      <c r="D28" s="274">
        <v>6250000</v>
      </c>
      <c r="E28" s="288"/>
      <c r="F28" s="298"/>
      <c r="G28" s="298"/>
      <c r="H28" s="298"/>
      <c r="I28" s="298">
        <f t="shared" si="3"/>
        <v>6250000</v>
      </c>
      <c r="J28" s="273" t="s">
        <v>416</v>
      </c>
      <c r="K28" s="273" t="s">
        <v>59</v>
      </c>
      <c r="L28" s="272" t="s">
        <v>359</v>
      </c>
    </row>
    <row r="29" spans="1:12" outlineLevel="3" x14ac:dyDescent="0.25">
      <c r="A29" s="273" t="s">
        <v>466</v>
      </c>
      <c r="B29" s="272" t="s">
        <v>651</v>
      </c>
      <c r="C29" s="273" t="s">
        <v>75</v>
      </c>
      <c r="D29" s="274">
        <v>3300000</v>
      </c>
      <c r="E29" s="288">
        <v>0.85</v>
      </c>
      <c r="F29" s="298">
        <v>3300000</v>
      </c>
      <c r="G29" s="298">
        <v>0</v>
      </c>
      <c r="H29" s="298">
        <v>0</v>
      </c>
      <c r="I29" s="298">
        <f t="shared" si="3"/>
        <v>0</v>
      </c>
      <c r="J29" s="273" t="s">
        <v>416</v>
      </c>
      <c r="K29" s="273" t="s">
        <v>59</v>
      </c>
      <c r="L29" s="272" t="s">
        <v>652</v>
      </c>
    </row>
    <row r="30" spans="1:12" ht="30" outlineLevel="3" x14ac:dyDescent="0.25">
      <c r="A30" s="273" t="s">
        <v>466</v>
      </c>
      <c r="B30" s="272" t="s">
        <v>467</v>
      </c>
      <c r="C30" s="273" t="s">
        <v>637</v>
      </c>
      <c r="D30" s="274">
        <v>5000000</v>
      </c>
      <c r="E30" s="288">
        <v>0.85</v>
      </c>
      <c r="F30" s="298"/>
      <c r="G30" s="298"/>
      <c r="H30" s="298"/>
      <c r="I30" s="298">
        <f t="shared" si="3"/>
        <v>5000000</v>
      </c>
      <c r="J30" s="273" t="s">
        <v>416</v>
      </c>
      <c r="K30" s="273" t="s">
        <v>59</v>
      </c>
      <c r="L30" s="272" t="s">
        <v>468</v>
      </c>
    </row>
    <row r="31" spans="1:12" ht="45" outlineLevel="3" x14ac:dyDescent="0.25">
      <c r="A31" s="273" t="s">
        <v>466</v>
      </c>
      <c r="B31" s="272" t="s">
        <v>374</v>
      </c>
      <c r="C31" s="273" t="s">
        <v>358</v>
      </c>
      <c r="D31" s="274">
        <v>12300000</v>
      </c>
      <c r="E31" s="288">
        <v>0.85</v>
      </c>
      <c r="F31" s="298">
        <v>2300000</v>
      </c>
      <c r="G31" s="298">
        <v>5000000</v>
      </c>
      <c r="H31" s="298">
        <v>5000000</v>
      </c>
      <c r="I31" s="298">
        <f t="shared" si="3"/>
        <v>0</v>
      </c>
      <c r="J31" s="273" t="s">
        <v>416</v>
      </c>
      <c r="K31" s="273" t="s">
        <v>59</v>
      </c>
      <c r="L31" s="272" t="s">
        <v>621</v>
      </c>
    </row>
    <row r="32" spans="1:12" ht="30" outlineLevel="3" x14ac:dyDescent="0.25">
      <c r="A32" s="273" t="s">
        <v>466</v>
      </c>
      <c r="B32" s="272" t="s">
        <v>469</v>
      </c>
      <c r="C32" s="273" t="s">
        <v>637</v>
      </c>
      <c r="D32" s="274">
        <v>2000000</v>
      </c>
      <c r="E32" s="288">
        <v>0.85</v>
      </c>
      <c r="F32" s="298"/>
      <c r="G32" s="298"/>
      <c r="H32" s="298"/>
      <c r="I32" s="298">
        <f t="shared" si="3"/>
        <v>2000000</v>
      </c>
      <c r="J32" s="273" t="s">
        <v>416</v>
      </c>
      <c r="K32" s="273" t="s">
        <v>59</v>
      </c>
      <c r="L32" s="275" t="s">
        <v>620</v>
      </c>
    </row>
    <row r="33" spans="1:12" ht="75" outlineLevel="3" x14ac:dyDescent="0.25">
      <c r="A33" s="273" t="s">
        <v>466</v>
      </c>
      <c r="B33" s="272" t="s">
        <v>377</v>
      </c>
      <c r="C33" s="273" t="s">
        <v>75</v>
      </c>
      <c r="D33" s="274">
        <v>6295000</v>
      </c>
      <c r="E33" s="288">
        <v>0.85</v>
      </c>
      <c r="F33" s="298">
        <v>260000</v>
      </c>
      <c r="G33" s="298">
        <v>2410000</v>
      </c>
      <c r="H33" s="298">
        <v>3625000</v>
      </c>
      <c r="I33" s="298">
        <f t="shared" si="3"/>
        <v>0</v>
      </c>
      <c r="J33" s="273" t="s">
        <v>416</v>
      </c>
      <c r="K33" s="273" t="s">
        <v>59</v>
      </c>
      <c r="L33" s="272" t="s">
        <v>619</v>
      </c>
    </row>
    <row r="34" spans="1:12" ht="75" outlineLevel="3" x14ac:dyDescent="0.25">
      <c r="A34" s="273" t="s">
        <v>466</v>
      </c>
      <c r="B34" s="272" t="s">
        <v>376</v>
      </c>
      <c r="C34" s="273" t="s">
        <v>75</v>
      </c>
      <c r="D34" s="274">
        <v>9640000</v>
      </c>
      <c r="E34" s="288">
        <v>0.85</v>
      </c>
      <c r="F34" s="298">
        <v>85000</v>
      </c>
      <c r="G34" s="298">
        <v>2800000</v>
      </c>
      <c r="H34" s="298">
        <v>4880000</v>
      </c>
      <c r="I34" s="298">
        <f t="shared" si="3"/>
        <v>1875000</v>
      </c>
      <c r="J34" s="273" t="s">
        <v>416</v>
      </c>
      <c r="K34" s="273" t="s">
        <v>59</v>
      </c>
      <c r="L34" s="275" t="s">
        <v>618</v>
      </c>
    </row>
    <row r="35" spans="1:12" ht="30" outlineLevel="3" x14ac:dyDescent="0.25">
      <c r="A35" s="273" t="s">
        <v>466</v>
      </c>
      <c r="B35" s="272" t="s">
        <v>638</v>
      </c>
      <c r="C35" s="273" t="s">
        <v>358</v>
      </c>
      <c r="D35" s="274"/>
      <c r="E35" s="288">
        <v>0.85</v>
      </c>
      <c r="F35" s="298"/>
      <c r="G35" s="298"/>
      <c r="H35" s="298"/>
      <c r="I35" s="298">
        <f t="shared" si="3"/>
        <v>0</v>
      </c>
      <c r="J35" s="273" t="s">
        <v>416</v>
      </c>
      <c r="K35" s="273" t="s">
        <v>639</v>
      </c>
      <c r="L35" s="272" t="s">
        <v>358</v>
      </c>
    </row>
    <row r="36" spans="1:12" ht="30.75" outlineLevel="3" thickBot="1" x14ac:dyDescent="0.3">
      <c r="A36" s="273" t="s">
        <v>466</v>
      </c>
      <c r="B36" s="272" t="s">
        <v>375</v>
      </c>
      <c r="C36" s="273" t="s">
        <v>426</v>
      </c>
      <c r="D36" s="274">
        <v>2481692</v>
      </c>
      <c r="E36" s="288">
        <v>0.85</v>
      </c>
      <c r="F36" s="298">
        <f>+D36</f>
        <v>2481692</v>
      </c>
      <c r="G36" s="298">
        <v>0</v>
      </c>
      <c r="H36" s="298">
        <v>0</v>
      </c>
      <c r="I36" s="298">
        <f t="shared" si="3"/>
        <v>0</v>
      </c>
      <c r="J36" s="273" t="s">
        <v>416</v>
      </c>
      <c r="K36" s="273" t="s">
        <v>59</v>
      </c>
      <c r="L36" s="272" t="s">
        <v>404</v>
      </c>
    </row>
    <row r="37" spans="1:12" ht="15.75" outlineLevel="2" thickBot="1" x14ac:dyDescent="0.3">
      <c r="A37" s="265"/>
      <c r="B37" s="264"/>
      <c r="C37" s="268" t="s">
        <v>451</v>
      </c>
      <c r="D37" s="267">
        <f>SUBTOTAL(9,D27:D36)</f>
        <v>47764692</v>
      </c>
      <c r="E37" s="290"/>
      <c r="F37" s="302"/>
      <c r="G37" s="302"/>
      <c r="H37" s="302"/>
      <c r="I37" s="302"/>
      <c r="J37" s="266"/>
      <c r="K37" s="265"/>
      <c r="L37" s="264"/>
    </row>
    <row r="38" spans="1:12" ht="30" outlineLevel="3" x14ac:dyDescent="0.25">
      <c r="A38" s="273"/>
      <c r="B38" s="272" t="s">
        <v>363</v>
      </c>
      <c r="C38" s="273" t="s">
        <v>358</v>
      </c>
      <c r="D38" s="274">
        <v>500500</v>
      </c>
      <c r="E38" s="288"/>
      <c r="F38" s="298"/>
      <c r="G38" s="298"/>
      <c r="H38" s="298"/>
      <c r="I38" s="298">
        <f t="shared" ref="I38:I40" si="4">D38-SUM(F38:H38)</f>
        <v>500500</v>
      </c>
      <c r="J38" s="273" t="s">
        <v>417</v>
      </c>
      <c r="K38" s="273" t="s">
        <v>59</v>
      </c>
      <c r="L38" s="272" t="s">
        <v>440</v>
      </c>
    </row>
    <row r="39" spans="1:12" ht="30" outlineLevel="3" x14ac:dyDescent="0.25">
      <c r="A39" s="273"/>
      <c r="B39" s="272" t="s">
        <v>632</v>
      </c>
      <c r="C39" s="273" t="s">
        <v>75</v>
      </c>
      <c r="D39" s="274">
        <v>70000</v>
      </c>
      <c r="E39" s="288"/>
      <c r="F39" s="298"/>
      <c r="G39" s="298"/>
      <c r="H39" s="298"/>
      <c r="I39" s="298">
        <f t="shared" si="4"/>
        <v>70000</v>
      </c>
      <c r="J39" s="273" t="s">
        <v>417</v>
      </c>
      <c r="K39" s="273" t="s">
        <v>59</v>
      </c>
      <c r="L39" s="272" t="s">
        <v>633</v>
      </c>
    </row>
    <row r="40" spans="1:12" ht="30.75" outlineLevel="3" thickBot="1" x14ac:dyDescent="0.3">
      <c r="A40" s="273"/>
      <c r="B40" s="272" t="s">
        <v>361</v>
      </c>
      <c r="C40" s="273" t="s">
        <v>75</v>
      </c>
      <c r="D40" s="274">
        <v>5000000</v>
      </c>
      <c r="E40" s="288"/>
      <c r="F40" s="298"/>
      <c r="G40" s="298"/>
      <c r="H40" s="298"/>
      <c r="I40" s="298">
        <f t="shared" si="4"/>
        <v>5000000</v>
      </c>
      <c r="J40" s="273" t="s">
        <v>417</v>
      </c>
      <c r="K40" s="273" t="s">
        <v>59</v>
      </c>
      <c r="L40" s="272" t="s">
        <v>380</v>
      </c>
    </row>
    <row r="41" spans="1:12" ht="15.75" outlineLevel="2" thickBot="1" x14ac:dyDescent="0.3">
      <c r="A41" s="265"/>
      <c r="B41" s="264"/>
      <c r="C41" s="268" t="s">
        <v>452</v>
      </c>
      <c r="D41" s="267">
        <f>SUBTOTAL(9,D38:D40)</f>
        <v>5570500</v>
      </c>
      <c r="E41" s="290"/>
      <c r="F41" s="302"/>
      <c r="G41" s="302"/>
      <c r="H41" s="302"/>
      <c r="I41" s="302"/>
      <c r="J41" s="266"/>
      <c r="K41" s="265"/>
      <c r="L41" s="264"/>
    </row>
    <row r="42" spans="1:12" ht="90" outlineLevel="3" x14ac:dyDescent="0.25">
      <c r="A42" s="273"/>
      <c r="B42" s="272" t="s">
        <v>425</v>
      </c>
      <c r="C42" s="273" t="s">
        <v>358</v>
      </c>
      <c r="D42" s="274">
        <v>22933000</v>
      </c>
      <c r="E42" s="288"/>
      <c r="F42" s="298"/>
      <c r="G42" s="298"/>
      <c r="H42" s="298"/>
      <c r="I42" s="298">
        <f t="shared" ref="I42:I45" si="5">D42-SUM(F42:H42)</f>
        <v>22933000</v>
      </c>
      <c r="J42" s="273" t="s">
        <v>641</v>
      </c>
      <c r="K42" s="273" t="s">
        <v>59</v>
      </c>
      <c r="L42" s="275" t="s">
        <v>617</v>
      </c>
    </row>
    <row r="43" spans="1:12" ht="30" outlineLevel="3" x14ac:dyDescent="0.25">
      <c r="A43" s="273"/>
      <c r="B43" s="272" t="s">
        <v>442</v>
      </c>
      <c r="C43" s="273" t="s">
        <v>75</v>
      </c>
      <c r="D43" s="274">
        <v>2770000</v>
      </c>
      <c r="E43" s="288"/>
      <c r="F43" s="298"/>
      <c r="G43" s="298"/>
      <c r="H43" s="298"/>
      <c r="I43" s="298">
        <f t="shared" si="5"/>
        <v>2770000</v>
      </c>
      <c r="J43" s="273" t="s">
        <v>641</v>
      </c>
      <c r="K43" s="273" t="s">
        <v>59</v>
      </c>
      <c r="L43" s="272" t="s">
        <v>395</v>
      </c>
    </row>
    <row r="44" spans="1:12" ht="30" outlineLevel="3" x14ac:dyDescent="0.25">
      <c r="A44" s="273"/>
      <c r="B44" s="272" t="s">
        <v>368</v>
      </c>
      <c r="C44" s="273" t="s">
        <v>75</v>
      </c>
      <c r="D44" s="274">
        <v>1030000</v>
      </c>
      <c r="E44" s="288"/>
      <c r="F44" s="298"/>
      <c r="G44" s="298"/>
      <c r="H44" s="298"/>
      <c r="I44" s="298">
        <f t="shared" si="5"/>
        <v>1030000</v>
      </c>
      <c r="J44" s="273" t="s">
        <v>641</v>
      </c>
      <c r="K44" s="273" t="s">
        <v>59</v>
      </c>
      <c r="L44" s="272" t="s">
        <v>367</v>
      </c>
    </row>
    <row r="45" spans="1:12" ht="15.75" outlineLevel="3" thickBot="1" x14ac:dyDescent="0.3">
      <c r="A45" s="273"/>
      <c r="B45" s="272" t="s">
        <v>640</v>
      </c>
      <c r="C45" s="273" t="s">
        <v>358</v>
      </c>
      <c r="D45" s="274">
        <v>804000</v>
      </c>
      <c r="E45" s="288">
        <v>1</v>
      </c>
      <c r="F45" s="298">
        <v>704000</v>
      </c>
      <c r="G45" s="298">
        <v>100000</v>
      </c>
      <c r="H45" s="298">
        <v>0</v>
      </c>
      <c r="I45" s="298">
        <f t="shared" si="5"/>
        <v>0</v>
      </c>
      <c r="J45" s="273" t="s">
        <v>641</v>
      </c>
      <c r="K45" s="273" t="s">
        <v>642</v>
      </c>
      <c r="L45" s="272" t="s">
        <v>358</v>
      </c>
    </row>
    <row r="46" spans="1:12" ht="15.75" outlineLevel="2" thickBot="1" x14ac:dyDescent="0.3">
      <c r="A46" s="265"/>
      <c r="B46" s="264"/>
      <c r="C46" s="268" t="s">
        <v>453</v>
      </c>
      <c r="D46" s="267">
        <f>SUBTOTAL(9,D42:D45)</f>
        <v>27537000</v>
      </c>
      <c r="E46" s="290"/>
      <c r="F46" s="302"/>
      <c r="G46" s="302"/>
      <c r="H46" s="302"/>
      <c r="I46" s="302"/>
      <c r="J46" s="266"/>
      <c r="K46" s="265"/>
      <c r="L46" s="264"/>
    </row>
    <row r="47" spans="1:12" ht="45" outlineLevel="3" x14ac:dyDescent="0.25">
      <c r="A47" s="273"/>
      <c r="B47" s="272" t="s">
        <v>362</v>
      </c>
      <c r="C47" s="273" t="s">
        <v>358</v>
      </c>
      <c r="D47" s="274">
        <v>3000000</v>
      </c>
      <c r="E47" s="288"/>
      <c r="F47" s="298"/>
      <c r="G47" s="298"/>
      <c r="H47" s="298"/>
      <c r="I47" s="298">
        <f t="shared" ref="I47:I49" si="6">D47-SUM(F47:H47)</f>
        <v>3000000</v>
      </c>
      <c r="J47" s="273" t="s">
        <v>419</v>
      </c>
      <c r="K47" s="273" t="s">
        <v>59</v>
      </c>
      <c r="L47" s="275" t="s">
        <v>616</v>
      </c>
    </row>
    <row r="48" spans="1:12" ht="30" outlineLevel="3" x14ac:dyDescent="0.25">
      <c r="A48" s="273" t="s">
        <v>466</v>
      </c>
      <c r="B48" s="272" t="s">
        <v>635</v>
      </c>
      <c r="C48" s="273" t="s">
        <v>358</v>
      </c>
      <c r="D48" s="274">
        <v>855225.29</v>
      </c>
      <c r="E48" s="288">
        <v>1</v>
      </c>
      <c r="F48" s="298"/>
      <c r="G48" s="298"/>
      <c r="H48" s="298"/>
      <c r="I48" s="298">
        <f t="shared" si="6"/>
        <v>855225.29</v>
      </c>
      <c r="J48" s="273" t="s">
        <v>419</v>
      </c>
      <c r="K48" s="273" t="s">
        <v>636</v>
      </c>
      <c r="L48" s="272" t="s">
        <v>358</v>
      </c>
    </row>
    <row r="49" spans="1:12" ht="60.75" outlineLevel="3" thickBot="1" x14ac:dyDescent="0.3">
      <c r="A49" s="273" t="s">
        <v>466</v>
      </c>
      <c r="B49" s="272" t="s">
        <v>463</v>
      </c>
      <c r="C49" s="273" t="s">
        <v>426</v>
      </c>
      <c r="D49" s="274">
        <v>9250000</v>
      </c>
      <c r="E49" s="288">
        <v>0.85</v>
      </c>
      <c r="F49" s="298">
        <f>+D49*0.3</f>
        <v>2775000</v>
      </c>
      <c r="G49" s="298">
        <f>+D49-F49</f>
        <v>6475000</v>
      </c>
      <c r="H49" s="298">
        <v>0</v>
      </c>
      <c r="I49" s="298">
        <f t="shared" si="6"/>
        <v>0</v>
      </c>
      <c r="J49" s="273" t="s">
        <v>419</v>
      </c>
      <c r="K49" s="273" t="s">
        <v>59</v>
      </c>
      <c r="L49" s="275" t="s">
        <v>615</v>
      </c>
    </row>
    <row r="50" spans="1:12" ht="15.75" outlineLevel="2" thickBot="1" x14ac:dyDescent="0.3">
      <c r="A50" s="265"/>
      <c r="B50" s="264"/>
      <c r="C50" s="268" t="s">
        <v>454</v>
      </c>
      <c r="D50" s="267">
        <f>SUBTOTAL(9,D47:D49)</f>
        <v>13105225.289999999</v>
      </c>
      <c r="E50" s="290"/>
      <c r="F50" s="302"/>
      <c r="G50" s="302"/>
      <c r="H50" s="302"/>
      <c r="I50" s="302"/>
      <c r="J50" s="266"/>
      <c r="K50" s="265"/>
      <c r="L50" s="264"/>
    </row>
    <row r="51" spans="1:12" ht="45" outlineLevel="3" x14ac:dyDescent="0.25">
      <c r="A51" s="273"/>
      <c r="B51" s="272" t="s">
        <v>369</v>
      </c>
      <c r="C51" s="273" t="s">
        <v>75</v>
      </c>
      <c r="D51" s="274">
        <v>5350000</v>
      </c>
      <c r="E51" s="288"/>
      <c r="F51" s="298"/>
      <c r="G51" s="298"/>
      <c r="H51" s="298"/>
      <c r="I51" s="298">
        <f t="shared" ref="I51:I52" si="7">D51-SUM(F51:H51)</f>
        <v>5350000</v>
      </c>
      <c r="J51" s="273" t="s">
        <v>418</v>
      </c>
      <c r="K51" s="273" t="s">
        <v>59</v>
      </c>
      <c r="L51" s="272" t="s">
        <v>397</v>
      </c>
    </row>
    <row r="52" spans="1:12" ht="45.75" outlineLevel="3" thickBot="1" x14ac:dyDescent="0.3">
      <c r="A52" s="273"/>
      <c r="B52" s="272" t="s">
        <v>381</v>
      </c>
      <c r="C52" s="273" t="s">
        <v>75</v>
      </c>
      <c r="D52" s="274">
        <v>62625000</v>
      </c>
      <c r="E52" s="288"/>
      <c r="F52" s="298"/>
      <c r="G52" s="298"/>
      <c r="H52" s="298"/>
      <c r="I52" s="298">
        <f t="shared" si="7"/>
        <v>62625000</v>
      </c>
      <c r="J52" s="273" t="s">
        <v>418</v>
      </c>
      <c r="K52" s="273" t="s">
        <v>59</v>
      </c>
      <c r="L52" s="272" t="s">
        <v>614</v>
      </c>
    </row>
    <row r="53" spans="1:12" ht="15.75" outlineLevel="2" thickBot="1" x14ac:dyDescent="0.3">
      <c r="A53" s="265"/>
      <c r="B53" s="264"/>
      <c r="C53" s="268" t="s">
        <v>455</v>
      </c>
      <c r="D53" s="267">
        <f>SUBTOTAL(9,D51:D52)</f>
        <v>67975000</v>
      </c>
      <c r="E53" s="290"/>
      <c r="F53" s="302"/>
      <c r="G53" s="302"/>
      <c r="H53" s="302"/>
      <c r="I53" s="302"/>
      <c r="J53" s="266"/>
      <c r="K53" s="265"/>
      <c r="L53" s="264"/>
    </row>
    <row r="54" spans="1:12" ht="30" outlineLevel="3" x14ac:dyDescent="0.25">
      <c r="A54" s="273"/>
      <c r="B54" s="272" t="s">
        <v>370</v>
      </c>
      <c r="C54" s="273" t="s">
        <v>75</v>
      </c>
      <c r="D54" s="274">
        <v>1599000</v>
      </c>
      <c r="E54" s="288"/>
      <c r="F54" s="298"/>
      <c r="G54" s="298"/>
      <c r="H54" s="298"/>
      <c r="I54" s="298">
        <f t="shared" ref="I54:I57" si="8">D54-SUM(F54:H54)</f>
        <v>1599000</v>
      </c>
      <c r="J54" s="273" t="s">
        <v>437</v>
      </c>
      <c r="K54" s="273" t="s">
        <v>59</v>
      </c>
      <c r="L54" s="272" t="s">
        <v>443</v>
      </c>
    </row>
    <row r="55" spans="1:12" outlineLevel="3" x14ac:dyDescent="0.25">
      <c r="A55" s="273" t="s">
        <v>466</v>
      </c>
      <c r="B55" s="272" t="s">
        <v>634</v>
      </c>
      <c r="C55" s="273" t="s">
        <v>358</v>
      </c>
      <c r="D55" s="274">
        <v>1995000</v>
      </c>
      <c r="E55" s="288">
        <v>0.85</v>
      </c>
      <c r="F55" s="298">
        <f>+D55</f>
        <v>1995000</v>
      </c>
      <c r="G55" s="298">
        <v>0</v>
      </c>
      <c r="H55" s="298">
        <v>0</v>
      </c>
      <c r="I55" s="298">
        <f t="shared" si="8"/>
        <v>0</v>
      </c>
      <c r="J55" s="273" t="s">
        <v>437</v>
      </c>
      <c r="K55" s="273" t="s">
        <v>59</v>
      </c>
      <c r="L55" s="272" t="s">
        <v>358</v>
      </c>
    </row>
    <row r="56" spans="1:12" ht="30" outlineLevel="3" x14ac:dyDescent="0.25">
      <c r="A56" s="273" t="s">
        <v>466</v>
      </c>
      <c r="B56" s="272" t="s">
        <v>365</v>
      </c>
      <c r="C56" s="273" t="s">
        <v>75</v>
      </c>
      <c r="D56" s="274">
        <v>9386000</v>
      </c>
      <c r="E56" s="288">
        <v>0.85</v>
      </c>
      <c r="F56" s="298">
        <v>150000</v>
      </c>
      <c r="G56" s="298">
        <v>2485000</v>
      </c>
      <c r="H56" s="298">
        <v>6325000</v>
      </c>
      <c r="I56" s="298">
        <f t="shared" si="8"/>
        <v>426000</v>
      </c>
      <c r="J56" s="273" t="s">
        <v>437</v>
      </c>
      <c r="K56" s="273" t="s">
        <v>59</v>
      </c>
      <c r="L56" s="272" t="s">
        <v>392</v>
      </c>
    </row>
    <row r="57" spans="1:12" ht="30.75" outlineLevel="3" thickBot="1" x14ac:dyDescent="0.3">
      <c r="A57" s="273" t="s">
        <v>466</v>
      </c>
      <c r="B57" s="272" t="s">
        <v>628</v>
      </c>
      <c r="C57" s="273" t="s">
        <v>637</v>
      </c>
      <c r="D57" s="274">
        <v>775000</v>
      </c>
      <c r="E57" s="288">
        <v>1</v>
      </c>
      <c r="F57" s="298">
        <f>+D57</f>
        <v>775000</v>
      </c>
      <c r="G57" s="298">
        <v>0</v>
      </c>
      <c r="H57" s="298">
        <v>0</v>
      </c>
      <c r="I57" s="298">
        <f t="shared" si="8"/>
        <v>0</v>
      </c>
      <c r="J57" s="273" t="s">
        <v>437</v>
      </c>
      <c r="K57" s="273" t="s">
        <v>59</v>
      </c>
      <c r="L57" s="272" t="s">
        <v>399</v>
      </c>
    </row>
    <row r="58" spans="1:12" ht="15.75" outlineLevel="2" thickBot="1" x14ac:dyDescent="0.3">
      <c r="A58" s="265"/>
      <c r="B58" s="264"/>
      <c r="C58" s="268" t="s">
        <v>456</v>
      </c>
      <c r="D58" s="267">
        <f>SUBTOTAL(9,D54:D57)</f>
        <v>13755000</v>
      </c>
      <c r="E58" s="290"/>
      <c r="F58" s="302"/>
      <c r="G58" s="302"/>
      <c r="H58" s="302"/>
      <c r="I58" s="302"/>
      <c r="J58" s="266"/>
      <c r="K58" s="265"/>
      <c r="L58" s="264"/>
    </row>
    <row r="59" spans="1:12" ht="30" outlineLevel="3" x14ac:dyDescent="0.25">
      <c r="A59" s="273"/>
      <c r="B59" s="272" t="s">
        <v>366</v>
      </c>
      <c r="C59" s="273" t="s">
        <v>393</v>
      </c>
      <c r="D59" s="274">
        <v>2192720</v>
      </c>
      <c r="E59" s="288"/>
      <c r="F59" s="298"/>
      <c r="G59" s="298"/>
      <c r="H59" s="298"/>
      <c r="I59" s="298">
        <f t="shared" ref="I59:I60" si="9">D59-SUM(F59:H59)</f>
        <v>2192720</v>
      </c>
      <c r="J59" s="273" t="s">
        <v>433</v>
      </c>
      <c r="K59" s="273" t="s">
        <v>59</v>
      </c>
      <c r="L59" s="272" t="s">
        <v>423</v>
      </c>
    </row>
    <row r="60" spans="1:12" ht="30.75" outlineLevel="3" thickBot="1" x14ac:dyDescent="0.3">
      <c r="A60" s="273" t="s">
        <v>466</v>
      </c>
      <c r="B60" s="272" t="s">
        <v>422</v>
      </c>
      <c r="C60" s="273" t="s">
        <v>358</v>
      </c>
      <c r="D60" s="274">
        <v>3495000</v>
      </c>
      <c r="E60" s="288">
        <v>0.85</v>
      </c>
      <c r="F60" s="298">
        <v>175000</v>
      </c>
      <c r="G60" s="298">
        <v>2145000</v>
      </c>
      <c r="H60" s="298">
        <v>1100000</v>
      </c>
      <c r="I60" s="298">
        <f t="shared" si="9"/>
        <v>75000</v>
      </c>
      <c r="J60" s="273" t="s">
        <v>433</v>
      </c>
      <c r="K60" s="273" t="s">
        <v>59</v>
      </c>
      <c r="L60" s="272" t="s">
        <v>613</v>
      </c>
    </row>
    <row r="61" spans="1:12" ht="15.75" outlineLevel="2" thickBot="1" x14ac:dyDescent="0.3">
      <c r="A61" s="265"/>
      <c r="B61" s="264"/>
      <c r="C61" s="268" t="s">
        <v>457</v>
      </c>
      <c r="D61" s="267">
        <f>SUBTOTAL(9,D59:D60)</f>
        <v>5687720</v>
      </c>
      <c r="E61" s="290"/>
      <c r="F61" s="302"/>
      <c r="G61" s="302"/>
      <c r="H61" s="302"/>
      <c r="I61" s="302"/>
      <c r="J61" s="266"/>
      <c r="K61" s="265"/>
      <c r="L61" s="264"/>
    </row>
    <row r="62" spans="1:12" ht="15.75" outlineLevel="1" thickBot="1" x14ac:dyDescent="0.3">
      <c r="A62" s="260"/>
      <c r="B62" s="259"/>
      <c r="C62" s="263" t="s">
        <v>446</v>
      </c>
      <c r="D62" s="262">
        <f>SUBTOTAL(9,D2:D60)</f>
        <v>279962137.28999996</v>
      </c>
      <c r="E62" s="291"/>
      <c r="F62" s="303"/>
      <c r="G62" s="303"/>
      <c r="H62" s="303"/>
      <c r="I62" s="303"/>
      <c r="J62" s="261"/>
      <c r="K62" s="260"/>
      <c r="L62" s="259"/>
    </row>
    <row r="63" spans="1:12" outlineLevel="3" x14ac:dyDescent="0.25">
      <c r="A63" s="273" t="s">
        <v>466</v>
      </c>
      <c r="B63" s="272" t="s">
        <v>654</v>
      </c>
      <c r="C63" s="273" t="s">
        <v>75</v>
      </c>
      <c r="D63" s="274">
        <v>3500000</v>
      </c>
      <c r="E63" s="288">
        <v>0.85</v>
      </c>
      <c r="F63" s="298"/>
      <c r="G63" s="298"/>
      <c r="H63" s="298"/>
      <c r="I63" s="298">
        <f t="shared" ref="I63:I65" si="10">D63-SUM(F63:H63)</f>
        <v>3500000</v>
      </c>
      <c r="J63" s="273" t="s">
        <v>649</v>
      </c>
      <c r="K63" s="273" t="s">
        <v>406</v>
      </c>
      <c r="L63" s="272" t="s">
        <v>407</v>
      </c>
    </row>
    <row r="64" spans="1:12" ht="30" outlineLevel="3" x14ac:dyDescent="0.25">
      <c r="A64" s="273" t="s">
        <v>466</v>
      </c>
      <c r="B64" s="272" t="s">
        <v>435</v>
      </c>
      <c r="C64" s="273" t="s">
        <v>75</v>
      </c>
      <c r="D64" s="274">
        <v>2782000</v>
      </c>
      <c r="E64" s="288"/>
      <c r="F64" s="298"/>
      <c r="G64" s="298"/>
      <c r="H64" s="298"/>
      <c r="I64" s="298">
        <f t="shared" si="10"/>
        <v>2782000</v>
      </c>
      <c r="J64" s="273" t="s">
        <v>649</v>
      </c>
      <c r="K64" s="273" t="s">
        <v>406</v>
      </c>
      <c r="L64" s="272" t="s">
        <v>415</v>
      </c>
    </row>
    <row r="65" spans="1:12" ht="30.75" outlineLevel="3" thickBot="1" x14ac:dyDescent="0.3">
      <c r="A65" s="273" t="s">
        <v>466</v>
      </c>
      <c r="B65" s="272" t="s">
        <v>653</v>
      </c>
      <c r="C65" s="273" t="s">
        <v>75</v>
      </c>
      <c r="D65" s="274">
        <v>180000</v>
      </c>
      <c r="E65" s="288">
        <v>0.85</v>
      </c>
      <c r="F65" s="298">
        <v>0</v>
      </c>
      <c r="G65" s="298">
        <v>0</v>
      </c>
      <c r="H65" s="298">
        <v>0</v>
      </c>
      <c r="I65" s="298">
        <f t="shared" si="10"/>
        <v>180000</v>
      </c>
      <c r="J65" s="273" t="s">
        <v>649</v>
      </c>
      <c r="K65" s="273" t="s">
        <v>406</v>
      </c>
      <c r="L65" s="272" t="s">
        <v>413</v>
      </c>
    </row>
    <row r="66" spans="1:12" ht="15.75" outlineLevel="2" thickBot="1" x14ac:dyDescent="0.3">
      <c r="A66" s="265"/>
      <c r="B66" s="264"/>
      <c r="C66" s="268" t="s">
        <v>650</v>
      </c>
      <c r="D66" s="267">
        <f>SUBTOTAL(9,D63:D65)</f>
        <v>6462000</v>
      </c>
      <c r="E66" s="290"/>
      <c r="F66" s="302"/>
      <c r="G66" s="302"/>
      <c r="H66" s="302"/>
      <c r="I66" s="302"/>
      <c r="J66" s="266"/>
      <c r="K66" s="265"/>
      <c r="L66" s="264"/>
    </row>
    <row r="67" spans="1:12" ht="46.15" customHeight="1" outlineLevel="3" x14ac:dyDescent="0.25">
      <c r="A67" s="273" t="s">
        <v>466</v>
      </c>
      <c r="B67" s="272" t="s">
        <v>411</v>
      </c>
      <c r="C67" s="273" t="s">
        <v>358</v>
      </c>
      <c r="D67" s="274">
        <v>160000000</v>
      </c>
      <c r="E67" s="288">
        <v>0.85</v>
      </c>
      <c r="F67" s="298">
        <v>0</v>
      </c>
      <c r="G67" s="298">
        <v>0</v>
      </c>
      <c r="H67" s="298">
        <v>0</v>
      </c>
      <c r="I67" s="298">
        <f t="shared" ref="I67:I73" si="11">D67-SUM(F67:H67)</f>
        <v>160000000</v>
      </c>
      <c r="J67" s="273" t="s">
        <v>434</v>
      </c>
      <c r="K67" s="273" t="s">
        <v>406</v>
      </c>
      <c r="L67" s="272" t="s">
        <v>412</v>
      </c>
    </row>
    <row r="68" spans="1:12" outlineLevel="3" x14ac:dyDescent="0.25">
      <c r="A68" s="273" t="s">
        <v>466</v>
      </c>
      <c r="B68" s="272" t="s">
        <v>655</v>
      </c>
      <c r="C68" s="273" t="s">
        <v>358</v>
      </c>
      <c r="D68" s="274">
        <v>4500000</v>
      </c>
      <c r="E68" s="288">
        <v>0.85</v>
      </c>
      <c r="F68" s="298">
        <v>4500000</v>
      </c>
      <c r="G68" s="298">
        <v>0</v>
      </c>
      <c r="H68" s="298">
        <v>0</v>
      </c>
      <c r="I68" s="298">
        <f t="shared" si="11"/>
        <v>0</v>
      </c>
      <c r="J68" s="273"/>
      <c r="K68" s="273"/>
      <c r="L68" s="272"/>
    </row>
    <row r="69" spans="1:12" outlineLevel="3" x14ac:dyDescent="0.25">
      <c r="A69" s="273"/>
      <c r="B69" s="272" t="s">
        <v>410</v>
      </c>
      <c r="C69" s="273" t="s">
        <v>75</v>
      </c>
      <c r="D69" s="274">
        <v>2470000</v>
      </c>
      <c r="E69" s="288"/>
      <c r="F69" s="298"/>
      <c r="G69" s="298"/>
      <c r="H69" s="298"/>
      <c r="I69" s="298">
        <f t="shared" si="11"/>
        <v>2470000</v>
      </c>
      <c r="J69" s="273" t="s">
        <v>434</v>
      </c>
      <c r="K69" s="273" t="s">
        <v>406</v>
      </c>
      <c r="L69" s="272" t="s">
        <v>404</v>
      </c>
    </row>
    <row r="70" spans="1:12" ht="45" outlineLevel="3" x14ac:dyDescent="0.25">
      <c r="A70" s="273"/>
      <c r="B70" s="272" t="s">
        <v>408</v>
      </c>
      <c r="C70" s="273" t="s">
        <v>75</v>
      </c>
      <c r="D70" s="274">
        <v>2500000</v>
      </c>
      <c r="E70" s="288"/>
      <c r="F70" s="298"/>
      <c r="G70" s="298"/>
      <c r="H70" s="298"/>
      <c r="I70" s="298">
        <f t="shared" si="11"/>
        <v>2500000</v>
      </c>
      <c r="J70" s="273" t="s">
        <v>434</v>
      </c>
      <c r="K70" s="273" t="s">
        <v>406</v>
      </c>
      <c r="L70" s="272" t="s">
        <v>409</v>
      </c>
    </row>
    <row r="71" spans="1:12" ht="30" outlineLevel="3" x14ac:dyDescent="0.25">
      <c r="A71" s="273"/>
      <c r="B71" s="272" t="s">
        <v>464</v>
      </c>
      <c r="C71" s="273" t="s">
        <v>75</v>
      </c>
      <c r="D71" s="274">
        <v>2760000</v>
      </c>
      <c r="E71" s="288"/>
      <c r="F71" s="298"/>
      <c r="G71" s="298"/>
      <c r="H71" s="298"/>
      <c r="I71" s="298">
        <f t="shared" si="11"/>
        <v>2760000</v>
      </c>
      <c r="J71" s="273" t="s">
        <v>434</v>
      </c>
      <c r="K71" s="273" t="s">
        <v>406</v>
      </c>
      <c r="L71" s="272" t="s">
        <v>414</v>
      </c>
    </row>
    <row r="72" spans="1:12" outlineLevel="3" x14ac:dyDescent="0.25">
      <c r="A72" s="273"/>
      <c r="B72" s="272" t="s">
        <v>444</v>
      </c>
      <c r="C72" s="273" t="s">
        <v>75</v>
      </c>
      <c r="D72" s="274">
        <v>18000000</v>
      </c>
      <c r="E72" s="288"/>
      <c r="F72" s="298"/>
      <c r="G72" s="298"/>
      <c r="H72" s="298"/>
      <c r="I72" s="298">
        <f t="shared" si="11"/>
        <v>18000000</v>
      </c>
      <c r="J72" s="273" t="s">
        <v>434</v>
      </c>
      <c r="K72" s="273" t="s">
        <v>406</v>
      </c>
      <c r="L72" s="272" t="s">
        <v>414</v>
      </c>
    </row>
    <row r="73" spans="1:12" ht="30.75" outlineLevel="3" thickBot="1" x14ac:dyDescent="0.3">
      <c r="A73" s="270"/>
      <c r="B73" s="269" t="s">
        <v>465</v>
      </c>
      <c r="C73" s="270" t="s">
        <v>75</v>
      </c>
      <c r="D73" s="271">
        <v>26000000</v>
      </c>
      <c r="E73" s="292"/>
      <c r="F73" s="304"/>
      <c r="G73" s="304"/>
      <c r="H73" s="304"/>
      <c r="I73" s="304">
        <f t="shared" si="11"/>
        <v>26000000</v>
      </c>
      <c r="J73" s="270" t="s">
        <v>434</v>
      </c>
      <c r="K73" s="270" t="s">
        <v>406</v>
      </c>
      <c r="L73" s="269" t="s">
        <v>404</v>
      </c>
    </row>
    <row r="74" spans="1:12" ht="15.75" outlineLevel="2" thickBot="1" x14ac:dyDescent="0.3">
      <c r="A74" s="265"/>
      <c r="B74" s="264"/>
      <c r="C74" s="268" t="s">
        <v>458</v>
      </c>
      <c r="D74" s="267">
        <f>SUBTOTAL(9,D67:D73)</f>
        <v>216230000</v>
      </c>
      <c r="E74" s="290"/>
      <c r="F74" s="302"/>
      <c r="G74" s="302"/>
      <c r="H74" s="302"/>
      <c r="I74" s="302"/>
      <c r="J74" s="266"/>
      <c r="K74" s="265"/>
      <c r="L74" s="264"/>
    </row>
    <row r="75" spans="1:12" ht="15.75" hidden="1" outlineLevel="1" thickBot="1" x14ac:dyDescent="0.3">
      <c r="A75" s="260"/>
      <c r="B75" s="259"/>
      <c r="C75" s="263" t="s">
        <v>447</v>
      </c>
      <c r="D75" s="262">
        <f>SUBTOTAL(9,D63:D73)</f>
        <v>222692000</v>
      </c>
      <c r="E75" s="291"/>
      <c r="F75" s="303"/>
      <c r="G75" s="303"/>
      <c r="H75" s="303"/>
      <c r="I75" s="303"/>
      <c r="J75" s="261"/>
      <c r="K75" s="260"/>
      <c r="L75" s="259"/>
    </row>
    <row r="76" spans="1:12" ht="15.75" collapsed="1" thickBot="1" x14ac:dyDescent="0.3">
      <c r="A76" s="255"/>
      <c r="B76" s="254"/>
      <c r="C76" s="258" t="s">
        <v>448</v>
      </c>
      <c r="D76" s="257">
        <f>SUBTOTAL(9,D2:D73)</f>
        <v>502654137.28999996</v>
      </c>
      <c r="E76" s="293"/>
      <c r="F76" s="305"/>
      <c r="G76" s="305"/>
      <c r="H76" s="305"/>
      <c r="I76" s="305"/>
      <c r="J76" s="256"/>
      <c r="K76" s="255"/>
      <c r="L76" s="254"/>
    </row>
    <row r="79" spans="1:12" x14ac:dyDescent="0.25">
      <c r="C79" s="253" t="s">
        <v>612</v>
      </c>
      <c r="J79" s="252" t="s">
        <v>629</v>
      </c>
      <c r="K79" s="284">
        <v>180000000</v>
      </c>
      <c r="L79" s="245" t="s">
        <v>56</v>
      </c>
    </row>
    <row r="80" spans="1:12" x14ac:dyDescent="0.25">
      <c r="C80" s="252" t="s">
        <v>416</v>
      </c>
      <c r="D80" s="247">
        <f>+SUM($D$27,$D$30:$D$36)</f>
        <v>38214692</v>
      </c>
      <c r="J80" s="252" t="s">
        <v>630</v>
      </c>
      <c r="K80" s="284">
        <v>200000000</v>
      </c>
      <c r="L80" s="245" t="s">
        <v>91</v>
      </c>
    </row>
    <row r="81" spans="3:12" x14ac:dyDescent="0.25">
      <c r="C81" s="252" t="s">
        <v>627</v>
      </c>
      <c r="D81" s="247">
        <f>$D$18+$D$22</f>
        <v>12675000</v>
      </c>
      <c r="J81" s="249" t="s">
        <v>631</v>
      </c>
      <c r="K81" s="285">
        <f>SUM(K79:K80)</f>
        <v>380000000</v>
      </c>
    </row>
    <row r="82" spans="3:12" x14ac:dyDescent="0.25">
      <c r="C82" s="252" t="s">
        <v>437</v>
      </c>
      <c r="D82" s="247">
        <f>SUM($D$56:$D$57)</f>
        <v>10161000</v>
      </c>
      <c r="K82" s="284">
        <f>+D62</f>
        <v>279962137.28999996</v>
      </c>
      <c r="L82" s="245" t="s">
        <v>59</v>
      </c>
    </row>
    <row r="83" spans="3:12" x14ac:dyDescent="0.25">
      <c r="C83" s="252" t="s">
        <v>419</v>
      </c>
      <c r="D83" s="247">
        <f>$D$49</f>
        <v>9250000</v>
      </c>
      <c r="K83" s="284">
        <f>+D75</f>
        <v>222692000</v>
      </c>
      <c r="L83" s="245" t="s">
        <v>406</v>
      </c>
    </row>
    <row r="84" spans="3:12" x14ac:dyDescent="0.25">
      <c r="C84" s="252" t="s">
        <v>432</v>
      </c>
      <c r="D84" s="247">
        <f>+$D$25</f>
        <v>7732000</v>
      </c>
      <c r="K84" s="284">
        <f>SUM(K81:K83)</f>
        <v>882654137.28999996</v>
      </c>
    </row>
    <row r="85" spans="3:12" x14ac:dyDescent="0.25">
      <c r="C85" s="251" t="s">
        <v>433</v>
      </c>
      <c r="D85" s="250">
        <f>$D$60</f>
        <v>3495000</v>
      </c>
      <c r="K85" s="284"/>
    </row>
    <row r="86" spans="3:12" x14ac:dyDescent="0.25">
      <c r="C86" s="249" t="s">
        <v>194</v>
      </c>
      <c r="D86" s="248">
        <f>SUM(D80:D85)</f>
        <v>81527692</v>
      </c>
      <c r="E86" s="295"/>
      <c r="F86" s="307"/>
      <c r="G86" s="307"/>
      <c r="H86" s="307"/>
      <c r="I86" s="307"/>
      <c r="K86" s="284"/>
    </row>
    <row r="87" spans="3:12" x14ac:dyDescent="0.25">
      <c r="K87" s="284"/>
    </row>
    <row r="88" spans="3:12" x14ac:dyDescent="0.25">
      <c r="K88" s="284"/>
    </row>
  </sheetData>
  <autoFilter ref="A1:L74">
    <sortState ref="A2:L55">
      <sortCondition ref="K2:K55"/>
      <sortCondition ref="J2:J55"/>
      <sortCondition descending="1" ref="C2:C55"/>
      <sortCondition ref="D2:D55"/>
    </sortState>
  </autoFilter>
  <printOptions horizontalCentered="1"/>
  <pageMargins left="0" right="0" top="0.51181102362204722" bottom="0.31496062992125984" header="0" footer="0"/>
  <pageSetup paperSize="9" scale="83" fitToHeight="0" orientation="landscape" horizontalDpi="1200" verticalDpi="1200" r:id="rId1"/>
  <headerFooter>
    <oddHeader>&amp;C&amp;"Arial,Podebljano"&amp;12Popis razvojnih projekata
GRAD OGULIN</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GridLines="0" tabSelected="1" zoomScale="85" zoomScaleNormal="85" zoomScaleSheetLayoutView="55" workbookViewId="0">
      <pane xSplit="1" ySplit="1" topLeftCell="B47" activePane="bottomRight" state="frozen"/>
      <selection pane="topRight" activeCell="C1" sqref="C1"/>
      <selection pane="bottomLeft" activeCell="A2" sqref="A2"/>
      <selection pane="bottomRight" activeCell="D31" sqref="D31"/>
    </sheetView>
  </sheetViews>
  <sheetFormatPr defaultColWidth="8.85546875" defaultRowHeight="15" outlineLevelRow="1" x14ac:dyDescent="0.25"/>
  <cols>
    <col min="1" max="1" width="45" style="315" customWidth="1"/>
    <col min="2" max="3" width="13.7109375" style="294" customWidth="1"/>
    <col min="4" max="4" width="13.7109375" style="247" customWidth="1"/>
    <col min="5" max="8" width="13.7109375" style="313" customWidth="1"/>
    <col min="9" max="10" width="13.5703125" style="246" customWidth="1"/>
    <col min="11" max="11" width="13.5703125" style="245" customWidth="1"/>
    <col min="12" max="12" width="40.7109375" style="317" customWidth="1"/>
    <col min="13" max="16384" width="8.85546875" style="245"/>
  </cols>
  <sheetData>
    <row r="1" spans="1:13" ht="30" x14ac:dyDescent="0.25">
      <c r="A1" s="321" t="s">
        <v>355</v>
      </c>
      <c r="B1" s="322" t="s">
        <v>647</v>
      </c>
      <c r="C1" s="322" t="s">
        <v>666</v>
      </c>
      <c r="D1" s="323" t="s">
        <v>679</v>
      </c>
      <c r="E1" s="324" t="s">
        <v>163</v>
      </c>
      <c r="F1" s="324" t="s">
        <v>201</v>
      </c>
      <c r="G1" s="324" t="s">
        <v>205</v>
      </c>
      <c r="H1" s="324" t="s">
        <v>648</v>
      </c>
      <c r="I1" s="321" t="s">
        <v>356</v>
      </c>
      <c r="J1" s="321" t="s">
        <v>439</v>
      </c>
      <c r="K1" s="321" t="s">
        <v>438</v>
      </c>
      <c r="L1" s="321" t="s">
        <v>379</v>
      </c>
    </row>
    <row r="2" spans="1:13" outlineLevel="1" x14ac:dyDescent="0.25">
      <c r="A2" s="412" t="s">
        <v>658</v>
      </c>
      <c r="B2" s="425">
        <v>0.85</v>
      </c>
      <c r="C2" s="318" t="s">
        <v>667</v>
      </c>
      <c r="D2" s="319">
        <f>SUM(E2:G2)</f>
        <v>5930000</v>
      </c>
      <c r="E2" s="316">
        <v>1335000</v>
      </c>
      <c r="F2" s="316">
        <v>3595000</v>
      </c>
      <c r="G2" s="316">
        <v>1000000</v>
      </c>
      <c r="H2" s="316">
        <f t="shared" ref="H2" si="0">H4*$B2</f>
        <v>0</v>
      </c>
      <c r="I2" s="427" t="s">
        <v>436</v>
      </c>
      <c r="J2" s="427" t="s">
        <v>59</v>
      </c>
      <c r="K2" s="427" t="s">
        <v>637</v>
      </c>
      <c r="L2" s="430" t="s">
        <v>697</v>
      </c>
      <c r="M2" s="245">
        <f>SUM(D2:H2)/2-D2</f>
        <v>0</v>
      </c>
    </row>
    <row r="3" spans="1:13" ht="30" outlineLevel="1" x14ac:dyDescent="0.25">
      <c r="A3" s="411"/>
      <c r="B3" s="423"/>
      <c r="C3" s="314" t="s">
        <v>680</v>
      </c>
      <c r="D3" s="281">
        <f>SUM(E3:G3)</f>
        <v>1240000</v>
      </c>
      <c r="E3" s="311">
        <f>85000+640000</f>
        <v>725000</v>
      </c>
      <c r="F3" s="311">
        <f>120000+325000</f>
        <v>445000</v>
      </c>
      <c r="G3" s="311">
        <v>70000</v>
      </c>
      <c r="H3" s="311">
        <f t="shared" ref="H3" si="1">+H4-H2</f>
        <v>0</v>
      </c>
      <c r="I3" s="423"/>
      <c r="J3" s="423"/>
      <c r="K3" s="423"/>
      <c r="L3" s="431"/>
      <c r="M3" s="245">
        <f t="shared" ref="M3:M66" si="2">SUM(D3:H3)/2-D3</f>
        <v>0</v>
      </c>
    </row>
    <row r="4" spans="1:13" outlineLevel="1" x14ac:dyDescent="0.25">
      <c r="A4" s="414"/>
      <c r="B4" s="424"/>
      <c r="C4" s="338" t="s">
        <v>631</v>
      </c>
      <c r="D4" s="339">
        <v>7170000</v>
      </c>
      <c r="E4" s="340">
        <f>SUM(E2:E3)</f>
        <v>2060000</v>
      </c>
      <c r="F4" s="340">
        <f t="shared" ref="F4:G4" si="3">SUM(F2:F3)</f>
        <v>4040000</v>
      </c>
      <c r="G4" s="340">
        <f t="shared" si="3"/>
        <v>1070000</v>
      </c>
      <c r="H4" s="340">
        <f t="shared" ref="H4:H10" si="4">D4-SUM(E4:G4)</f>
        <v>0</v>
      </c>
      <c r="I4" s="424"/>
      <c r="J4" s="424"/>
      <c r="K4" s="424"/>
      <c r="L4" s="432"/>
      <c r="M4" s="245">
        <f t="shared" si="2"/>
        <v>0</v>
      </c>
    </row>
    <row r="5" spans="1:13" outlineLevel="1" x14ac:dyDescent="0.25">
      <c r="A5" s="415" t="s">
        <v>657</v>
      </c>
      <c r="B5" s="425">
        <v>0.85</v>
      </c>
      <c r="C5" s="329" t="s">
        <v>667</v>
      </c>
      <c r="D5" s="309">
        <f>TRUNC(D7*B5,-5)</f>
        <v>5200000</v>
      </c>
      <c r="E5" s="316">
        <v>0</v>
      </c>
      <c r="F5" s="316">
        <v>0</v>
      </c>
      <c r="G5" s="316">
        <v>0</v>
      </c>
      <c r="H5" s="316">
        <f>D5-SUM(E5:G5)</f>
        <v>5200000</v>
      </c>
      <c r="I5" s="429" t="s">
        <v>436</v>
      </c>
      <c r="J5" s="429" t="s">
        <v>59</v>
      </c>
      <c r="K5" s="429" t="s">
        <v>75</v>
      </c>
      <c r="L5" s="433" t="s">
        <v>681</v>
      </c>
      <c r="M5" s="245">
        <f t="shared" si="2"/>
        <v>0</v>
      </c>
    </row>
    <row r="6" spans="1:13" ht="30" outlineLevel="1" x14ac:dyDescent="0.25">
      <c r="A6" s="411"/>
      <c r="B6" s="423"/>
      <c r="C6" s="330" t="s">
        <v>680</v>
      </c>
      <c r="D6" s="281">
        <f>D7-D5</f>
        <v>975000</v>
      </c>
      <c r="E6" s="311">
        <v>0</v>
      </c>
      <c r="F6" s="311">
        <v>0</v>
      </c>
      <c r="G6" s="311">
        <v>0</v>
      </c>
      <c r="H6" s="311">
        <f t="shared" ref="H6" si="5">D6-SUM(E6:G6)</f>
        <v>975000</v>
      </c>
      <c r="I6" s="423"/>
      <c r="J6" s="423"/>
      <c r="K6" s="423"/>
      <c r="L6" s="431"/>
      <c r="M6" s="245">
        <f t="shared" si="2"/>
        <v>0</v>
      </c>
    </row>
    <row r="7" spans="1:13" ht="15.75" outlineLevel="1" thickBot="1" x14ac:dyDescent="0.3">
      <c r="A7" s="413"/>
      <c r="B7" s="426"/>
      <c r="C7" s="341" t="s">
        <v>631</v>
      </c>
      <c r="D7" s="308">
        <v>6175000</v>
      </c>
      <c r="E7" s="342">
        <f>SUM(E5:E6)</f>
        <v>0</v>
      </c>
      <c r="F7" s="342">
        <f t="shared" ref="F7:G7" si="6">SUM(F5:F6)</f>
        <v>0</v>
      </c>
      <c r="G7" s="342">
        <f t="shared" si="6"/>
        <v>0</v>
      </c>
      <c r="H7" s="342">
        <f>SUM(H5:H6)</f>
        <v>6175000</v>
      </c>
      <c r="I7" s="428"/>
      <c r="J7" s="428"/>
      <c r="K7" s="428"/>
      <c r="L7" s="434"/>
      <c r="M7" s="245">
        <f t="shared" si="2"/>
        <v>0</v>
      </c>
    </row>
    <row r="8" spans="1:13" x14ac:dyDescent="0.25">
      <c r="A8" s="404" t="s">
        <v>668</v>
      </c>
      <c r="B8" s="416"/>
      <c r="C8" s="331" t="s">
        <v>667</v>
      </c>
      <c r="D8" s="349">
        <f>SUMIF($C$2:$C$7,$C8,D$2:D$7)</f>
        <v>11130000</v>
      </c>
      <c r="E8" s="350">
        <f t="shared" ref="E8:G10" si="7">SUMIF($C$2:$C$7,$C8,E$2:E$7)</f>
        <v>1335000</v>
      </c>
      <c r="F8" s="350">
        <f t="shared" si="7"/>
        <v>3595000</v>
      </c>
      <c r="G8" s="350">
        <f t="shared" si="7"/>
        <v>1000000</v>
      </c>
      <c r="H8" s="350">
        <f t="shared" si="4"/>
        <v>5200000</v>
      </c>
      <c r="I8" s="437"/>
      <c r="J8" s="440"/>
      <c r="K8" s="440"/>
      <c r="L8" s="441"/>
      <c r="M8" s="245">
        <f t="shared" si="2"/>
        <v>0</v>
      </c>
    </row>
    <row r="9" spans="1:13" ht="30" x14ac:dyDescent="0.25">
      <c r="A9" s="405"/>
      <c r="B9" s="417"/>
      <c r="C9" s="332" t="s">
        <v>680</v>
      </c>
      <c r="D9" s="351">
        <f t="shared" ref="D9:D10" si="8">SUMIF($C$2:$C$7,$C9,D$2:D$7)</f>
        <v>2215000</v>
      </c>
      <c r="E9" s="352">
        <f t="shared" si="7"/>
        <v>725000</v>
      </c>
      <c r="F9" s="352">
        <f t="shared" si="7"/>
        <v>445000</v>
      </c>
      <c r="G9" s="352">
        <f t="shared" si="7"/>
        <v>70000</v>
      </c>
      <c r="H9" s="352">
        <f t="shared" si="4"/>
        <v>975000</v>
      </c>
      <c r="I9" s="438"/>
      <c r="J9" s="438"/>
      <c r="K9" s="438"/>
      <c r="L9" s="442"/>
      <c r="M9" s="245">
        <f t="shared" si="2"/>
        <v>0</v>
      </c>
    </row>
    <row r="10" spans="1:13" ht="15.75" thickBot="1" x14ac:dyDescent="0.3">
      <c r="A10" s="406"/>
      <c r="B10" s="418"/>
      <c r="C10" s="343" t="s">
        <v>631</v>
      </c>
      <c r="D10" s="325">
        <f t="shared" si="8"/>
        <v>13345000</v>
      </c>
      <c r="E10" s="326">
        <f t="shared" si="7"/>
        <v>2060000</v>
      </c>
      <c r="F10" s="326">
        <f t="shared" si="7"/>
        <v>4040000</v>
      </c>
      <c r="G10" s="326">
        <f t="shared" si="7"/>
        <v>1070000</v>
      </c>
      <c r="H10" s="326">
        <f t="shared" si="4"/>
        <v>6175000</v>
      </c>
      <c r="I10" s="439"/>
      <c r="J10" s="439"/>
      <c r="K10" s="439"/>
      <c r="L10" s="443"/>
      <c r="M10" s="245">
        <f t="shared" si="2"/>
        <v>0</v>
      </c>
    </row>
    <row r="11" spans="1:13" outlineLevel="1" x14ac:dyDescent="0.25">
      <c r="A11" s="410" t="s">
        <v>424</v>
      </c>
      <c r="B11" s="422">
        <v>0.85</v>
      </c>
      <c r="C11" s="333" t="s">
        <v>667</v>
      </c>
      <c r="D11" s="278">
        <f>TRUNC(D13*B11,-5)</f>
        <v>6500000</v>
      </c>
      <c r="E11" s="310">
        <v>0</v>
      </c>
      <c r="F11" s="310">
        <v>0</v>
      </c>
      <c r="G11" s="310">
        <v>0</v>
      </c>
      <c r="H11" s="312">
        <f>D11-SUM(E11:G11)</f>
        <v>6500000</v>
      </c>
      <c r="I11" s="427" t="s">
        <v>432</v>
      </c>
      <c r="J11" s="427" t="s">
        <v>59</v>
      </c>
      <c r="K11" s="427" t="s">
        <v>393</v>
      </c>
      <c r="L11" s="435" t="s">
        <v>682</v>
      </c>
      <c r="M11" s="245">
        <f t="shared" si="2"/>
        <v>0</v>
      </c>
    </row>
    <row r="12" spans="1:13" ht="30" outlineLevel="1" x14ac:dyDescent="0.25">
      <c r="A12" s="411"/>
      <c r="B12" s="423"/>
      <c r="C12" s="330" t="s">
        <v>680</v>
      </c>
      <c r="D12" s="281">
        <f>D13-D11</f>
        <v>1232000</v>
      </c>
      <c r="E12" s="311">
        <v>0</v>
      </c>
      <c r="F12" s="311">
        <v>0</v>
      </c>
      <c r="G12" s="311">
        <v>0</v>
      </c>
      <c r="H12" s="311">
        <f>D12-SUM(E12:G12)</f>
        <v>1232000</v>
      </c>
      <c r="I12" s="423"/>
      <c r="J12" s="423"/>
      <c r="K12" s="423"/>
      <c r="L12" s="431"/>
      <c r="M12" s="245">
        <f t="shared" si="2"/>
        <v>0</v>
      </c>
    </row>
    <row r="13" spans="1:13" ht="15.75" outlineLevel="1" thickBot="1" x14ac:dyDescent="0.3">
      <c r="A13" s="413"/>
      <c r="B13" s="426"/>
      <c r="C13" s="341" t="s">
        <v>631</v>
      </c>
      <c r="D13" s="308">
        <v>7732000</v>
      </c>
      <c r="E13" s="342">
        <f>SUM(E11:E12)</f>
        <v>0</v>
      </c>
      <c r="F13" s="342">
        <f t="shared" ref="F13" si="9">SUM(F11:F12)</f>
        <v>0</v>
      </c>
      <c r="G13" s="342">
        <f t="shared" ref="G13" si="10">SUM(G11:G12)</f>
        <v>0</v>
      </c>
      <c r="H13" s="342">
        <f>SUM(H11:H12)</f>
        <v>7732000</v>
      </c>
      <c r="I13" s="428"/>
      <c r="J13" s="428"/>
      <c r="K13" s="428"/>
      <c r="L13" s="434"/>
      <c r="M13" s="245">
        <f t="shared" si="2"/>
        <v>0</v>
      </c>
    </row>
    <row r="14" spans="1:13" x14ac:dyDescent="0.25">
      <c r="A14" s="404" t="s">
        <v>669</v>
      </c>
      <c r="B14" s="416"/>
      <c r="C14" s="331" t="s">
        <v>667</v>
      </c>
      <c r="D14" s="349">
        <f>SUMIF($C$11:$C$13,$C14,D$11:D$13)</f>
        <v>6500000</v>
      </c>
      <c r="E14" s="350">
        <f t="shared" ref="E14:G16" si="11">SUMIF($C$11:$C$13,$C14,E$11:E$13)</f>
        <v>0</v>
      </c>
      <c r="F14" s="350">
        <f t="shared" si="11"/>
        <v>0</v>
      </c>
      <c r="G14" s="350">
        <f t="shared" si="11"/>
        <v>0</v>
      </c>
      <c r="H14" s="350">
        <f t="shared" ref="H14:H60" si="12">D14-SUM(E14:G14)</f>
        <v>6500000</v>
      </c>
      <c r="I14" s="437"/>
      <c r="J14" s="440"/>
      <c r="K14" s="440"/>
      <c r="L14" s="441"/>
      <c r="M14" s="245">
        <f t="shared" si="2"/>
        <v>0</v>
      </c>
    </row>
    <row r="15" spans="1:13" ht="30" x14ac:dyDescent="0.25">
      <c r="A15" s="405"/>
      <c r="B15" s="417"/>
      <c r="C15" s="332" t="s">
        <v>680</v>
      </c>
      <c r="D15" s="351">
        <f t="shared" ref="D15:D16" si="13">SUMIF($C$11:$C$13,$C15,D$11:D$13)</f>
        <v>1232000</v>
      </c>
      <c r="E15" s="352">
        <f t="shared" si="11"/>
        <v>0</v>
      </c>
      <c r="F15" s="352">
        <f t="shared" si="11"/>
        <v>0</v>
      </c>
      <c r="G15" s="352">
        <f t="shared" si="11"/>
        <v>0</v>
      </c>
      <c r="H15" s="352">
        <f t="shared" si="12"/>
        <v>1232000</v>
      </c>
      <c r="I15" s="438"/>
      <c r="J15" s="438"/>
      <c r="K15" s="438"/>
      <c r="L15" s="442"/>
      <c r="M15" s="245">
        <f t="shared" si="2"/>
        <v>0</v>
      </c>
    </row>
    <row r="16" spans="1:13" ht="15.75" thickBot="1" x14ac:dyDescent="0.3">
      <c r="A16" s="406"/>
      <c r="B16" s="418"/>
      <c r="C16" s="343" t="s">
        <v>631</v>
      </c>
      <c r="D16" s="325">
        <f t="shared" si="13"/>
        <v>7732000</v>
      </c>
      <c r="E16" s="326">
        <f t="shared" si="11"/>
        <v>0</v>
      </c>
      <c r="F16" s="326">
        <f t="shared" si="11"/>
        <v>0</v>
      </c>
      <c r="G16" s="326">
        <f t="shared" si="11"/>
        <v>0</v>
      </c>
      <c r="H16" s="326">
        <f t="shared" si="12"/>
        <v>7732000</v>
      </c>
      <c r="I16" s="439"/>
      <c r="J16" s="439"/>
      <c r="K16" s="439"/>
      <c r="L16" s="443"/>
      <c r="M16" s="245">
        <f t="shared" si="2"/>
        <v>0</v>
      </c>
    </row>
    <row r="17" spans="1:13" outlineLevel="1" x14ac:dyDescent="0.25">
      <c r="A17" s="410" t="s">
        <v>375</v>
      </c>
      <c r="B17" s="422">
        <v>0.85</v>
      </c>
      <c r="C17" s="334" t="s">
        <v>667</v>
      </c>
      <c r="D17" s="274">
        <f>SUM(E17:H17)</f>
        <v>2050000</v>
      </c>
      <c r="E17" s="310">
        <v>2050000</v>
      </c>
      <c r="F17" s="310">
        <v>0</v>
      </c>
      <c r="G17" s="310">
        <v>0</v>
      </c>
      <c r="H17" s="310">
        <v>0</v>
      </c>
      <c r="I17" s="427" t="s">
        <v>416</v>
      </c>
      <c r="J17" s="427" t="s">
        <v>59</v>
      </c>
      <c r="K17" s="427" t="s">
        <v>358</v>
      </c>
      <c r="L17" s="435" t="s">
        <v>692</v>
      </c>
      <c r="M17" s="245">
        <f t="shared" si="2"/>
        <v>0</v>
      </c>
    </row>
    <row r="18" spans="1:13" ht="30" outlineLevel="1" x14ac:dyDescent="0.25">
      <c r="A18" s="411"/>
      <c r="B18" s="423"/>
      <c r="C18" s="330" t="s">
        <v>680</v>
      </c>
      <c r="D18" s="281">
        <f t="shared" ref="D18" si="14">SUM(E18:H18)</f>
        <v>431692</v>
      </c>
      <c r="E18" s="311">
        <v>431692</v>
      </c>
      <c r="F18" s="311">
        <v>0</v>
      </c>
      <c r="G18" s="311">
        <v>0</v>
      </c>
      <c r="H18" s="311">
        <v>0</v>
      </c>
      <c r="I18" s="423"/>
      <c r="J18" s="423"/>
      <c r="K18" s="423"/>
      <c r="L18" s="431"/>
      <c r="M18" s="245">
        <f t="shared" si="2"/>
        <v>0</v>
      </c>
    </row>
    <row r="19" spans="1:13" outlineLevel="1" x14ac:dyDescent="0.25">
      <c r="A19" s="411"/>
      <c r="B19" s="424"/>
      <c r="C19" s="341" t="s">
        <v>631</v>
      </c>
      <c r="D19" s="308">
        <f>SUM(D17:D18)</f>
        <v>2481692</v>
      </c>
      <c r="E19" s="342">
        <f>SUM(E17:E18)</f>
        <v>2481692</v>
      </c>
      <c r="F19" s="342">
        <f t="shared" ref="F19:H19" si="15">SUM(F17:F18)</f>
        <v>0</v>
      </c>
      <c r="G19" s="342">
        <f t="shared" si="15"/>
        <v>0</v>
      </c>
      <c r="H19" s="342">
        <f t="shared" si="15"/>
        <v>0</v>
      </c>
      <c r="I19" s="423"/>
      <c r="J19" s="423"/>
      <c r="K19" s="423"/>
      <c r="L19" s="431"/>
      <c r="M19" s="245">
        <f t="shared" si="2"/>
        <v>0</v>
      </c>
    </row>
    <row r="20" spans="1:13" outlineLevel="1" x14ac:dyDescent="0.25">
      <c r="A20" s="412" t="s">
        <v>469</v>
      </c>
      <c r="B20" s="425">
        <v>0.85</v>
      </c>
      <c r="C20" s="335" t="s">
        <v>667</v>
      </c>
      <c r="D20" s="319">
        <f>+D22-D21</f>
        <v>1401117.59</v>
      </c>
      <c r="E20" s="320">
        <f>+D20</f>
        <v>1401117.59</v>
      </c>
      <c r="F20" s="320">
        <v>0</v>
      </c>
      <c r="G20" s="320">
        <v>0</v>
      </c>
      <c r="H20" s="320">
        <f>D20-SUM(E20:G20)</f>
        <v>0</v>
      </c>
      <c r="I20" s="427" t="s">
        <v>416</v>
      </c>
      <c r="J20" s="427" t="s">
        <v>59</v>
      </c>
      <c r="K20" s="427" t="s">
        <v>358</v>
      </c>
      <c r="L20" s="430" t="s">
        <v>699</v>
      </c>
      <c r="M20" s="245">
        <f t="shared" si="2"/>
        <v>0</v>
      </c>
    </row>
    <row r="21" spans="1:13" ht="30" outlineLevel="1" x14ac:dyDescent="0.25">
      <c r="A21" s="411"/>
      <c r="B21" s="423"/>
      <c r="C21" s="330" t="s">
        <v>680</v>
      </c>
      <c r="D21" s="281">
        <v>250000</v>
      </c>
      <c r="E21" s="311">
        <v>250000</v>
      </c>
      <c r="F21" s="311">
        <v>0</v>
      </c>
      <c r="G21" s="311">
        <v>0</v>
      </c>
      <c r="H21" s="311">
        <f>D21-SUM(E21:G21)</f>
        <v>0</v>
      </c>
      <c r="I21" s="423"/>
      <c r="J21" s="423"/>
      <c r="K21" s="423"/>
      <c r="L21" s="431"/>
      <c r="M21" s="245">
        <f t="shared" si="2"/>
        <v>0</v>
      </c>
    </row>
    <row r="22" spans="1:13" outlineLevel="1" x14ac:dyDescent="0.25">
      <c r="A22" s="414"/>
      <c r="B22" s="424"/>
      <c r="C22" s="344" t="s">
        <v>631</v>
      </c>
      <c r="D22" s="339">
        <v>1651117.59</v>
      </c>
      <c r="E22" s="340">
        <f t="shared" ref="E22:G22" si="16">SUM(E20:E21)</f>
        <v>1651117.59</v>
      </c>
      <c r="F22" s="340">
        <f t="shared" si="16"/>
        <v>0</v>
      </c>
      <c r="G22" s="340">
        <f t="shared" si="16"/>
        <v>0</v>
      </c>
      <c r="H22" s="340">
        <f>SUM(H20:H21)</f>
        <v>0</v>
      </c>
      <c r="I22" s="424"/>
      <c r="J22" s="424"/>
      <c r="K22" s="424"/>
      <c r="L22" s="432"/>
      <c r="M22" s="245">
        <f t="shared" si="2"/>
        <v>0</v>
      </c>
    </row>
    <row r="23" spans="1:13" outlineLevel="1" x14ac:dyDescent="0.25">
      <c r="A23" s="415" t="s">
        <v>376</v>
      </c>
      <c r="B23" s="425">
        <v>0.85</v>
      </c>
      <c r="C23" s="333" t="s">
        <v>667</v>
      </c>
      <c r="D23" s="278">
        <f>SUM(E23:H23)</f>
        <v>6545000</v>
      </c>
      <c r="E23" s="312">
        <v>0</v>
      </c>
      <c r="F23" s="312">
        <v>2380000</v>
      </c>
      <c r="G23" s="312">
        <v>4165000</v>
      </c>
      <c r="H23" s="312">
        <v>0</v>
      </c>
      <c r="I23" s="429" t="s">
        <v>416</v>
      </c>
      <c r="J23" s="429" t="s">
        <v>59</v>
      </c>
      <c r="K23" s="429" t="s">
        <v>75</v>
      </c>
      <c r="L23" s="433" t="s">
        <v>695</v>
      </c>
      <c r="M23" s="245">
        <f t="shared" si="2"/>
        <v>0</v>
      </c>
    </row>
    <row r="24" spans="1:13" ht="30" outlineLevel="1" x14ac:dyDescent="0.25">
      <c r="A24" s="411"/>
      <c r="B24" s="423"/>
      <c r="C24" s="330" t="s">
        <v>680</v>
      </c>
      <c r="D24" s="281">
        <f>SUM(E24:H24)</f>
        <v>1220000</v>
      </c>
      <c r="E24" s="312">
        <v>85000</v>
      </c>
      <c r="F24" s="312">
        <v>420000</v>
      </c>
      <c r="G24" s="312">
        <v>715000</v>
      </c>
      <c r="H24" s="311">
        <v>0</v>
      </c>
      <c r="I24" s="423"/>
      <c r="J24" s="423"/>
      <c r="K24" s="423"/>
      <c r="L24" s="431"/>
      <c r="M24" s="245">
        <f t="shared" si="2"/>
        <v>0</v>
      </c>
    </row>
    <row r="25" spans="1:13" outlineLevel="1" x14ac:dyDescent="0.25">
      <c r="A25" s="411"/>
      <c r="B25" s="424"/>
      <c r="C25" s="341" t="s">
        <v>631</v>
      </c>
      <c r="D25" s="308">
        <f>SUM(D23:D24)</f>
        <v>7765000</v>
      </c>
      <c r="E25" s="342">
        <f t="shared" ref="E25:H25" si="17">SUM(E23:E24)</f>
        <v>85000</v>
      </c>
      <c r="F25" s="342">
        <f t="shared" si="17"/>
        <v>2800000</v>
      </c>
      <c r="G25" s="342">
        <f t="shared" si="17"/>
        <v>4880000</v>
      </c>
      <c r="H25" s="342">
        <f t="shared" si="17"/>
        <v>0</v>
      </c>
      <c r="I25" s="423"/>
      <c r="J25" s="423"/>
      <c r="K25" s="423"/>
      <c r="L25" s="431"/>
      <c r="M25" s="356">
        <f t="shared" si="2"/>
        <v>0</v>
      </c>
    </row>
    <row r="26" spans="1:13" outlineLevel="1" x14ac:dyDescent="0.25">
      <c r="A26" s="412" t="s">
        <v>656</v>
      </c>
      <c r="B26" s="425">
        <v>0.85</v>
      </c>
      <c r="C26" s="335" t="s">
        <v>667</v>
      </c>
      <c r="D26" s="319">
        <v>5200000</v>
      </c>
      <c r="E26" s="320">
        <v>0</v>
      </c>
      <c r="F26" s="320">
        <v>2050000</v>
      </c>
      <c r="G26" s="320">
        <v>3080000</v>
      </c>
      <c r="H26" s="320">
        <f>D26-SUM(E26:G26)</f>
        <v>70000</v>
      </c>
      <c r="I26" s="427" t="s">
        <v>416</v>
      </c>
      <c r="J26" s="427" t="s">
        <v>59</v>
      </c>
      <c r="K26" s="427" t="s">
        <v>75</v>
      </c>
      <c r="L26" s="430" t="s">
        <v>696</v>
      </c>
      <c r="M26" s="245">
        <f t="shared" si="2"/>
        <v>0</v>
      </c>
    </row>
    <row r="27" spans="1:13" ht="30" outlineLevel="1" x14ac:dyDescent="0.25">
      <c r="A27" s="411"/>
      <c r="B27" s="423"/>
      <c r="C27" s="330" t="s">
        <v>680</v>
      </c>
      <c r="D27" s="281">
        <f>D28-D26</f>
        <v>1095000</v>
      </c>
      <c r="E27" s="311">
        <v>260000</v>
      </c>
      <c r="F27" s="311">
        <v>235000</v>
      </c>
      <c r="G27" s="311">
        <v>545000</v>
      </c>
      <c r="H27" s="311">
        <f>D27-SUM(E27:G27)</f>
        <v>55000</v>
      </c>
      <c r="I27" s="423"/>
      <c r="J27" s="423"/>
      <c r="K27" s="423"/>
      <c r="L27" s="431"/>
      <c r="M27" s="245">
        <f t="shared" si="2"/>
        <v>0</v>
      </c>
    </row>
    <row r="28" spans="1:13" outlineLevel="1" x14ac:dyDescent="0.25">
      <c r="A28" s="414"/>
      <c r="B28" s="424"/>
      <c r="C28" s="344" t="s">
        <v>631</v>
      </c>
      <c r="D28" s="339">
        <v>6295000</v>
      </c>
      <c r="E28" s="340">
        <f t="shared" ref="E28:H28" si="18">SUM(E26:E27)</f>
        <v>260000</v>
      </c>
      <c r="F28" s="340">
        <f t="shared" si="18"/>
        <v>2285000</v>
      </c>
      <c r="G28" s="340">
        <f t="shared" si="18"/>
        <v>3625000</v>
      </c>
      <c r="H28" s="340">
        <f t="shared" si="18"/>
        <v>125000</v>
      </c>
      <c r="I28" s="424"/>
      <c r="J28" s="424"/>
      <c r="K28" s="424"/>
      <c r="L28" s="432"/>
      <c r="M28" s="245">
        <f t="shared" si="2"/>
        <v>0</v>
      </c>
    </row>
    <row r="29" spans="1:13" outlineLevel="1" x14ac:dyDescent="0.25">
      <c r="A29" s="415" t="s">
        <v>374</v>
      </c>
      <c r="B29" s="425">
        <v>0.75</v>
      </c>
      <c r="C29" s="333" t="s">
        <v>667</v>
      </c>
      <c r="D29" s="278">
        <f>SUM(E29:G29)</f>
        <v>9700000</v>
      </c>
      <c r="E29" s="312">
        <v>1300000</v>
      </c>
      <c r="F29" s="312">
        <v>4200000</v>
      </c>
      <c r="G29" s="312">
        <v>4200000</v>
      </c>
      <c r="H29" s="312">
        <f>D29-SUM(E29:G29)</f>
        <v>0</v>
      </c>
      <c r="I29" s="429" t="s">
        <v>416</v>
      </c>
      <c r="J29" s="429" t="s">
        <v>59</v>
      </c>
      <c r="K29" s="429" t="s">
        <v>358</v>
      </c>
      <c r="L29" s="433" t="s">
        <v>692</v>
      </c>
      <c r="M29" s="245">
        <f t="shared" si="2"/>
        <v>0</v>
      </c>
    </row>
    <row r="30" spans="1:13" ht="30" outlineLevel="1" x14ac:dyDescent="0.25">
      <c r="A30" s="411"/>
      <c r="B30" s="423"/>
      <c r="C30" s="330" t="s">
        <v>680</v>
      </c>
      <c r="D30" s="281">
        <f>D31-D29</f>
        <v>2600000</v>
      </c>
      <c r="E30" s="311">
        <v>1000000</v>
      </c>
      <c r="F30" s="311">
        <v>800000</v>
      </c>
      <c r="G30" s="311">
        <v>800000</v>
      </c>
      <c r="H30" s="311">
        <f>D30-SUM(E30:G30)</f>
        <v>0</v>
      </c>
      <c r="I30" s="423"/>
      <c r="J30" s="423"/>
      <c r="K30" s="423"/>
      <c r="L30" s="431"/>
      <c r="M30" s="245">
        <f t="shared" si="2"/>
        <v>0</v>
      </c>
    </row>
    <row r="31" spans="1:13" outlineLevel="1" x14ac:dyDescent="0.25">
      <c r="A31" s="411"/>
      <c r="B31" s="424"/>
      <c r="C31" s="341" t="s">
        <v>631</v>
      </c>
      <c r="D31" s="308">
        <v>12300000</v>
      </c>
      <c r="E31" s="342">
        <f t="shared" ref="E31:H31" si="19">SUM(E29:E30)</f>
        <v>2300000</v>
      </c>
      <c r="F31" s="342">
        <f t="shared" si="19"/>
        <v>5000000</v>
      </c>
      <c r="G31" s="342">
        <f t="shared" si="19"/>
        <v>5000000</v>
      </c>
      <c r="H31" s="342">
        <f t="shared" si="19"/>
        <v>0</v>
      </c>
      <c r="I31" s="423"/>
      <c r="J31" s="423"/>
      <c r="K31" s="423"/>
      <c r="L31" s="431"/>
      <c r="M31" s="245">
        <f t="shared" si="2"/>
        <v>0</v>
      </c>
    </row>
    <row r="32" spans="1:13" outlineLevel="1" x14ac:dyDescent="0.25">
      <c r="A32" s="412" t="s">
        <v>143</v>
      </c>
      <c r="B32" s="425">
        <v>1</v>
      </c>
      <c r="C32" s="335" t="s">
        <v>667</v>
      </c>
      <c r="D32" s="319">
        <f>SUM(E32:G32)</f>
        <v>425000</v>
      </c>
      <c r="E32" s="320">
        <v>425000</v>
      </c>
      <c r="F32" s="320">
        <v>0</v>
      </c>
      <c r="G32" s="320">
        <v>0</v>
      </c>
      <c r="H32" s="320">
        <f t="shared" ref="H32" si="20">H34*$B32</f>
        <v>0</v>
      </c>
      <c r="I32" s="427" t="s">
        <v>416</v>
      </c>
      <c r="J32" s="427" t="s">
        <v>59</v>
      </c>
      <c r="K32" s="427" t="s">
        <v>358</v>
      </c>
      <c r="L32" s="430" t="s">
        <v>691</v>
      </c>
      <c r="M32" s="245">
        <f t="shared" si="2"/>
        <v>0</v>
      </c>
    </row>
    <row r="33" spans="1:13" ht="30" outlineLevel="1" x14ac:dyDescent="0.25">
      <c r="A33" s="411"/>
      <c r="B33" s="423"/>
      <c r="C33" s="330" t="s">
        <v>680</v>
      </c>
      <c r="D33" s="281">
        <f>SUM(E33:G33)</f>
        <v>75000</v>
      </c>
      <c r="E33" s="311">
        <v>75000</v>
      </c>
      <c r="F33" s="311">
        <v>0</v>
      </c>
      <c r="G33" s="311">
        <v>0</v>
      </c>
      <c r="H33" s="311">
        <f t="shared" ref="H33" si="21">+H34-H32</f>
        <v>0</v>
      </c>
      <c r="I33" s="423"/>
      <c r="J33" s="423"/>
      <c r="K33" s="423"/>
      <c r="L33" s="431"/>
      <c r="M33" s="245">
        <f t="shared" si="2"/>
        <v>0</v>
      </c>
    </row>
    <row r="34" spans="1:13" ht="15.75" outlineLevel="1" thickBot="1" x14ac:dyDescent="0.3">
      <c r="A34" s="414"/>
      <c r="B34" s="424"/>
      <c r="C34" s="344" t="s">
        <v>631</v>
      </c>
      <c r="D34" s="339">
        <f>SUM(D32:D33)</f>
        <v>500000</v>
      </c>
      <c r="E34" s="340">
        <f t="shared" ref="E34:G34" si="22">SUM(E32:E33)</f>
        <v>500000</v>
      </c>
      <c r="F34" s="340">
        <f t="shared" si="22"/>
        <v>0</v>
      </c>
      <c r="G34" s="340">
        <f t="shared" si="22"/>
        <v>0</v>
      </c>
      <c r="H34" s="340">
        <f t="shared" si="12"/>
        <v>0</v>
      </c>
      <c r="I34" s="424"/>
      <c r="J34" s="424"/>
      <c r="K34" s="424"/>
      <c r="L34" s="432"/>
      <c r="M34" s="245">
        <f t="shared" si="2"/>
        <v>0</v>
      </c>
    </row>
    <row r="35" spans="1:13" x14ac:dyDescent="0.25">
      <c r="A35" s="404" t="s">
        <v>670</v>
      </c>
      <c r="B35" s="416"/>
      <c r="C35" s="331" t="s">
        <v>667</v>
      </c>
      <c r="D35" s="349">
        <f t="shared" ref="D35:G37" si="23">SUMIF($C$17:$C$34,$C35,D$17:D$34)</f>
        <v>25321117.59</v>
      </c>
      <c r="E35" s="350">
        <f t="shared" si="23"/>
        <v>5176117.59</v>
      </c>
      <c r="F35" s="350">
        <f t="shared" si="23"/>
        <v>8630000</v>
      </c>
      <c r="G35" s="350">
        <f t="shared" si="23"/>
        <v>11445000</v>
      </c>
      <c r="H35" s="350">
        <f t="shared" si="12"/>
        <v>70000</v>
      </c>
      <c r="I35" s="437"/>
      <c r="J35" s="440"/>
      <c r="K35" s="440"/>
      <c r="L35" s="441"/>
      <c r="M35" s="245">
        <f t="shared" si="2"/>
        <v>0</v>
      </c>
    </row>
    <row r="36" spans="1:13" ht="30" x14ac:dyDescent="0.25">
      <c r="A36" s="405"/>
      <c r="B36" s="417"/>
      <c r="C36" s="332" t="s">
        <v>680</v>
      </c>
      <c r="D36" s="351">
        <f t="shared" si="23"/>
        <v>5671692</v>
      </c>
      <c r="E36" s="352">
        <f t="shared" si="23"/>
        <v>2101692</v>
      </c>
      <c r="F36" s="352">
        <f t="shared" si="23"/>
        <v>1455000</v>
      </c>
      <c r="G36" s="352">
        <f t="shared" si="23"/>
        <v>2060000</v>
      </c>
      <c r="H36" s="352">
        <f t="shared" si="12"/>
        <v>55000</v>
      </c>
      <c r="I36" s="438"/>
      <c r="J36" s="438"/>
      <c r="K36" s="438"/>
      <c r="L36" s="442"/>
      <c r="M36" s="245">
        <f t="shared" si="2"/>
        <v>0</v>
      </c>
    </row>
    <row r="37" spans="1:13" ht="15.75" thickBot="1" x14ac:dyDescent="0.3">
      <c r="A37" s="406"/>
      <c r="B37" s="418"/>
      <c r="C37" s="343" t="s">
        <v>631</v>
      </c>
      <c r="D37" s="325">
        <f t="shared" si="23"/>
        <v>30992809.59</v>
      </c>
      <c r="E37" s="326">
        <f t="shared" si="23"/>
        <v>7277809.5899999999</v>
      </c>
      <c r="F37" s="326">
        <f t="shared" si="23"/>
        <v>10085000</v>
      </c>
      <c r="G37" s="326">
        <f t="shared" si="23"/>
        <v>13505000</v>
      </c>
      <c r="H37" s="326">
        <f t="shared" si="12"/>
        <v>125000</v>
      </c>
      <c r="I37" s="439"/>
      <c r="J37" s="439"/>
      <c r="K37" s="439"/>
      <c r="L37" s="443"/>
      <c r="M37" s="245">
        <f t="shared" si="2"/>
        <v>0</v>
      </c>
    </row>
    <row r="38" spans="1:13" outlineLevel="1" x14ac:dyDescent="0.25">
      <c r="A38" s="410" t="s">
        <v>640</v>
      </c>
      <c r="B38" s="422">
        <v>1</v>
      </c>
      <c r="C38" s="334" t="s">
        <v>667</v>
      </c>
      <c r="D38" s="274">
        <f>D40*B38</f>
        <v>804000</v>
      </c>
      <c r="E38" s="310">
        <v>704000</v>
      </c>
      <c r="F38" s="310">
        <v>100000</v>
      </c>
      <c r="G38" s="310">
        <v>0</v>
      </c>
      <c r="H38" s="310">
        <f t="shared" si="12"/>
        <v>0</v>
      </c>
      <c r="I38" s="427" t="s">
        <v>641</v>
      </c>
      <c r="J38" s="427" t="s">
        <v>642</v>
      </c>
      <c r="K38" s="427" t="s">
        <v>358</v>
      </c>
      <c r="L38" s="436" t="s">
        <v>692</v>
      </c>
      <c r="M38" s="245">
        <f t="shared" si="2"/>
        <v>0</v>
      </c>
    </row>
    <row r="39" spans="1:13" ht="30" outlineLevel="1" x14ac:dyDescent="0.25">
      <c r="A39" s="411"/>
      <c r="B39" s="423"/>
      <c r="C39" s="330" t="s">
        <v>680</v>
      </c>
      <c r="D39" s="281">
        <f>D40-D38</f>
        <v>0</v>
      </c>
      <c r="E39" s="311">
        <v>0</v>
      </c>
      <c r="F39" s="311">
        <v>0</v>
      </c>
      <c r="G39" s="311">
        <v>0</v>
      </c>
      <c r="H39" s="311">
        <f t="shared" si="12"/>
        <v>0</v>
      </c>
      <c r="I39" s="423"/>
      <c r="J39" s="423"/>
      <c r="K39" s="423"/>
      <c r="L39" s="431"/>
      <c r="M39" s="245">
        <f t="shared" si="2"/>
        <v>0</v>
      </c>
    </row>
    <row r="40" spans="1:13" ht="15.75" outlineLevel="1" thickBot="1" x14ac:dyDescent="0.3">
      <c r="A40" s="413"/>
      <c r="B40" s="426"/>
      <c r="C40" s="341" t="s">
        <v>631</v>
      </c>
      <c r="D40" s="308">
        <v>804000</v>
      </c>
      <c r="E40" s="342">
        <f>SUM(E38:E39)</f>
        <v>704000</v>
      </c>
      <c r="F40" s="342">
        <f t="shared" ref="F40:G40" si="24">SUM(F38:F39)</f>
        <v>100000</v>
      </c>
      <c r="G40" s="342">
        <f t="shared" si="24"/>
        <v>0</v>
      </c>
      <c r="H40" s="342">
        <f t="shared" si="12"/>
        <v>0</v>
      </c>
      <c r="I40" s="428"/>
      <c r="J40" s="428"/>
      <c r="K40" s="428"/>
      <c r="L40" s="434"/>
      <c r="M40" s="245">
        <f t="shared" si="2"/>
        <v>0</v>
      </c>
    </row>
    <row r="41" spans="1:13" x14ac:dyDescent="0.25">
      <c r="A41" s="404" t="s">
        <v>672</v>
      </c>
      <c r="B41" s="416"/>
      <c r="C41" s="331" t="s">
        <v>667</v>
      </c>
      <c r="D41" s="349">
        <f>SUMIF($C$38:$C$40,$C41,D$38:D$40)</f>
        <v>804000</v>
      </c>
      <c r="E41" s="350">
        <f t="shared" ref="E41:G43" si="25">SUMIF($C$38:$C$40,$C41,E$38:E$40)</f>
        <v>704000</v>
      </c>
      <c r="F41" s="350">
        <f t="shared" si="25"/>
        <v>100000</v>
      </c>
      <c r="G41" s="350">
        <f t="shared" si="25"/>
        <v>0</v>
      </c>
      <c r="H41" s="350">
        <f t="shared" si="12"/>
        <v>0</v>
      </c>
      <c r="I41" s="437"/>
      <c r="J41" s="440"/>
      <c r="K41" s="440"/>
      <c r="L41" s="441"/>
      <c r="M41" s="245">
        <f t="shared" si="2"/>
        <v>0</v>
      </c>
    </row>
    <row r="42" spans="1:13" ht="30" x14ac:dyDescent="0.25">
      <c r="A42" s="405"/>
      <c r="B42" s="417"/>
      <c r="C42" s="332" t="s">
        <v>680</v>
      </c>
      <c r="D42" s="351">
        <f t="shared" ref="D42:D43" si="26">SUMIF($C$38:$C$40,$C42,D$38:D$40)</f>
        <v>0</v>
      </c>
      <c r="E42" s="352">
        <f t="shared" si="25"/>
        <v>0</v>
      </c>
      <c r="F42" s="352">
        <f t="shared" si="25"/>
        <v>0</v>
      </c>
      <c r="G42" s="352">
        <f t="shared" si="25"/>
        <v>0</v>
      </c>
      <c r="H42" s="352">
        <f t="shared" si="12"/>
        <v>0</v>
      </c>
      <c r="I42" s="438"/>
      <c r="J42" s="438"/>
      <c r="K42" s="438"/>
      <c r="L42" s="442"/>
      <c r="M42" s="245">
        <f t="shared" si="2"/>
        <v>0</v>
      </c>
    </row>
    <row r="43" spans="1:13" ht="15.75" thickBot="1" x14ac:dyDescent="0.3">
      <c r="A43" s="406"/>
      <c r="B43" s="418"/>
      <c r="C43" s="343" t="s">
        <v>631</v>
      </c>
      <c r="D43" s="325">
        <f t="shared" si="26"/>
        <v>804000</v>
      </c>
      <c r="E43" s="326">
        <f t="shared" si="25"/>
        <v>704000</v>
      </c>
      <c r="F43" s="326">
        <f t="shared" si="25"/>
        <v>100000</v>
      </c>
      <c r="G43" s="326">
        <f t="shared" si="25"/>
        <v>0</v>
      </c>
      <c r="H43" s="326">
        <f t="shared" si="12"/>
        <v>0</v>
      </c>
      <c r="I43" s="439"/>
      <c r="J43" s="439"/>
      <c r="K43" s="439"/>
      <c r="L43" s="443"/>
      <c r="M43" s="245">
        <f t="shared" si="2"/>
        <v>0</v>
      </c>
    </row>
    <row r="44" spans="1:13" outlineLevel="1" x14ac:dyDescent="0.25">
      <c r="A44" s="410" t="s">
        <v>687</v>
      </c>
      <c r="B44" s="422">
        <v>0.9</v>
      </c>
      <c r="C44" s="334" t="s">
        <v>667</v>
      </c>
      <c r="D44" s="274">
        <f>SUM(E44:G44)</f>
        <v>7400000</v>
      </c>
      <c r="E44" s="310">
        <v>1700000</v>
      </c>
      <c r="F44" s="310">
        <v>3300000</v>
      </c>
      <c r="G44" s="310">
        <v>2400000</v>
      </c>
      <c r="H44" s="310">
        <f t="shared" si="12"/>
        <v>0</v>
      </c>
      <c r="I44" s="427" t="s">
        <v>419</v>
      </c>
      <c r="J44" s="427" t="s">
        <v>59</v>
      </c>
      <c r="K44" s="427" t="s">
        <v>358</v>
      </c>
      <c r="L44" s="436" t="s">
        <v>688</v>
      </c>
      <c r="M44" s="245">
        <f t="shared" si="2"/>
        <v>0</v>
      </c>
    </row>
    <row r="45" spans="1:13" ht="30" outlineLevel="1" x14ac:dyDescent="0.25">
      <c r="A45" s="411"/>
      <c r="B45" s="423"/>
      <c r="C45" s="330" t="s">
        <v>680</v>
      </c>
      <c r="D45" s="281">
        <v>7400000</v>
      </c>
      <c r="E45" s="311">
        <v>690000</v>
      </c>
      <c r="F45" s="311">
        <v>710000</v>
      </c>
      <c r="G45" s="311">
        <v>300000</v>
      </c>
      <c r="H45" s="311">
        <f t="shared" si="12"/>
        <v>5700000</v>
      </c>
      <c r="I45" s="423"/>
      <c r="J45" s="423"/>
      <c r="K45" s="423"/>
      <c r="L45" s="431"/>
      <c r="M45" s="245">
        <f t="shared" si="2"/>
        <v>0</v>
      </c>
    </row>
    <row r="46" spans="1:13" outlineLevel="1" x14ac:dyDescent="0.25">
      <c r="A46" s="411"/>
      <c r="B46" s="424"/>
      <c r="C46" s="341" t="s">
        <v>631</v>
      </c>
      <c r="D46" s="308">
        <f>SUM(D44:D45)</f>
        <v>14800000</v>
      </c>
      <c r="E46" s="342">
        <f>SUM(E44:E45)</f>
        <v>2390000</v>
      </c>
      <c r="F46" s="342">
        <f t="shared" ref="F46:G46" si="27">SUM(F44:F45)</f>
        <v>4010000</v>
      </c>
      <c r="G46" s="342">
        <f t="shared" si="27"/>
        <v>2700000</v>
      </c>
      <c r="H46" s="342">
        <f t="shared" si="12"/>
        <v>5700000</v>
      </c>
      <c r="I46" s="423"/>
      <c r="J46" s="423"/>
      <c r="K46" s="423"/>
      <c r="L46" s="431"/>
      <c r="M46" s="245">
        <f t="shared" si="2"/>
        <v>0</v>
      </c>
    </row>
    <row r="47" spans="1:13" outlineLevel="1" x14ac:dyDescent="0.25">
      <c r="A47" s="412" t="s">
        <v>659</v>
      </c>
      <c r="B47" s="425">
        <v>1</v>
      </c>
      <c r="C47" s="335" t="s">
        <v>667</v>
      </c>
      <c r="D47" s="319">
        <f>SUM(E47:H47)</f>
        <v>855000</v>
      </c>
      <c r="E47" s="320">
        <v>342000</v>
      </c>
      <c r="F47" s="320">
        <v>427500</v>
      </c>
      <c r="G47" s="320">
        <v>85500</v>
      </c>
      <c r="H47" s="320">
        <v>0</v>
      </c>
      <c r="I47" s="427" t="s">
        <v>419</v>
      </c>
      <c r="J47" s="427" t="s">
        <v>636</v>
      </c>
      <c r="K47" s="427" t="s">
        <v>358</v>
      </c>
      <c r="L47" s="430" t="s">
        <v>693</v>
      </c>
      <c r="M47" s="245">
        <f t="shared" si="2"/>
        <v>0</v>
      </c>
    </row>
    <row r="48" spans="1:13" ht="30" outlineLevel="1" x14ac:dyDescent="0.25">
      <c r="A48" s="411"/>
      <c r="B48" s="423"/>
      <c r="C48" s="330" t="s">
        <v>680</v>
      </c>
      <c r="D48" s="281">
        <f>SUM(E48:H48)</f>
        <v>0</v>
      </c>
      <c r="E48" s="311">
        <v>0</v>
      </c>
      <c r="F48" s="311">
        <v>0</v>
      </c>
      <c r="G48" s="311">
        <v>0</v>
      </c>
      <c r="H48" s="311">
        <v>0</v>
      </c>
      <c r="I48" s="423"/>
      <c r="J48" s="423"/>
      <c r="K48" s="423"/>
      <c r="L48" s="431"/>
      <c r="M48" s="245">
        <f t="shared" si="2"/>
        <v>0</v>
      </c>
    </row>
    <row r="49" spans="1:13" ht="15.75" outlineLevel="1" thickBot="1" x14ac:dyDescent="0.3">
      <c r="A49" s="413"/>
      <c r="B49" s="426"/>
      <c r="C49" s="345" t="s">
        <v>631</v>
      </c>
      <c r="D49" s="346">
        <f>SUM(D47:D48)</f>
        <v>855000</v>
      </c>
      <c r="E49" s="347">
        <f>SUM(E47:E48)</f>
        <v>342000</v>
      </c>
      <c r="F49" s="347">
        <f t="shared" ref="F49:G49" si="28">SUM(F47:F48)</f>
        <v>427500</v>
      </c>
      <c r="G49" s="347">
        <f t="shared" si="28"/>
        <v>85500</v>
      </c>
      <c r="H49" s="347">
        <f t="shared" si="12"/>
        <v>0</v>
      </c>
      <c r="I49" s="426"/>
      <c r="J49" s="426"/>
      <c r="K49" s="426"/>
      <c r="L49" s="434"/>
      <c r="M49" s="245">
        <f t="shared" si="2"/>
        <v>0</v>
      </c>
    </row>
    <row r="50" spans="1:13" x14ac:dyDescent="0.25">
      <c r="A50" s="404" t="s">
        <v>673</v>
      </c>
      <c r="B50" s="416"/>
      <c r="C50" s="331" t="s">
        <v>667</v>
      </c>
      <c r="D50" s="349">
        <f>SUMIF($C$44:$C$49,$C50,D$44:D$49)</f>
        <v>8255000</v>
      </c>
      <c r="E50" s="350">
        <f t="shared" ref="E50:G52" si="29">SUMIF($C$44:$C$49,$C50,E$44:E$49)</f>
        <v>2042000</v>
      </c>
      <c r="F50" s="350">
        <f t="shared" si="29"/>
        <v>3727500</v>
      </c>
      <c r="G50" s="350">
        <f t="shared" si="29"/>
        <v>2485500</v>
      </c>
      <c r="H50" s="350">
        <f t="shared" si="12"/>
        <v>0</v>
      </c>
      <c r="I50" s="437"/>
      <c r="J50" s="440"/>
      <c r="K50" s="440"/>
      <c r="L50" s="441"/>
      <c r="M50" s="245">
        <f t="shared" si="2"/>
        <v>0</v>
      </c>
    </row>
    <row r="51" spans="1:13" ht="30" x14ac:dyDescent="0.25">
      <c r="A51" s="405"/>
      <c r="B51" s="417"/>
      <c r="C51" s="332" t="s">
        <v>680</v>
      </c>
      <c r="D51" s="351">
        <f t="shared" ref="D51:D52" si="30">SUMIF($C$44:$C$49,$C51,D$44:D$49)</f>
        <v>7400000</v>
      </c>
      <c r="E51" s="352">
        <f t="shared" si="29"/>
        <v>690000</v>
      </c>
      <c r="F51" s="352">
        <f t="shared" si="29"/>
        <v>710000</v>
      </c>
      <c r="G51" s="352">
        <f t="shared" si="29"/>
        <v>300000</v>
      </c>
      <c r="H51" s="352">
        <f t="shared" si="12"/>
        <v>5700000</v>
      </c>
      <c r="I51" s="438"/>
      <c r="J51" s="438"/>
      <c r="K51" s="438"/>
      <c r="L51" s="442"/>
      <c r="M51" s="245">
        <f t="shared" si="2"/>
        <v>0</v>
      </c>
    </row>
    <row r="52" spans="1:13" ht="15.75" thickBot="1" x14ac:dyDescent="0.3">
      <c r="A52" s="406"/>
      <c r="B52" s="418"/>
      <c r="C52" s="343" t="s">
        <v>631</v>
      </c>
      <c r="D52" s="325">
        <f t="shared" si="30"/>
        <v>15655000</v>
      </c>
      <c r="E52" s="326">
        <f t="shared" si="29"/>
        <v>2732000</v>
      </c>
      <c r="F52" s="326">
        <f t="shared" si="29"/>
        <v>4437500</v>
      </c>
      <c r="G52" s="326">
        <f t="shared" si="29"/>
        <v>2785500</v>
      </c>
      <c r="H52" s="326">
        <f t="shared" si="12"/>
        <v>5700000</v>
      </c>
      <c r="I52" s="439"/>
      <c r="J52" s="439"/>
      <c r="K52" s="439"/>
      <c r="L52" s="443"/>
      <c r="M52" s="245">
        <f t="shared" si="2"/>
        <v>0</v>
      </c>
    </row>
    <row r="53" spans="1:13" outlineLevel="1" x14ac:dyDescent="0.25">
      <c r="A53" s="410" t="s">
        <v>369</v>
      </c>
      <c r="B53" s="422">
        <v>0.85</v>
      </c>
      <c r="C53" s="334" t="s">
        <v>667</v>
      </c>
      <c r="D53" s="274">
        <f>D55*B53</f>
        <v>4547500</v>
      </c>
      <c r="E53" s="310">
        <v>0</v>
      </c>
      <c r="F53" s="310">
        <v>0</v>
      </c>
      <c r="G53" s="310">
        <v>0</v>
      </c>
      <c r="H53" s="310">
        <f t="shared" si="12"/>
        <v>4547500</v>
      </c>
      <c r="I53" s="427" t="s">
        <v>418</v>
      </c>
      <c r="J53" s="427" t="s">
        <v>59</v>
      </c>
      <c r="K53" s="427" t="s">
        <v>75</v>
      </c>
      <c r="L53" s="436" t="s">
        <v>703</v>
      </c>
      <c r="M53" s="245">
        <f t="shared" si="2"/>
        <v>0</v>
      </c>
    </row>
    <row r="54" spans="1:13" ht="30" outlineLevel="1" x14ac:dyDescent="0.25">
      <c r="A54" s="411"/>
      <c r="B54" s="423"/>
      <c r="C54" s="330" t="s">
        <v>680</v>
      </c>
      <c r="D54" s="281">
        <f>D55-D53</f>
        <v>802500</v>
      </c>
      <c r="E54" s="311">
        <v>0</v>
      </c>
      <c r="F54" s="311">
        <v>0</v>
      </c>
      <c r="G54" s="311">
        <v>0</v>
      </c>
      <c r="H54" s="311">
        <f t="shared" si="12"/>
        <v>802500</v>
      </c>
      <c r="I54" s="423"/>
      <c r="J54" s="423"/>
      <c r="K54" s="423"/>
      <c r="L54" s="431"/>
      <c r="M54" s="245">
        <f t="shared" si="2"/>
        <v>0</v>
      </c>
    </row>
    <row r="55" spans="1:13" ht="15.75" outlineLevel="1" thickBot="1" x14ac:dyDescent="0.3">
      <c r="A55" s="413"/>
      <c r="B55" s="426"/>
      <c r="C55" s="341" t="s">
        <v>631</v>
      </c>
      <c r="D55" s="308">
        <v>5350000</v>
      </c>
      <c r="E55" s="342">
        <f>SUM(E53:E54)</f>
        <v>0</v>
      </c>
      <c r="F55" s="342">
        <f t="shared" ref="F55:G55" si="31">SUM(F53:F54)</f>
        <v>0</v>
      </c>
      <c r="G55" s="342">
        <f t="shared" si="31"/>
        <v>0</v>
      </c>
      <c r="H55" s="342">
        <f t="shared" si="12"/>
        <v>5350000</v>
      </c>
      <c r="I55" s="428"/>
      <c r="J55" s="428"/>
      <c r="K55" s="428"/>
      <c r="L55" s="434"/>
      <c r="M55" s="245">
        <f t="shared" si="2"/>
        <v>0</v>
      </c>
    </row>
    <row r="56" spans="1:13" x14ac:dyDescent="0.25">
      <c r="A56" s="404" t="s">
        <v>674</v>
      </c>
      <c r="B56" s="416"/>
      <c r="C56" s="331" t="s">
        <v>667</v>
      </c>
      <c r="D56" s="349">
        <f>SUMIF($C$53:$C$55,$C56,D$53:D$55)</f>
        <v>4547500</v>
      </c>
      <c r="E56" s="350">
        <f t="shared" ref="E56:G58" si="32">SUMIF($C$53:$C$55,$C56,E$53:E$55)</f>
        <v>0</v>
      </c>
      <c r="F56" s="350">
        <f t="shared" si="32"/>
        <v>0</v>
      </c>
      <c r="G56" s="350">
        <f t="shared" si="32"/>
        <v>0</v>
      </c>
      <c r="H56" s="350">
        <f t="shared" si="12"/>
        <v>4547500</v>
      </c>
      <c r="I56" s="437"/>
      <c r="J56" s="440"/>
      <c r="K56" s="440"/>
      <c r="L56" s="441"/>
      <c r="M56" s="245">
        <f t="shared" si="2"/>
        <v>0</v>
      </c>
    </row>
    <row r="57" spans="1:13" ht="30" x14ac:dyDescent="0.25">
      <c r="A57" s="405"/>
      <c r="B57" s="417"/>
      <c r="C57" s="332" t="s">
        <v>680</v>
      </c>
      <c r="D57" s="351">
        <f t="shared" ref="D57:D58" si="33">SUMIF($C$53:$C$55,$C57,D$53:D$55)</f>
        <v>802500</v>
      </c>
      <c r="E57" s="352">
        <f t="shared" si="32"/>
        <v>0</v>
      </c>
      <c r="F57" s="352">
        <f t="shared" si="32"/>
        <v>0</v>
      </c>
      <c r="G57" s="352">
        <f t="shared" si="32"/>
        <v>0</v>
      </c>
      <c r="H57" s="352">
        <f t="shared" si="12"/>
        <v>802500</v>
      </c>
      <c r="I57" s="438"/>
      <c r="J57" s="438"/>
      <c r="K57" s="438"/>
      <c r="L57" s="442"/>
      <c r="M57" s="245">
        <f t="shared" si="2"/>
        <v>0</v>
      </c>
    </row>
    <row r="58" spans="1:13" ht="15.75" thickBot="1" x14ac:dyDescent="0.3">
      <c r="A58" s="406"/>
      <c r="B58" s="418"/>
      <c r="C58" s="343" t="s">
        <v>631</v>
      </c>
      <c r="D58" s="325">
        <f t="shared" si="33"/>
        <v>5350000</v>
      </c>
      <c r="E58" s="326">
        <f t="shared" si="32"/>
        <v>0</v>
      </c>
      <c r="F58" s="326">
        <f t="shared" si="32"/>
        <v>0</v>
      </c>
      <c r="G58" s="326">
        <f t="shared" si="32"/>
        <v>0</v>
      </c>
      <c r="H58" s="326">
        <f t="shared" si="12"/>
        <v>5350000</v>
      </c>
      <c r="I58" s="439"/>
      <c r="J58" s="439"/>
      <c r="K58" s="439"/>
      <c r="L58" s="443"/>
      <c r="M58" s="245">
        <f t="shared" si="2"/>
        <v>0</v>
      </c>
    </row>
    <row r="59" spans="1:13" outlineLevel="1" x14ac:dyDescent="0.25">
      <c r="A59" s="410" t="s">
        <v>660</v>
      </c>
      <c r="B59" s="422">
        <v>1</v>
      </c>
      <c r="C59" s="334" t="s">
        <v>667</v>
      </c>
      <c r="D59" s="274">
        <f>D61*B59</f>
        <v>775000</v>
      </c>
      <c r="E59" s="310">
        <v>775000</v>
      </c>
      <c r="F59" s="310">
        <v>0</v>
      </c>
      <c r="G59" s="310">
        <v>0</v>
      </c>
      <c r="H59" s="310">
        <f t="shared" si="12"/>
        <v>0</v>
      </c>
      <c r="I59" s="427" t="s">
        <v>437</v>
      </c>
      <c r="J59" s="427" t="s">
        <v>59</v>
      </c>
      <c r="K59" s="427" t="s">
        <v>637</v>
      </c>
      <c r="L59" s="436" t="s">
        <v>704</v>
      </c>
      <c r="M59" s="245">
        <f t="shared" si="2"/>
        <v>0</v>
      </c>
    </row>
    <row r="60" spans="1:13" ht="30" outlineLevel="1" x14ac:dyDescent="0.25">
      <c r="A60" s="411"/>
      <c r="B60" s="423"/>
      <c r="C60" s="330" t="s">
        <v>680</v>
      </c>
      <c r="D60" s="281">
        <f>D61-D59</f>
        <v>0</v>
      </c>
      <c r="E60" s="311">
        <v>0</v>
      </c>
      <c r="F60" s="311">
        <v>0</v>
      </c>
      <c r="G60" s="311">
        <v>0</v>
      </c>
      <c r="H60" s="311">
        <f t="shared" si="12"/>
        <v>0</v>
      </c>
      <c r="I60" s="423"/>
      <c r="J60" s="423"/>
      <c r="K60" s="423"/>
      <c r="L60" s="431"/>
      <c r="M60" s="245">
        <f t="shared" si="2"/>
        <v>0</v>
      </c>
    </row>
    <row r="61" spans="1:13" outlineLevel="1" x14ac:dyDescent="0.25">
      <c r="A61" s="411"/>
      <c r="B61" s="424"/>
      <c r="C61" s="341" t="s">
        <v>631</v>
      </c>
      <c r="D61" s="308">
        <v>775000</v>
      </c>
      <c r="E61" s="342">
        <f t="shared" ref="E61:G61" si="34">SUM(E59:E60)</f>
        <v>775000</v>
      </c>
      <c r="F61" s="342">
        <f t="shared" si="34"/>
        <v>0</v>
      </c>
      <c r="G61" s="342">
        <f t="shared" si="34"/>
        <v>0</v>
      </c>
      <c r="H61" s="342">
        <f t="shared" ref="H61:H109" si="35">D61-SUM(E61:G61)</f>
        <v>0</v>
      </c>
      <c r="I61" s="423"/>
      <c r="J61" s="423"/>
      <c r="K61" s="423"/>
      <c r="L61" s="431"/>
      <c r="M61" s="245">
        <f t="shared" si="2"/>
        <v>0</v>
      </c>
    </row>
    <row r="62" spans="1:13" outlineLevel="1" x14ac:dyDescent="0.25">
      <c r="A62" s="412" t="s">
        <v>686</v>
      </c>
      <c r="B62" s="425">
        <v>0.85</v>
      </c>
      <c r="C62" s="335" t="s">
        <v>667</v>
      </c>
      <c r="D62" s="319">
        <f>TRUNC(D64*B62,-5)</f>
        <v>7900000</v>
      </c>
      <c r="E62" s="320">
        <v>0</v>
      </c>
      <c r="F62" s="320">
        <v>2385000</v>
      </c>
      <c r="G62" s="320">
        <v>5375000</v>
      </c>
      <c r="H62" s="320">
        <f t="shared" si="35"/>
        <v>140000</v>
      </c>
      <c r="I62" s="427" t="s">
        <v>437</v>
      </c>
      <c r="J62" s="427" t="s">
        <v>59</v>
      </c>
      <c r="K62" s="427" t="s">
        <v>75</v>
      </c>
      <c r="L62" s="430" t="s">
        <v>690</v>
      </c>
      <c r="M62" s="245">
        <f t="shared" si="2"/>
        <v>0</v>
      </c>
    </row>
    <row r="63" spans="1:13" ht="30" outlineLevel="1" x14ac:dyDescent="0.25">
      <c r="A63" s="411"/>
      <c r="B63" s="423"/>
      <c r="C63" s="330" t="s">
        <v>680</v>
      </c>
      <c r="D63" s="281">
        <f>D64-D62</f>
        <v>1486000</v>
      </c>
      <c r="E63" s="311">
        <v>150000</v>
      </c>
      <c r="F63" s="311">
        <v>100000</v>
      </c>
      <c r="G63" s="311">
        <v>950000</v>
      </c>
      <c r="H63" s="311">
        <f t="shared" si="35"/>
        <v>286000</v>
      </c>
      <c r="I63" s="423"/>
      <c r="J63" s="423"/>
      <c r="K63" s="423"/>
      <c r="L63" s="431"/>
      <c r="M63" s="245">
        <f t="shared" si="2"/>
        <v>0</v>
      </c>
    </row>
    <row r="64" spans="1:13" outlineLevel="1" x14ac:dyDescent="0.25">
      <c r="A64" s="414"/>
      <c r="B64" s="424"/>
      <c r="C64" s="344" t="s">
        <v>631</v>
      </c>
      <c r="D64" s="339">
        <v>9386000</v>
      </c>
      <c r="E64" s="340">
        <f>SUM(E62:E63)</f>
        <v>150000</v>
      </c>
      <c r="F64" s="340">
        <f t="shared" ref="F64:G64" si="36">SUM(F62:F63)</f>
        <v>2485000</v>
      </c>
      <c r="G64" s="340">
        <f t="shared" si="36"/>
        <v>6325000</v>
      </c>
      <c r="H64" s="340">
        <f t="shared" si="35"/>
        <v>426000</v>
      </c>
      <c r="I64" s="424"/>
      <c r="J64" s="424"/>
      <c r="K64" s="424"/>
      <c r="L64" s="432"/>
      <c r="M64" s="245">
        <f t="shared" si="2"/>
        <v>0</v>
      </c>
    </row>
    <row r="65" spans="1:13" outlineLevel="1" x14ac:dyDescent="0.25">
      <c r="A65" s="415" t="s">
        <v>634</v>
      </c>
      <c r="B65" s="425">
        <v>0.85</v>
      </c>
      <c r="C65" s="333" t="s">
        <v>667</v>
      </c>
      <c r="D65" s="278">
        <f>SUM(E65:G65)</f>
        <v>1690000</v>
      </c>
      <c r="E65" s="312">
        <v>1690000</v>
      </c>
      <c r="F65" s="312">
        <v>0</v>
      </c>
      <c r="G65" s="312">
        <v>0</v>
      </c>
      <c r="H65" s="312">
        <f t="shared" si="35"/>
        <v>0</v>
      </c>
      <c r="I65" s="429" t="s">
        <v>437</v>
      </c>
      <c r="J65" s="429" t="s">
        <v>59</v>
      </c>
      <c r="K65" s="429" t="s">
        <v>358</v>
      </c>
      <c r="L65" s="433" t="s">
        <v>689</v>
      </c>
      <c r="M65" s="245">
        <f t="shared" si="2"/>
        <v>0</v>
      </c>
    </row>
    <row r="66" spans="1:13" ht="30" outlineLevel="1" x14ac:dyDescent="0.25">
      <c r="A66" s="411"/>
      <c r="B66" s="423"/>
      <c r="C66" s="330" t="s">
        <v>680</v>
      </c>
      <c r="D66" s="278">
        <f>SUM(E66:G66)</f>
        <v>305000</v>
      </c>
      <c r="E66" s="311">
        <f>5000+90000+210000</f>
        <v>305000</v>
      </c>
      <c r="F66" s="311">
        <v>0</v>
      </c>
      <c r="G66" s="311">
        <v>0</v>
      </c>
      <c r="H66" s="311">
        <f t="shared" si="35"/>
        <v>0</v>
      </c>
      <c r="I66" s="423"/>
      <c r="J66" s="423"/>
      <c r="K66" s="423"/>
      <c r="L66" s="431"/>
      <c r="M66" s="245">
        <f t="shared" si="2"/>
        <v>0</v>
      </c>
    </row>
    <row r="67" spans="1:13" ht="15.75" outlineLevel="1" thickBot="1" x14ac:dyDescent="0.3">
      <c r="A67" s="413"/>
      <c r="B67" s="426"/>
      <c r="C67" s="341" t="s">
        <v>631</v>
      </c>
      <c r="D67" s="308">
        <v>1995000</v>
      </c>
      <c r="E67" s="342">
        <f>SUM(E65:E66)</f>
        <v>1995000</v>
      </c>
      <c r="F67" s="342">
        <f>SUM(F65:F66)</f>
        <v>0</v>
      </c>
      <c r="G67" s="342">
        <f>SUM(G65:G66)</f>
        <v>0</v>
      </c>
      <c r="H67" s="342">
        <f t="shared" si="35"/>
        <v>0</v>
      </c>
      <c r="I67" s="428"/>
      <c r="J67" s="428"/>
      <c r="K67" s="428"/>
      <c r="L67" s="434"/>
      <c r="M67" s="245">
        <f t="shared" ref="M67:M109" si="37">SUM(D67:H67)/2-D67</f>
        <v>0</v>
      </c>
    </row>
    <row r="68" spans="1:13" x14ac:dyDescent="0.25">
      <c r="A68" s="404" t="s">
        <v>675</v>
      </c>
      <c r="B68" s="416"/>
      <c r="C68" s="331" t="s">
        <v>667</v>
      </c>
      <c r="D68" s="349">
        <f>SUMIF($C$59:$C$67,$C68,D$59:D$67)</f>
        <v>10365000</v>
      </c>
      <c r="E68" s="350">
        <f t="shared" ref="E68:G70" si="38">SUMIF($C$59:$C$67,$C68,E$59:E$67)</f>
        <v>2465000</v>
      </c>
      <c r="F68" s="350">
        <f t="shared" si="38"/>
        <v>2385000</v>
      </c>
      <c r="G68" s="350">
        <f t="shared" si="38"/>
        <v>5375000</v>
      </c>
      <c r="H68" s="350">
        <f t="shared" si="35"/>
        <v>140000</v>
      </c>
      <c r="I68" s="437"/>
      <c r="J68" s="440"/>
      <c r="K68" s="440"/>
      <c r="L68" s="441"/>
      <c r="M68" s="245">
        <f t="shared" si="37"/>
        <v>0</v>
      </c>
    </row>
    <row r="69" spans="1:13" ht="30" x14ac:dyDescent="0.25">
      <c r="A69" s="405"/>
      <c r="B69" s="417"/>
      <c r="C69" s="332" t="s">
        <v>680</v>
      </c>
      <c r="D69" s="351">
        <f t="shared" ref="D69:D70" si="39">SUMIF($C$59:$C$67,$C69,D$59:D$67)</f>
        <v>1791000</v>
      </c>
      <c r="E69" s="352">
        <f t="shared" si="38"/>
        <v>455000</v>
      </c>
      <c r="F69" s="352">
        <f t="shared" si="38"/>
        <v>100000</v>
      </c>
      <c r="G69" s="352">
        <f t="shared" si="38"/>
        <v>950000</v>
      </c>
      <c r="H69" s="352">
        <f t="shared" si="35"/>
        <v>286000</v>
      </c>
      <c r="I69" s="438"/>
      <c r="J69" s="438"/>
      <c r="K69" s="438"/>
      <c r="L69" s="442"/>
      <c r="M69" s="245">
        <f t="shared" si="37"/>
        <v>0</v>
      </c>
    </row>
    <row r="70" spans="1:13" ht="15.75" thickBot="1" x14ac:dyDescent="0.3">
      <c r="A70" s="406"/>
      <c r="B70" s="418"/>
      <c r="C70" s="343" t="s">
        <v>631</v>
      </c>
      <c r="D70" s="325">
        <f t="shared" si="39"/>
        <v>12156000</v>
      </c>
      <c r="E70" s="326">
        <f t="shared" si="38"/>
        <v>2920000</v>
      </c>
      <c r="F70" s="326">
        <f t="shared" si="38"/>
        <v>2485000</v>
      </c>
      <c r="G70" s="326">
        <f t="shared" si="38"/>
        <v>6325000</v>
      </c>
      <c r="H70" s="326">
        <f t="shared" si="35"/>
        <v>426000</v>
      </c>
      <c r="I70" s="439"/>
      <c r="J70" s="439"/>
      <c r="K70" s="439"/>
      <c r="L70" s="443"/>
      <c r="M70" s="245">
        <f t="shared" si="37"/>
        <v>0</v>
      </c>
    </row>
    <row r="71" spans="1:13" outlineLevel="1" x14ac:dyDescent="0.25">
      <c r="A71" s="410" t="s">
        <v>661</v>
      </c>
      <c r="B71" s="422">
        <v>0.85</v>
      </c>
      <c r="C71" s="334" t="s">
        <v>667</v>
      </c>
      <c r="D71" s="274">
        <f>D73*B71</f>
        <v>1863812</v>
      </c>
      <c r="E71" s="310">
        <v>0</v>
      </c>
      <c r="F71" s="310">
        <v>0</v>
      </c>
      <c r="G71" s="310">
        <v>0</v>
      </c>
      <c r="H71" s="310">
        <f t="shared" si="35"/>
        <v>1863812</v>
      </c>
      <c r="I71" s="427" t="s">
        <v>433</v>
      </c>
      <c r="J71" s="427" t="s">
        <v>59</v>
      </c>
      <c r="K71" s="427" t="s">
        <v>393</v>
      </c>
      <c r="L71" s="436" t="s">
        <v>705</v>
      </c>
      <c r="M71" s="245">
        <f t="shared" si="37"/>
        <v>0</v>
      </c>
    </row>
    <row r="72" spans="1:13" ht="30" outlineLevel="1" x14ac:dyDescent="0.25">
      <c r="A72" s="411"/>
      <c r="B72" s="423"/>
      <c r="C72" s="330" t="s">
        <v>680</v>
      </c>
      <c r="D72" s="281">
        <f>D73-D71</f>
        <v>328908</v>
      </c>
      <c r="E72" s="311">
        <v>0</v>
      </c>
      <c r="F72" s="311">
        <v>0</v>
      </c>
      <c r="G72" s="311">
        <v>0</v>
      </c>
      <c r="H72" s="311">
        <f t="shared" si="35"/>
        <v>328908</v>
      </c>
      <c r="I72" s="423"/>
      <c r="J72" s="423"/>
      <c r="K72" s="423"/>
      <c r="L72" s="431"/>
      <c r="M72" s="245">
        <f t="shared" si="37"/>
        <v>0</v>
      </c>
    </row>
    <row r="73" spans="1:13" outlineLevel="1" x14ac:dyDescent="0.25">
      <c r="A73" s="411"/>
      <c r="B73" s="424"/>
      <c r="C73" s="341" t="s">
        <v>631</v>
      </c>
      <c r="D73" s="308">
        <v>2192720</v>
      </c>
      <c r="E73" s="342">
        <f t="shared" ref="E73:G73" si="40">SUM(E71:E72)</f>
        <v>0</v>
      </c>
      <c r="F73" s="342">
        <f t="shared" si="40"/>
        <v>0</v>
      </c>
      <c r="G73" s="342">
        <f t="shared" si="40"/>
        <v>0</v>
      </c>
      <c r="H73" s="342">
        <f t="shared" si="35"/>
        <v>2192720</v>
      </c>
      <c r="I73" s="423"/>
      <c r="J73" s="423"/>
      <c r="K73" s="423"/>
      <c r="L73" s="431"/>
      <c r="M73" s="245">
        <f t="shared" si="37"/>
        <v>0</v>
      </c>
    </row>
    <row r="74" spans="1:13" outlineLevel="1" x14ac:dyDescent="0.25">
      <c r="A74" s="412" t="s">
        <v>662</v>
      </c>
      <c r="B74" s="425">
        <v>0.85</v>
      </c>
      <c r="C74" s="335" t="s">
        <v>667</v>
      </c>
      <c r="D74" s="319">
        <f>+D76-D75</f>
        <v>2945000</v>
      </c>
      <c r="E74" s="320">
        <v>0</v>
      </c>
      <c r="F74" s="320">
        <v>1885000</v>
      </c>
      <c r="G74" s="320">
        <v>1000000</v>
      </c>
      <c r="H74" s="320">
        <f t="shared" si="35"/>
        <v>60000</v>
      </c>
      <c r="I74" s="427" t="s">
        <v>433</v>
      </c>
      <c r="J74" s="427" t="s">
        <v>59</v>
      </c>
      <c r="K74" s="427" t="s">
        <v>358</v>
      </c>
      <c r="L74" s="430" t="s">
        <v>706</v>
      </c>
      <c r="M74" s="245">
        <f t="shared" si="37"/>
        <v>0</v>
      </c>
    </row>
    <row r="75" spans="1:13" ht="30" outlineLevel="1" x14ac:dyDescent="0.25">
      <c r="A75" s="411"/>
      <c r="B75" s="423"/>
      <c r="C75" s="330" t="s">
        <v>680</v>
      </c>
      <c r="D75" s="281">
        <v>550000</v>
      </c>
      <c r="E75" s="311">
        <v>175000</v>
      </c>
      <c r="F75" s="311">
        <v>260000</v>
      </c>
      <c r="G75" s="311">
        <v>100000</v>
      </c>
      <c r="H75" s="311">
        <f t="shared" si="35"/>
        <v>15000</v>
      </c>
      <c r="I75" s="423"/>
      <c r="J75" s="423"/>
      <c r="K75" s="423"/>
      <c r="L75" s="431"/>
      <c r="M75" s="245">
        <f t="shared" si="37"/>
        <v>0</v>
      </c>
    </row>
    <row r="76" spans="1:13" ht="15.75" outlineLevel="1" thickBot="1" x14ac:dyDescent="0.3">
      <c r="A76" s="413"/>
      <c r="B76" s="426"/>
      <c r="C76" s="345" t="s">
        <v>631</v>
      </c>
      <c r="D76" s="346">
        <v>3495000</v>
      </c>
      <c r="E76" s="347">
        <f>SUM(E74:E75)</f>
        <v>175000</v>
      </c>
      <c r="F76" s="347">
        <f t="shared" ref="F76:G76" si="41">SUM(F74:F75)</f>
        <v>2145000</v>
      </c>
      <c r="G76" s="347">
        <f t="shared" si="41"/>
        <v>1100000</v>
      </c>
      <c r="H76" s="347">
        <f t="shared" si="35"/>
        <v>75000</v>
      </c>
      <c r="I76" s="426"/>
      <c r="J76" s="426"/>
      <c r="K76" s="426"/>
      <c r="L76" s="434"/>
      <c r="M76" s="245">
        <f t="shared" si="37"/>
        <v>0</v>
      </c>
    </row>
    <row r="77" spans="1:13" x14ac:dyDescent="0.25">
      <c r="A77" s="404" t="s">
        <v>676</v>
      </c>
      <c r="B77" s="416"/>
      <c r="C77" s="331" t="s">
        <v>667</v>
      </c>
      <c r="D77" s="349">
        <f>SUMIF($C$71:$C$76,$C77,D$71:D$76)</f>
        <v>4808812</v>
      </c>
      <c r="E77" s="350">
        <f t="shared" ref="E77:G79" si="42">SUMIF($C$71:$C$76,$C77,E$71:E$76)</f>
        <v>0</v>
      </c>
      <c r="F77" s="350">
        <f t="shared" si="42"/>
        <v>1885000</v>
      </c>
      <c r="G77" s="350">
        <f t="shared" si="42"/>
        <v>1000000</v>
      </c>
      <c r="H77" s="350">
        <f t="shared" si="35"/>
        <v>1923812</v>
      </c>
      <c r="I77" s="437"/>
      <c r="J77" s="440"/>
      <c r="K77" s="440"/>
      <c r="L77" s="441"/>
      <c r="M77" s="245">
        <f t="shared" si="37"/>
        <v>0</v>
      </c>
    </row>
    <row r="78" spans="1:13" ht="30" x14ac:dyDescent="0.25">
      <c r="A78" s="405"/>
      <c r="B78" s="417"/>
      <c r="C78" s="332" t="s">
        <v>680</v>
      </c>
      <c r="D78" s="351">
        <f t="shared" ref="D78:D79" si="43">SUMIF($C$71:$C$76,$C78,D$71:D$76)</f>
        <v>878908</v>
      </c>
      <c r="E78" s="352">
        <f t="shared" si="42"/>
        <v>175000</v>
      </c>
      <c r="F78" s="352">
        <f t="shared" si="42"/>
        <v>260000</v>
      </c>
      <c r="G78" s="352">
        <f t="shared" si="42"/>
        <v>100000</v>
      </c>
      <c r="H78" s="352">
        <f t="shared" si="35"/>
        <v>343908</v>
      </c>
      <c r="I78" s="438"/>
      <c r="J78" s="438"/>
      <c r="K78" s="438"/>
      <c r="L78" s="442"/>
      <c r="M78" s="245">
        <f t="shared" si="37"/>
        <v>0</v>
      </c>
    </row>
    <row r="79" spans="1:13" ht="15.75" thickBot="1" x14ac:dyDescent="0.3">
      <c r="A79" s="406"/>
      <c r="B79" s="418"/>
      <c r="C79" s="343" t="s">
        <v>631</v>
      </c>
      <c r="D79" s="325">
        <f t="shared" si="43"/>
        <v>5687720</v>
      </c>
      <c r="E79" s="326">
        <f t="shared" si="42"/>
        <v>175000</v>
      </c>
      <c r="F79" s="326">
        <f t="shared" si="42"/>
        <v>2145000</v>
      </c>
      <c r="G79" s="326">
        <f t="shared" si="42"/>
        <v>1100000</v>
      </c>
      <c r="H79" s="326">
        <f t="shared" si="35"/>
        <v>2267720</v>
      </c>
      <c r="I79" s="439"/>
      <c r="J79" s="439"/>
      <c r="K79" s="439"/>
      <c r="L79" s="443"/>
      <c r="M79" s="245">
        <f t="shared" si="37"/>
        <v>0</v>
      </c>
    </row>
    <row r="80" spans="1:13" outlineLevel="1" x14ac:dyDescent="0.25">
      <c r="A80" s="410" t="s">
        <v>663</v>
      </c>
      <c r="B80" s="422">
        <v>0.85</v>
      </c>
      <c r="C80" s="334" t="s">
        <v>667</v>
      </c>
      <c r="D80" s="274">
        <f>D82*B80</f>
        <v>136000000</v>
      </c>
      <c r="E80" s="310">
        <v>0</v>
      </c>
      <c r="F80" s="310">
        <v>0</v>
      </c>
      <c r="G80" s="310">
        <v>0</v>
      </c>
      <c r="H80" s="310">
        <f t="shared" si="35"/>
        <v>136000000</v>
      </c>
      <c r="I80" s="427" t="s">
        <v>434</v>
      </c>
      <c r="J80" s="427" t="s">
        <v>406</v>
      </c>
      <c r="K80" s="427" t="s">
        <v>75</v>
      </c>
      <c r="L80" s="436" t="s">
        <v>707</v>
      </c>
      <c r="M80" s="245">
        <f t="shared" si="37"/>
        <v>0</v>
      </c>
    </row>
    <row r="81" spans="1:13" ht="30" outlineLevel="1" x14ac:dyDescent="0.25">
      <c r="A81" s="411"/>
      <c r="B81" s="423"/>
      <c r="C81" s="330" t="s">
        <v>680</v>
      </c>
      <c r="D81" s="281">
        <f>D82-D80</f>
        <v>24000000</v>
      </c>
      <c r="E81" s="311">
        <v>0</v>
      </c>
      <c r="F81" s="311">
        <v>0</v>
      </c>
      <c r="G81" s="311">
        <v>0</v>
      </c>
      <c r="H81" s="311">
        <f t="shared" si="35"/>
        <v>24000000</v>
      </c>
      <c r="I81" s="423"/>
      <c r="J81" s="423"/>
      <c r="K81" s="423"/>
      <c r="L81" s="431"/>
      <c r="M81" s="245">
        <f t="shared" si="37"/>
        <v>0</v>
      </c>
    </row>
    <row r="82" spans="1:13" outlineLevel="1" x14ac:dyDescent="0.25">
      <c r="A82" s="411"/>
      <c r="B82" s="424"/>
      <c r="C82" s="341" t="s">
        <v>631</v>
      </c>
      <c r="D82" s="308">
        <v>160000000</v>
      </c>
      <c r="E82" s="342">
        <f t="shared" ref="E82:G82" si="44">SUM(E80:E81)</f>
        <v>0</v>
      </c>
      <c r="F82" s="342">
        <f t="shared" si="44"/>
        <v>0</v>
      </c>
      <c r="G82" s="342">
        <f t="shared" si="44"/>
        <v>0</v>
      </c>
      <c r="H82" s="342">
        <f t="shared" si="35"/>
        <v>160000000</v>
      </c>
      <c r="I82" s="423"/>
      <c r="J82" s="423"/>
      <c r="K82" s="423"/>
      <c r="L82" s="431"/>
      <c r="M82" s="245">
        <f t="shared" si="37"/>
        <v>0</v>
      </c>
    </row>
    <row r="83" spans="1:13" outlineLevel="1" x14ac:dyDescent="0.25">
      <c r="A83" s="412" t="s">
        <v>655</v>
      </c>
      <c r="B83" s="425">
        <v>0.85</v>
      </c>
      <c r="C83" s="335" t="s">
        <v>667</v>
      </c>
      <c r="D83" s="319">
        <f>D85*B83</f>
        <v>3825000</v>
      </c>
      <c r="E83" s="320">
        <f>+D83</f>
        <v>3825000</v>
      </c>
      <c r="F83" s="320">
        <v>0</v>
      </c>
      <c r="G83" s="320">
        <v>0</v>
      </c>
      <c r="H83" s="320">
        <f t="shared" si="35"/>
        <v>0</v>
      </c>
      <c r="I83" s="427" t="s">
        <v>434</v>
      </c>
      <c r="J83" s="427" t="s">
        <v>406</v>
      </c>
      <c r="K83" s="427" t="s">
        <v>358</v>
      </c>
      <c r="L83" s="430" t="s">
        <v>698</v>
      </c>
      <c r="M83" s="245">
        <f t="shared" si="37"/>
        <v>0</v>
      </c>
    </row>
    <row r="84" spans="1:13" ht="30" outlineLevel="1" x14ac:dyDescent="0.25">
      <c r="A84" s="411"/>
      <c r="B84" s="423"/>
      <c r="C84" s="330" t="s">
        <v>680</v>
      </c>
      <c r="D84" s="281">
        <f>D85-D83</f>
        <v>675000</v>
      </c>
      <c r="E84" s="311">
        <f>+D84</f>
        <v>675000</v>
      </c>
      <c r="F84" s="311">
        <v>0</v>
      </c>
      <c r="G84" s="311">
        <v>0</v>
      </c>
      <c r="H84" s="311">
        <f t="shared" si="35"/>
        <v>0</v>
      </c>
      <c r="I84" s="423"/>
      <c r="J84" s="423"/>
      <c r="K84" s="423"/>
      <c r="L84" s="431"/>
      <c r="M84" s="245">
        <f t="shared" si="37"/>
        <v>0</v>
      </c>
    </row>
    <row r="85" spans="1:13" ht="15.75" outlineLevel="1" thickBot="1" x14ac:dyDescent="0.3">
      <c r="A85" s="413"/>
      <c r="B85" s="426"/>
      <c r="C85" s="345" t="s">
        <v>631</v>
      </c>
      <c r="D85" s="346">
        <v>4500000</v>
      </c>
      <c r="E85" s="347">
        <f>SUM(E83:E84)</f>
        <v>4500000</v>
      </c>
      <c r="F85" s="347">
        <f t="shared" ref="F85:G85" si="45">SUM(F83:F84)</f>
        <v>0</v>
      </c>
      <c r="G85" s="347">
        <f t="shared" si="45"/>
        <v>0</v>
      </c>
      <c r="H85" s="347">
        <f t="shared" si="35"/>
        <v>0</v>
      </c>
      <c r="I85" s="426"/>
      <c r="J85" s="426"/>
      <c r="K85" s="426"/>
      <c r="L85" s="434"/>
      <c r="M85" s="245">
        <f t="shared" si="37"/>
        <v>0</v>
      </c>
    </row>
    <row r="86" spans="1:13" x14ac:dyDescent="0.25">
      <c r="A86" s="404" t="s">
        <v>677</v>
      </c>
      <c r="B86" s="416"/>
      <c r="C86" s="331" t="s">
        <v>667</v>
      </c>
      <c r="D86" s="349">
        <f>SUMIF($C$80:$C$85,$C86,D$80:D$85)</f>
        <v>139825000</v>
      </c>
      <c r="E86" s="350">
        <f t="shared" ref="E86:G88" si="46">SUMIF($C$80:$C$85,$C86,E$80:E$85)</f>
        <v>3825000</v>
      </c>
      <c r="F86" s="350">
        <f t="shared" si="46"/>
        <v>0</v>
      </c>
      <c r="G86" s="350">
        <f t="shared" si="46"/>
        <v>0</v>
      </c>
      <c r="H86" s="350">
        <f t="shared" si="35"/>
        <v>136000000</v>
      </c>
      <c r="I86" s="437"/>
      <c r="J86" s="440"/>
      <c r="K86" s="440"/>
      <c r="L86" s="441"/>
      <c r="M86" s="245">
        <f t="shared" si="37"/>
        <v>0</v>
      </c>
    </row>
    <row r="87" spans="1:13" ht="30" x14ac:dyDescent="0.25">
      <c r="A87" s="405"/>
      <c r="B87" s="417"/>
      <c r="C87" s="332" t="s">
        <v>680</v>
      </c>
      <c r="D87" s="351">
        <f t="shared" ref="D87:D88" si="47">SUMIF($C$80:$C$85,$C87,D$80:D$85)</f>
        <v>24675000</v>
      </c>
      <c r="E87" s="352">
        <f t="shared" si="46"/>
        <v>675000</v>
      </c>
      <c r="F87" s="352">
        <f t="shared" si="46"/>
        <v>0</v>
      </c>
      <c r="G87" s="352">
        <f t="shared" si="46"/>
        <v>0</v>
      </c>
      <c r="H87" s="352">
        <f t="shared" si="35"/>
        <v>24000000</v>
      </c>
      <c r="I87" s="438"/>
      <c r="J87" s="438"/>
      <c r="K87" s="438"/>
      <c r="L87" s="442"/>
      <c r="M87" s="245">
        <f t="shared" si="37"/>
        <v>0</v>
      </c>
    </row>
    <row r="88" spans="1:13" ht="15.75" thickBot="1" x14ac:dyDescent="0.3">
      <c r="A88" s="406"/>
      <c r="B88" s="418"/>
      <c r="C88" s="343" t="s">
        <v>631</v>
      </c>
      <c r="D88" s="325">
        <f t="shared" si="47"/>
        <v>164500000</v>
      </c>
      <c r="E88" s="326">
        <f t="shared" si="46"/>
        <v>4500000</v>
      </c>
      <c r="F88" s="326">
        <f t="shared" si="46"/>
        <v>0</v>
      </c>
      <c r="G88" s="326">
        <f t="shared" si="46"/>
        <v>0</v>
      </c>
      <c r="H88" s="326">
        <f t="shared" si="35"/>
        <v>160000000</v>
      </c>
      <c r="I88" s="439"/>
      <c r="J88" s="439"/>
      <c r="K88" s="439"/>
      <c r="L88" s="443"/>
      <c r="M88" s="245">
        <f t="shared" si="37"/>
        <v>0</v>
      </c>
    </row>
    <row r="89" spans="1:13" outlineLevel="1" x14ac:dyDescent="0.25">
      <c r="A89" s="410" t="s">
        <v>685</v>
      </c>
      <c r="B89" s="422">
        <v>0.85</v>
      </c>
      <c r="C89" s="334" t="s">
        <v>667</v>
      </c>
      <c r="D89" s="274">
        <f>D91*B89</f>
        <v>2805000</v>
      </c>
      <c r="E89" s="310">
        <v>0</v>
      </c>
      <c r="F89" s="310">
        <v>0</v>
      </c>
      <c r="G89" s="310">
        <v>0</v>
      </c>
      <c r="H89" s="310">
        <f>H91*$B89</f>
        <v>2805000</v>
      </c>
      <c r="I89" s="427" t="s">
        <v>665</v>
      </c>
      <c r="J89" s="427" t="s">
        <v>406</v>
      </c>
      <c r="K89" s="427" t="s">
        <v>75</v>
      </c>
      <c r="L89" s="436" t="s">
        <v>702</v>
      </c>
      <c r="M89" s="245">
        <f t="shared" si="37"/>
        <v>0</v>
      </c>
    </row>
    <row r="90" spans="1:13" ht="30" outlineLevel="1" x14ac:dyDescent="0.25">
      <c r="A90" s="411"/>
      <c r="B90" s="423"/>
      <c r="C90" s="330" t="s">
        <v>680</v>
      </c>
      <c r="D90" s="281">
        <f>D91-D89</f>
        <v>495000</v>
      </c>
      <c r="E90" s="311">
        <v>0</v>
      </c>
      <c r="F90" s="311">
        <v>0</v>
      </c>
      <c r="G90" s="311">
        <v>0</v>
      </c>
      <c r="H90" s="311">
        <f t="shared" ref="H90" si="48">+H91-H89</f>
        <v>495000</v>
      </c>
      <c r="I90" s="423"/>
      <c r="J90" s="423"/>
      <c r="K90" s="423"/>
      <c r="L90" s="431"/>
      <c r="M90" s="245">
        <f t="shared" si="37"/>
        <v>0</v>
      </c>
    </row>
    <row r="91" spans="1:13" outlineLevel="1" x14ac:dyDescent="0.25">
      <c r="A91" s="411"/>
      <c r="B91" s="424"/>
      <c r="C91" s="341" t="s">
        <v>631</v>
      </c>
      <c r="D91" s="308">
        <v>3300000</v>
      </c>
      <c r="E91" s="342">
        <f>SUM(E89:E90)</f>
        <v>0</v>
      </c>
      <c r="F91" s="342">
        <f t="shared" ref="F91:G91" si="49">SUM(F89:F90)</f>
        <v>0</v>
      </c>
      <c r="G91" s="342">
        <f t="shared" si="49"/>
        <v>0</v>
      </c>
      <c r="H91" s="342">
        <f>D91-SUM(E91:G91)</f>
        <v>3300000</v>
      </c>
      <c r="I91" s="423"/>
      <c r="J91" s="423"/>
      <c r="K91" s="423"/>
      <c r="L91" s="431"/>
      <c r="M91" s="245">
        <f t="shared" si="37"/>
        <v>0</v>
      </c>
    </row>
    <row r="92" spans="1:13" outlineLevel="1" x14ac:dyDescent="0.25">
      <c r="A92" s="412" t="s">
        <v>684</v>
      </c>
      <c r="B92" s="425">
        <v>0.8</v>
      </c>
      <c r="C92" s="335" t="s">
        <v>667</v>
      </c>
      <c r="D92" s="319">
        <f>TRUNC(D94*B92,-5)</f>
        <v>400000</v>
      </c>
      <c r="E92" s="320">
        <v>0</v>
      </c>
      <c r="F92" s="320">
        <v>0</v>
      </c>
      <c r="G92" s="320">
        <v>0</v>
      </c>
      <c r="H92" s="320">
        <f>D92-SUM(E92:G92)</f>
        <v>400000</v>
      </c>
      <c r="I92" s="427" t="s">
        <v>665</v>
      </c>
      <c r="J92" s="427" t="s">
        <v>406</v>
      </c>
      <c r="K92" s="427" t="s">
        <v>75</v>
      </c>
      <c r="L92" s="430" t="s">
        <v>701</v>
      </c>
      <c r="M92" s="245">
        <f t="shared" si="37"/>
        <v>0</v>
      </c>
    </row>
    <row r="93" spans="1:13" ht="30" outlineLevel="1" x14ac:dyDescent="0.25">
      <c r="A93" s="411"/>
      <c r="B93" s="423"/>
      <c r="C93" s="330" t="s">
        <v>680</v>
      </c>
      <c r="D93" s="281">
        <f>D94-D92</f>
        <v>200000</v>
      </c>
      <c r="E93" s="311">
        <v>0</v>
      </c>
      <c r="F93" s="311">
        <v>0</v>
      </c>
      <c r="G93" s="311">
        <v>0</v>
      </c>
      <c r="H93" s="311">
        <f>D93-SUM(E93:G93)</f>
        <v>200000</v>
      </c>
      <c r="I93" s="423"/>
      <c r="J93" s="423"/>
      <c r="K93" s="423"/>
      <c r="L93" s="431"/>
      <c r="M93" s="245">
        <f t="shared" si="37"/>
        <v>0</v>
      </c>
    </row>
    <row r="94" spans="1:13" outlineLevel="1" x14ac:dyDescent="0.25">
      <c r="A94" s="414"/>
      <c r="B94" s="424"/>
      <c r="C94" s="344" t="s">
        <v>631</v>
      </c>
      <c r="D94" s="339">
        <v>600000</v>
      </c>
      <c r="E94" s="340">
        <f t="shared" ref="E94:H94" si="50">SUM(E92:E93)</f>
        <v>0</v>
      </c>
      <c r="F94" s="340">
        <f t="shared" si="50"/>
        <v>0</v>
      </c>
      <c r="G94" s="340">
        <f t="shared" si="50"/>
        <v>0</v>
      </c>
      <c r="H94" s="340">
        <f t="shared" si="50"/>
        <v>600000</v>
      </c>
      <c r="I94" s="424"/>
      <c r="J94" s="424"/>
      <c r="K94" s="424"/>
      <c r="L94" s="432"/>
      <c r="M94" s="245">
        <f t="shared" si="37"/>
        <v>0</v>
      </c>
    </row>
    <row r="95" spans="1:13" outlineLevel="1" x14ac:dyDescent="0.25">
      <c r="A95" s="415" t="s">
        <v>683</v>
      </c>
      <c r="B95" s="425">
        <v>0.95</v>
      </c>
      <c r="C95" s="333" t="s">
        <v>667</v>
      </c>
      <c r="D95" s="278">
        <f>D97*B95</f>
        <v>171000000</v>
      </c>
      <c r="E95" s="312">
        <v>0</v>
      </c>
      <c r="F95" s="312">
        <v>0</v>
      </c>
      <c r="G95" s="312">
        <v>0</v>
      </c>
      <c r="H95" s="312">
        <f>D95-SUM(E95:G95)</f>
        <v>171000000</v>
      </c>
      <c r="I95" s="429" t="s">
        <v>665</v>
      </c>
      <c r="J95" s="429" t="s">
        <v>406</v>
      </c>
      <c r="K95" s="429" t="s">
        <v>75</v>
      </c>
      <c r="L95" s="433" t="s">
        <v>700</v>
      </c>
      <c r="M95" s="245">
        <f t="shared" si="37"/>
        <v>0</v>
      </c>
    </row>
    <row r="96" spans="1:13" ht="30" outlineLevel="1" x14ac:dyDescent="0.25">
      <c r="A96" s="411"/>
      <c r="B96" s="423"/>
      <c r="C96" s="330" t="s">
        <v>680</v>
      </c>
      <c r="D96" s="281">
        <f>D97-D95</f>
        <v>9000000</v>
      </c>
      <c r="E96" s="311">
        <v>0</v>
      </c>
      <c r="F96" s="311">
        <v>0</v>
      </c>
      <c r="G96" s="311">
        <v>0</v>
      </c>
      <c r="H96" s="311">
        <f>D96-SUM(E96:G96)</f>
        <v>9000000</v>
      </c>
      <c r="I96" s="423"/>
      <c r="J96" s="423"/>
      <c r="K96" s="423"/>
      <c r="L96" s="431"/>
      <c r="M96" s="245">
        <f t="shared" si="37"/>
        <v>0</v>
      </c>
    </row>
    <row r="97" spans="1:13" ht="15.75" outlineLevel="1" thickBot="1" x14ac:dyDescent="0.3">
      <c r="A97" s="413"/>
      <c r="B97" s="426"/>
      <c r="C97" s="341" t="s">
        <v>631</v>
      </c>
      <c r="D97" s="308">
        <v>180000000</v>
      </c>
      <c r="E97" s="342">
        <f t="shared" ref="E97:G97" si="51">SUM(E95:E96)</f>
        <v>0</v>
      </c>
      <c r="F97" s="342">
        <f t="shared" si="51"/>
        <v>0</v>
      </c>
      <c r="G97" s="342">
        <f t="shared" si="51"/>
        <v>0</v>
      </c>
      <c r="H97" s="342">
        <f t="shared" ref="H97" si="52">SUM(H95:H96)</f>
        <v>180000000</v>
      </c>
      <c r="I97" s="428"/>
      <c r="J97" s="428"/>
      <c r="K97" s="428"/>
      <c r="L97" s="434"/>
      <c r="M97" s="245">
        <f t="shared" si="37"/>
        <v>0</v>
      </c>
    </row>
    <row r="98" spans="1:13" x14ac:dyDescent="0.25">
      <c r="A98" s="404" t="s">
        <v>671</v>
      </c>
      <c r="B98" s="416"/>
      <c r="C98" s="331" t="s">
        <v>667</v>
      </c>
      <c r="D98" s="349">
        <f t="shared" ref="D98:H100" si="53">SUMIF($C$89:$C$97,$C98,D$89:D$97)</f>
        <v>174205000</v>
      </c>
      <c r="E98" s="350">
        <f t="shared" si="53"/>
        <v>0</v>
      </c>
      <c r="F98" s="350">
        <f t="shared" si="53"/>
        <v>0</v>
      </c>
      <c r="G98" s="350">
        <f t="shared" si="53"/>
        <v>0</v>
      </c>
      <c r="H98" s="350">
        <f t="shared" si="53"/>
        <v>174205000</v>
      </c>
      <c r="I98" s="437"/>
      <c r="J98" s="440"/>
      <c r="K98" s="440"/>
      <c r="L98" s="441"/>
      <c r="M98" s="245">
        <f t="shared" si="37"/>
        <v>0</v>
      </c>
    </row>
    <row r="99" spans="1:13" ht="30" x14ac:dyDescent="0.25">
      <c r="A99" s="405"/>
      <c r="B99" s="417"/>
      <c r="C99" s="332" t="s">
        <v>680</v>
      </c>
      <c r="D99" s="351">
        <f t="shared" si="53"/>
        <v>9695000</v>
      </c>
      <c r="E99" s="352">
        <f t="shared" si="53"/>
        <v>0</v>
      </c>
      <c r="F99" s="352">
        <f t="shared" si="53"/>
        <v>0</v>
      </c>
      <c r="G99" s="352">
        <f t="shared" si="53"/>
        <v>0</v>
      </c>
      <c r="H99" s="352">
        <f t="shared" si="53"/>
        <v>9695000</v>
      </c>
      <c r="I99" s="438"/>
      <c r="J99" s="438"/>
      <c r="K99" s="438"/>
      <c r="L99" s="442"/>
      <c r="M99" s="245">
        <f t="shared" si="37"/>
        <v>0</v>
      </c>
    </row>
    <row r="100" spans="1:13" ht="15.75" thickBot="1" x14ac:dyDescent="0.3">
      <c r="A100" s="406"/>
      <c r="B100" s="418"/>
      <c r="C100" s="343" t="s">
        <v>631</v>
      </c>
      <c r="D100" s="325">
        <f t="shared" si="53"/>
        <v>183900000</v>
      </c>
      <c r="E100" s="326">
        <f t="shared" si="53"/>
        <v>0</v>
      </c>
      <c r="F100" s="326">
        <f t="shared" si="53"/>
        <v>0</v>
      </c>
      <c r="G100" s="326">
        <f t="shared" si="53"/>
        <v>0</v>
      </c>
      <c r="H100" s="326">
        <f t="shared" si="53"/>
        <v>183900000</v>
      </c>
      <c r="I100" s="439"/>
      <c r="J100" s="439"/>
      <c r="K100" s="439"/>
      <c r="L100" s="443"/>
      <c r="M100" s="245">
        <f t="shared" si="37"/>
        <v>0</v>
      </c>
    </row>
    <row r="101" spans="1:13" outlineLevel="1" x14ac:dyDescent="0.25">
      <c r="A101" s="410" t="s">
        <v>467</v>
      </c>
      <c r="B101" s="422">
        <v>0.85</v>
      </c>
      <c r="C101" s="334" t="s">
        <v>667</v>
      </c>
      <c r="D101" s="274">
        <f>D103*B101</f>
        <v>4250000</v>
      </c>
      <c r="E101" s="310">
        <v>0</v>
      </c>
      <c r="F101" s="310">
        <v>0</v>
      </c>
      <c r="G101" s="310">
        <v>0</v>
      </c>
      <c r="H101" s="310">
        <f t="shared" si="35"/>
        <v>4250000</v>
      </c>
      <c r="I101" s="427" t="s">
        <v>664</v>
      </c>
      <c r="J101" s="427" t="s">
        <v>59</v>
      </c>
      <c r="K101" s="427" t="s">
        <v>637</v>
      </c>
      <c r="L101" s="436" t="s">
        <v>694</v>
      </c>
      <c r="M101" s="245">
        <f t="shared" si="37"/>
        <v>0</v>
      </c>
    </row>
    <row r="102" spans="1:13" ht="30" outlineLevel="1" x14ac:dyDescent="0.25">
      <c r="A102" s="411"/>
      <c r="B102" s="423"/>
      <c r="C102" s="330" t="s">
        <v>680</v>
      </c>
      <c r="D102" s="281">
        <f>D103-D101</f>
        <v>750000</v>
      </c>
      <c r="E102" s="311">
        <v>0</v>
      </c>
      <c r="F102" s="311">
        <v>0</v>
      </c>
      <c r="G102" s="311">
        <v>0</v>
      </c>
      <c r="H102" s="311">
        <f t="shared" si="35"/>
        <v>750000</v>
      </c>
      <c r="I102" s="423"/>
      <c r="J102" s="423"/>
      <c r="K102" s="423"/>
      <c r="L102" s="431"/>
      <c r="M102" s="245">
        <f t="shared" si="37"/>
        <v>0</v>
      </c>
    </row>
    <row r="103" spans="1:13" ht="15.75" outlineLevel="1" thickBot="1" x14ac:dyDescent="0.3">
      <c r="A103" s="413"/>
      <c r="B103" s="426"/>
      <c r="C103" s="341" t="s">
        <v>631</v>
      </c>
      <c r="D103" s="308">
        <v>5000000</v>
      </c>
      <c r="E103" s="342">
        <f t="shared" ref="E103:G103" si="54">SUM(E101:E102)</f>
        <v>0</v>
      </c>
      <c r="F103" s="342">
        <f t="shared" si="54"/>
        <v>0</v>
      </c>
      <c r="G103" s="342">
        <f t="shared" si="54"/>
        <v>0</v>
      </c>
      <c r="H103" s="342">
        <f t="shared" si="35"/>
        <v>5000000</v>
      </c>
      <c r="I103" s="428"/>
      <c r="J103" s="428"/>
      <c r="K103" s="428"/>
      <c r="L103" s="434"/>
      <c r="M103" s="245">
        <f t="shared" si="37"/>
        <v>0</v>
      </c>
    </row>
    <row r="104" spans="1:13" x14ac:dyDescent="0.25">
      <c r="A104" s="404" t="s">
        <v>678</v>
      </c>
      <c r="B104" s="416"/>
      <c r="C104" s="331" t="s">
        <v>667</v>
      </c>
      <c r="D104" s="349">
        <f>SUMIF($C$101:$C$103,$C104,D$101:D$103)</f>
        <v>4250000</v>
      </c>
      <c r="E104" s="350">
        <f t="shared" ref="E104:G106" si="55">SUMIF($C$101:$C$103,$C104,E$101:E$103)</f>
        <v>0</v>
      </c>
      <c r="F104" s="350">
        <f t="shared" si="55"/>
        <v>0</v>
      </c>
      <c r="G104" s="350">
        <f t="shared" si="55"/>
        <v>0</v>
      </c>
      <c r="H104" s="350">
        <f t="shared" si="35"/>
        <v>4250000</v>
      </c>
      <c r="I104" s="437"/>
      <c r="J104" s="440"/>
      <c r="K104" s="440"/>
      <c r="L104" s="441"/>
      <c r="M104" s="245">
        <f t="shared" si="37"/>
        <v>0</v>
      </c>
    </row>
    <row r="105" spans="1:13" ht="30" x14ac:dyDescent="0.25">
      <c r="A105" s="405"/>
      <c r="B105" s="417"/>
      <c r="C105" s="332" t="s">
        <v>680</v>
      </c>
      <c r="D105" s="351">
        <f t="shared" ref="D105:D106" si="56">SUMIF($C$101:$C$103,$C105,D$101:D$103)</f>
        <v>750000</v>
      </c>
      <c r="E105" s="352">
        <f t="shared" si="55"/>
        <v>0</v>
      </c>
      <c r="F105" s="352">
        <f t="shared" si="55"/>
        <v>0</v>
      </c>
      <c r="G105" s="352">
        <f t="shared" si="55"/>
        <v>0</v>
      </c>
      <c r="H105" s="352">
        <f t="shared" si="35"/>
        <v>750000</v>
      </c>
      <c r="I105" s="438"/>
      <c r="J105" s="438"/>
      <c r="K105" s="438"/>
      <c r="L105" s="442"/>
      <c r="M105" s="245">
        <f t="shared" si="37"/>
        <v>0</v>
      </c>
    </row>
    <row r="106" spans="1:13" ht="15.75" thickBot="1" x14ac:dyDescent="0.3">
      <c r="A106" s="406"/>
      <c r="B106" s="418"/>
      <c r="C106" s="343" t="s">
        <v>631</v>
      </c>
      <c r="D106" s="325">
        <f t="shared" si="56"/>
        <v>5000000</v>
      </c>
      <c r="E106" s="326">
        <f t="shared" si="55"/>
        <v>0</v>
      </c>
      <c r="F106" s="326">
        <f t="shared" si="55"/>
        <v>0</v>
      </c>
      <c r="G106" s="326">
        <f t="shared" si="55"/>
        <v>0</v>
      </c>
      <c r="H106" s="326">
        <f t="shared" si="35"/>
        <v>5000000</v>
      </c>
      <c r="I106" s="439"/>
      <c r="J106" s="439"/>
      <c r="K106" s="439"/>
      <c r="L106" s="443"/>
      <c r="M106" s="245">
        <f t="shared" si="37"/>
        <v>0</v>
      </c>
    </row>
    <row r="107" spans="1:13" x14ac:dyDescent="0.25">
      <c r="A107" s="407" t="s">
        <v>311</v>
      </c>
      <c r="B107" s="419"/>
      <c r="C107" s="336" t="s">
        <v>667</v>
      </c>
      <c r="D107" s="353">
        <f t="shared" ref="D107:G109" si="57">D8+D14+D35+D98+D41+D50+D56+D68+D77+D86+D104</f>
        <v>390011429.59000003</v>
      </c>
      <c r="E107" s="353">
        <f t="shared" si="57"/>
        <v>15547117.59</v>
      </c>
      <c r="F107" s="353">
        <f t="shared" si="57"/>
        <v>20322500</v>
      </c>
      <c r="G107" s="353">
        <f t="shared" si="57"/>
        <v>21305500</v>
      </c>
      <c r="H107" s="353">
        <f t="shared" si="35"/>
        <v>332836312</v>
      </c>
      <c r="I107" s="444"/>
      <c r="J107" s="447"/>
      <c r="K107" s="447"/>
      <c r="L107" s="448"/>
      <c r="M107" s="245">
        <f t="shared" si="37"/>
        <v>0</v>
      </c>
    </row>
    <row r="108" spans="1:13" ht="30" x14ac:dyDescent="0.25">
      <c r="A108" s="408"/>
      <c r="B108" s="420"/>
      <c r="C108" s="337" t="s">
        <v>680</v>
      </c>
      <c r="D108" s="354">
        <f t="shared" si="57"/>
        <v>55111100</v>
      </c>
      <c r="E108" s="355">
        <f t="shared" si="57"/>
        <v>4821692</v>
      </c>
      <c r="F108" s="355">
        <f t="shared" si="57"/>
        <v>2970000</v>
      </c>
      <c r="G108" s="355">
        <f t="shared" si="57"/>
        <v>3480000</v>
      </c>
      <c r="H108" s="355">
        <f t="shared" si="35"/>
        <v>43839408</v>
      </c>
      <c r="I108" s="445"/>
      <c r="J108" s="445"/>
      <c r="K108" s="445"/>
      <c r="L108" s="449"/>
      <c r="M108" s="245">
        <f t="shared" si="37"/>
        <v>0</v>
      </c>
    </row>
    <row r="109" spans="1:13" ht="15.75" thickBot="1" x14ac:dyDescent="0.3">
      <c r="A109" s="409"/>
      <c r="B109" s="421"/>
      <c r="C109" s="348" t="s">
        <v>631</v>
      </c>
      <c r="D109" s="327">
        <f t="shared" si="57"/>
        <v>445122529.59000003</v>
      </c>
      <c r="E109" s="328">
        <f t="shared" si="57"/>
        <v>20368809.59</v>
      </c>
      <c r="F109" s="328">
        <f t="shared" si="57"/>
        <v>23292500</v>
      </c>
      <c r="G109" s="328">
        <f t="shared" si="57"/>
        <v>24785500</v>
      </c>
      <c r="H109" s="328">
        <f t="shared" si="35"/>
        <v>376675720</v>
      </c>
      <c r="I109" s="446"/>
      <c r="J109" s="446"/>
      <c r="K109" s="446"/>
      <c r="L109" s="450"/>
      <c r="M109" s="245">
        <f t="shared" si="37"/>
        <v>0</v>
      </c>
    </row>
    <row r="111" spans="1:13" x14ac:dyDescent="0.25">
      <c r="J111" s="284"/>
    </row>
    <row r="112" spans="1:13" x14ac:dyDescent="0.25">
      <c r="D112" s="247">
        <f>SUM(D1:D109)/6-D109</f>
        <v>0</v>
      </c>
      <c r="E112" s="247">
        <f t="shared" ref="E112:H112" si="58">SUM(E1:E109)/6-E109</f>
        <v>0</v>
      </c>
      <c r="F112" s="247">
        <f t="shared" si="58"/>
        <v>0</v>
      </c>
      <c r="G112" s="247">
        <f t="shared" si="58"/>
        <v>0</v>
      </c>
      <c r="H112" s="247">
        <f t="shared" si="58"/>
        <v>0</v>
      </c>
    </row>
  </sheetData>
  <mergeCells count="216">
    <mergeCell ref="K77:K79"/>
    <mergeCell ref="L77:L79"/>
    <mergeCell ref="K50:K52"/>
    <mergeCell ref="L50:L52"/>
    <mergeCell ref="I56:I58"/>
    <mergeCell ref="J56:J58"/>
    <mergeCell ref="K56:K58"/>
    <mergeCell ref="L56:L58"/>
    <mergeCell ref="I107:I109"/>
    <mergeCell ref="J107:J109"/>
    <mergeCell ref="K107:K109"/>
    <mergeCell ref="L107:L109"/>
    <mergeCell ref="I86:I88"/>
    <mergeCell ref="J86:J88"/>
    <mergeCell ref="K86:K88"/>
    <mergeCell ref="L86:L88"/>
    <mergeCell ref="I104:I106"/>
    <mergeCell ref="J104:J106"/>
    <mergeCell ref="K104:K106"/>
    <mergeCell ref="L104:L106"/>
    <mergeCell ref="K101:K103"/>
    <mergeCell ref="L101:L103"/>
    <mergeCell ref="I89:I91"/>
    <mergeCell ref="L35:L37"/>
    <mergeCell ref="I98:I100"/>
    <mergeCell ref="J98:J100"/>
    <mergeCell ref="K98:K100"/>
    <mergeCell ref="L98:L100"/>
    <mergeCell ref="I41:I43"/>
    <mergeCell ref="J41:J43"/>
    <mergeCell ref="K41:K43"/>
    <mergeCell ref="L41:L43"/>
    <mergeCell ref="K95:K97"/>
    <mergeCell ref="L95:L97"/>
    <mergeCell ref="K38:K40"/>
    <mergeCell ref="L38:L40"/>
    <mergeCell ref="K89:K91"/>
    <mergeCell ref="L89:L91"/>
    <mergeCell ref="K92:K94"/>
    <mergeCell ref="L92:L94"/>
    <mergeCell ref="K35:K37"/>
    <mergeCell ref="I68:I70"/>
    <mergeCell ref="J68:J70"/>
    <mergeCell ref="K68:K70"/>
    <mergeCell ref="L68:L70"/>
    <mergeCell ref="I77:I79"/>
    <mergeCell ref="J77:J79"/>
    <mergeCell ref="K8:K10"/>
    <mergeCell ref="L8:L10"/>
    <mergeCell ref="I14:I16"/>
    <mergeCell ref="J14:J16"/>
    <mergeCell ref="K14:K16"/>
    <mergeCell ref="L14:L16"/>
    <mergeCell ref="B74:B76"/>
    <mergeCell ref="B80:B82"/>
    <mergeCell ref="B83:B85"/>
    <mergeCell ref="L26:L28"/>
    <mergeCell ref="L29:L31"/>
    <mergeCell ref="L32:L34"/>
    <mergeCell ref="K83:K85"/>
    <mergeCell ref="L83:L85"/>
    <mergeCell ref="K65:K67"/>
    <mergeCell ref="L65:L67"/>
    <mergeCell ref="K53:K55"/>
    <mergeCell ref="L53:L55"/>
    <mergeCell ref="K59:K61"/>
    <mergeCell ref="L59:L61"/>
    <mergeCell ref="K44:K46"/>
    <mergeCell ref="L44:L46"/>
    <mergeCell ref="K47:K49"/>
    <mergeCell ref="L47:L49"/>
    <mergeCell ref="I8:I10"/>
    <mergeCell ref="J8:J10"/>
    <mergeCell ref="I35:I37"/>
    <mergeCell ref="J35:J37"/>
    <mergeCell ref="I50:I52"/>
    <mergeCell ref="J50:J52"/>
    <mergeCell ref="B92:B94"/>
    <mergeCell ref="B95:B97"/>
    <mergeCell ref="B38:B40"/>
    <mergeCell ref="B44:B46"/>
    <mergeCell ref="B47:B49"/>
    <mergeCell ref="B53:B55"/>
    <mergeCell ref="J89:J91"/>
    <mergeCell ref="I92:I94"/>
    <mergeCell ref="J92:J94"/>
    <mergeCell ref="I32:I34"/>
    <mergeCell ref="J32:J34"/>
    <mergeCell ref="I11:I13"/>
    <mergeCell ref="J11:J13"/>
    <mergeCell ref="B56:B58"/>
    <mergeCell ref="B68:B70"/>
    <mergeCell ref="B77:B79"/>
    <mergeCell ref="J65:J67"/>
    <mergeCell ref="B2:B4"/>
    <mergeCell ref="B5:B7"/>
    <mergeCell ref="B11:B13"/>
    <mergeCell ref="B17:B19"/>
    <mergeCell ref="B20:B22"/>
    <mergeCell ref="B23:B25"/>
    <mergeCell ref="B26:B28"/>
    <mergeCell ref="I101:I103"/>
    <mergeCell ref="J101:J103"/>
    <mergeCell ref="I83:I85"/>
    <mergeCell ref="J83:J85"/>
    <mergeCell ref="I53:I55"/>
    <mergeCell ref="J53:J55"/>
    <mergeCell ref="I59:I61"/>
    <mergeCell ref="J59:J61"/>
    <mergeCell ref="I44:I46"/>
    <mergeCell ref="J44:J46"/>
    <mergeCell ref="I47:I49"/>
    <mergeCell ref="J47:J49"/>
    <mergeCell ref="I95:I97"/>
    <mergeCell ref="J95:J97"/>
    <mergeCell ref="I38:I40"/>
    <mergeCell ref="J38:J40"/>
    <mergeCell ref="B101:B103"/>
    <mergeCell ref="K23:K25"/>
    <mergeCell ref="L2:L4"/>
    <mergeCell ref="L5:L7"/>
    <mergeCell ref="L11:L13"/>
    <mergeCell ref="L17:L19"/>
    <mergeCell ref="L20:L22"/>
    <mergeCell ref="L23:L25"/>
    <mergeCell ref="I80:I82"/>
    <mergeCell ref="J80:J82"/>
    <mergeCell ref="K80:K82"/>
    <mergeCell ref="L80:L82"/>
    <mergeCell ref="I71:I73"/>
    <mergeCell ref="J71:J73"/>
    <mergeCell ref="K71:K73"/>
    <mergeCell ref="L71:L73"/>
    <mergeCell ref="I74:I76"/>
    <mergeCell ref="J74:J76"/>
    <mergeCell ref="K74:K76"/>
    <mergeCell ref="L74:L76"/>
    <mergeCell ref="I62:I64"/>
    <mergeCell ref="J62:J64"/>
    <mergeCell ref="K62:K64"/>
    <mergeCell ref="L62:L64"/>
    <mergeCell ref="I65:I67"/>
    <mergeCell ref="A77:A79"/>
    <mergeCell ref="A86:A88"/>
    <mergeCell ref="K11:K13"/>
    <mergeCell ref="I17:I19"/>
    <mergeCell ref="J17:J19"/>
    <mergeCell ref="K17:K19"/>
    <mergeCell ref="K2:K4"/>
    <mergeCell ref="J2:J4"/>
    <mergeCell ref="I2:I4"/>
    <mergeCell ref="I5:I7"/>
    <mergeCell ref="J5:J7"/>
    <mergeCell ref="K5:K7"/>
    <mergeCell ref="K32:K34"/>
    <mergeCell ref="I26:I28"/>
    <mergeCell ref="J26:J28"/>
    <mergeCell ref="K26:K28"/>
    <mergeCell ref="I29:I31"/>
    <mergeCell ref="J29:J31"/>
    <mergeCell ref="K29:K31"/>
    <mergeCell ref="I20:I22"/>
    <mergeCell ref="J20:J22"/>
    <mergeCell ref="K20:K22"/>
    <mergeCell ref="I23:I25"/>
    <mergeCell ref="J23:J25"/>
    <mergeCell ref="A2:A4"/>
    <mergeCell ref="A5:A7"/>
    <mergeCell ref="A11:A13"/>
    <mergeCell ref="A17:A19"/>
    <mergeCell ref="A20:A22"/>
    <mergeCell ref="A23:A25"/>
    <mergeCell ref="A53:A55"/>
    <mergeCell ref="A59:A61"/>
    <mergeCell ref="A62:A64"/>
    <mergeCell ref="A56:A58"/>
    <mergeCell ref="B104:B106"/>
    <mergeCell ref="B107:B109"/>
    <mergeCell ref="B59:B61"/>
    <mergeCell ref="B62:B64"/>
    <mergeCell ref="B65:B67"/>
    <mergeCell ref="B71:B73"/>
    <mergeCell ref="B8:B10"/>
    <mergeCell ref="B14:B16"/>
    <mergeCell ref="B35:B37"/>
    <mergeCell ref="B98:B100"/>
    <mergeCell ref="B41:B43"/>
    <mergeCell ref="B50:B52"/>
    <mergeCell ref="B29:B31"/>
    <mergeCell ref="B32:B34"/>
    <mergeCell ref="B89:B91"/>
    <mergeCell ref="B86:B88"/>
    <mergeCell ref="A104:A106"/>
    <mergeCell ref="A107:A109"/>
    <mergeCell ref="A80:A82"/>
    <mergeCell ref="A83:A85"/>
    <mergeCell ref="A101:A103"/>
    <mergeCell ref="A8:A10"/>
    <mergeCell ref="A14:A16"/>
    <mergeCell ref="A35:A37"/>
    <mergeCell ref="A98:A100"/>
    <mergeCell ref="A41:A43"/>
    <mergeCell ref="A50:A52"/>
    <mergeCell ref="A26:A28"/>
    <mergeCell ref="A29:A31"/>
    <mergeCell ref="A32:A34"/>
    <mergeCell ref="A38:A40"/>
    <mergeCell ref="A44:A46"/>
    <mergeCell ref="A47:A49"/>
    <mergeCell ref="A65:A67"/>
    <mergeCell ref="A71:A73"/>
    <mergeCell ref="A74:A76"/>
    <mergeCell ref="A89:A91"/>
    <mergeCell ref="A92:A94"/>
    <mergeCell ref="A95:A97"/>
    <mergeCell ref="A68:A70"/>
  </mergeCells>
  <printOptions horizontalCentered="1"/>
  <pageMargins left="0" right="0" top="0.51181102362204722" bottom="0.31496062992125984" header="0.27559055118110237" footer="0"/>
  <pageSetup paperSize="9" scale="65" fitToHeight="0" orientation="landscape" horizontalDpi="1200" verticalDpi="1200" r:id="rId1"/>
  <headerFooter>
    <oddHeader>&amp;C&amp;"Arial,Podebljano"&amp;16Tablični prikaz projekata za financiranje iz fondova Europske unije</oddHeader>
    <oddFooter>&amp;C&amp;P/&amp;N&amp;Rtravanj 2019. godine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GridLines="0" zoomScale="85" zoomScaleNormal="85" zoomScaleSheetLayoutView="55" workbookViewId="0">
      <pane xSplit="1" ySplit="1" topLeftCell="B71" activePane="bottomRight" state="frozen"/>
      <selection pane="topRight" activeCell="C1" sqref="C1"/>
      <selection pane="bottomLeft" activeCell="A2" sqref="A2"/>
      <selection pane="bottomRight" activeCell="E89" sqref="E89:E90"/>
    </sheetView>
  </sheetViews>
  <sheetFormatPr defaultColWidth="8.85546875" defaultRowHeight="15" outlineLevelRow="1" x14ac:dyDescent="0.25"/>
  <cols>
    <col min="1" max="1" width="45" style="315" customWidth="1"/>
    <col min="2" max="3" width="13.7109375" style="294" customWidth="1"/>
    <col min="4" max="4" width="13.7109375" style="247" customWidth="1"/>
    <col min="5" max="8" width="13.7109375" style="313" customWidth="1"/>
    <col min="9" max="10" width="13.5703125" style="246" customWidth="1"/>
    <col min="11" max="11" width="13.5703125" style="245" customWidth="1"/>
    <col min="12" max="12" width="40.7109375" style="317" customWidth="1"/>
    <col min="13" max="16384" width="8.85546875" style="245"/>
  </cols>
  <sheetData>
    <row r="1" spans="1:13" ht="30" x14ac:dyDescent="0.25">
      <c r="A1" s="321" t="s">
        <v>355</v>
      </c>
      <c r="B1" s="322" t="s">
        <v>647</v>
      </c>
      <c r="C1" s="322" t="s">
        <v>666</v>
      </c>
      <c r="D1" s="323" t="s">
        <v>679</v>
      </c>
      <c r="E1" s="324" t="s">
        <v>163</v>
      </c>
      <c r="F1" s="324" t="s">
        <v>201</v>
      </c>
      <c r="G1" s="324" t="s">
        <v>205</v>
      </c>
      <c r="H1" s="324" t="s">
        <v>648</v>
      </c>
      <c r="I1" s="321" t="s">
        <v>356</v>
      </c>
      <c r="J1" s="321" t="s">
        <v>439</v>
      </c>
      <c r="K1" s="321" t="s">
        <v>438</v>
      </c>
      <c r="L1" s="321" t="s">
        <v>379</v>
      </c>
    </row>
    <row r="2" spans="1:13" outlineLevel="1" x14ac:dyDescent="0.25">
      <c r="A2" s="412" t="s">
        <v>658</v>
      </c>
      <c r="B2" s="425">
        <v>0.85</v>
      </c>
      <c r="C2" s="318" t="s">
        <v>667</v>
      </c>
      <c r="D2" s="319">
        <f>SUM(E2:G2)</f>
        <v>5930000</v>
      </c>
      <c r="E2" s="316">
        <v>1335000</v>
      </c>
      <c r="F2" s="316">
        <v>3595000</v>
      </c>
      <c r="G2" s="316">
        <v>1000000</v>
      </c>
      <c r="H2" s="316">
        <f t="shared" ref="H2" si="0">H4*$B2</f>
        <v>0</v>
      </c>
      <c r="I2" s="427" t="s">
        <v>436</v>
      </c>
      <c r="J2" s="427" t="s">
        <v>59</v>
      </c>
      <c r="K2" s="427" t="s">
        <v>637</v>
      </c>
      <c r="L2" s="430" t="s">
        <v>697</v>
      </c>
      <c r="M2" s="245">
        <f>SUM(D2:H2)/2-D2</f>
        <v>0</v>
      </c>
    </row>
    <row r="3" spans="1:13" ht="30" outlineLevel="1" x14ac:dyDescent="0.25">
      <c r="A3" s="411"/>
      <c r="B3" s="423"/>
      <c r="C3" s="314" t="s">
        <v>680</v>
      </c>
      <c r="D3" s="281">
        <f>SUM(E3:G3)</f>
        <v>1240000</v>
      </c>
      <c r="E3" s="311">
        <f>85000+640000</f>
        <v>725000</v>
      </c>
      <c r="F3" s="311">
        <f>120000+325000</f>
        <v>445000</v>
      </c>
      <c r="G3" s="311">
        <v>70000</v>
      </c>
      <c r="H3" s="311">
        <f t="shared" ref="H3" si="1">+H4-H2</f>
        <v>0</v>
      </c>
      <c r="I3" s="423"/>
      <c r="J3" s="423"/>
      <c r="K3" s="423"/>
      <c r="L3" s="431"/>
      <c r="M3" s="245">
        <f t="shared" ref="M3:M66" si="2">SUM(D3:H3)/2-D3</f>
        <v>0</v>
      </c>
    </row>
    <row r="4" spans="1:13" outlineLevel="1" x14ac:dyDescent="0.25">
      <c r="A4" s="414"/>
      <c r="B4" s="424"/>
      <c r="C4" s="338" t="s">
        <v>631</v>
      </c>
      <c r="D4" s="339">
        <v>7170000</v>
      </c>
      <c r="E4" s="340">
        <f>SUM(E2:E3)</f>
        <v>2060000</v>
      </c>
      <c r="F4" s="340">
        <f t="shared" ref="F4:G4" si="3">SUM(F2:F3)</f>
        <v>4040000</v>
      </c>
      <c r="G4" s="340">
        <f t="shared" si="3"/>
        <v>1070000</v>
      </c>
      <c r="H4" s="340">
        <f t="shared" ref="H4:H10" si="4">D4-SUM(E4:G4)</f>
        <v>0</v>
      </c>
      <c r="I4" s="424"/>
      <c r="J4" s="424"/>
      <c r="K4" s="424"/>
      <c r="L4" s="432"/>
      <c r="M4" s="245">
        <f t="shared" si="2"/>
        <v>0</v>
      </c>
    </row>
    <row r="5" spans="1:13" outlineLevel="1" x14ac:dyDescent="0.25">
      <c r="A5" s="415" t="s">
        <v>657</v>
      </c>
      <c r="B5" s="425">
        <v>0.85</v>
      </c>
      <c r="C5" s="329" t="s">
        <v>667</v>
      </c>
      <c r="D5" s="309">
        <f>TRUNC(D7*B5,-5)</f>
        <v>5200000</v>
      </c>
      <c r="E5" s="316">
        <v>0</v>
      </c>
      <c r="F5" s="316">
        <v>0</v>
      </c>
      <c r="G5" s="316">
        <v>0</v>
      </c>
      <c r="H5" s="316">
        <f>D5-SUM(E5:G5)</f>
        <v>5200000</v>
      </c>
      <c r="I5" s="429" t="s">
        <v>436</v>
      </c>
      <c r="J5" s="429" t="s">
        <v>59</v>
      </c>
      <c r="K5" s="429" t="s">
        <v>75</v>
      </c>
      <c r="L5" s="433" t="s">
        <v>681</v>
      </c>
      <c r="M5" s="245">
        <f t="shared" si="2"/>
        <v>0</v>
      </c>
    </row>
    <row r="6" spans="1:13" ht="30" outlineLevel="1" x14ac:dyDescent="0.25">
      <c r="A6" s="411"/>
      <c r="B6" s="423"/>
      <c r="C6" s="330" t="s">
        <v>680</v>
      </c>
      <c r="D6" s="281">
        <f>D7-D5</f>
        <v>975000</v>
      </c>
      <c r="E6" s="311">
        <v>0</v>
      </c>
      <c r="F6" s="311">
        <v>0</v>
      </c>
      <c r="G6" s="311">
        <v>0</v>
      </c>
      <c r="H6" s="311">
        <f t="shared" ref="H6" si="5">D6-SUM(E6:G6)</f>
        <v>975000</v>
      </c>
      <c r="I6" s="423"/>
      <c r="J6" s="423"/>
      <c r="K6" s="423"/>
      <c r="L6" s="431"/>
      <c r="M6" s="245">
        <f t="shared" si="2"/>
        <v>0</v>
      </c>
    </row>
    <row r="7" spans="1:13" ht="15.75" outlineLevel="1" thickBot="1" x14ac:dyDescent="0.3">
      <c r="A7" s="413"/>
      <c r="B7" s="426"/>
      <c r="C7" s="341" t="s">
        <v>631</v>
      </c>
      <c r="D7" s="308">
        <v>6175000</v>
      </c>
      <c r="E7" s="342">
        <f>SUM(E5:E6)</f>
        <v>0</v>
      </c>
      <c r="F7" s="342">
        <f t="shared" ref="F7:G7" si="6">SUM(F5:F6)</f>
        <v>0</v>
      </c>
      <c r="G7" s="342">
        <f t="shared" si="6"/>
        <v>0</v>
      </c>
      <c r="H7" s="342">
        <f>SUM(H5:H6)</f>
        <v>6175000</v>
      </c>
      <c r="I7" s="428"/>
      <c r="J7" s="428"/>
      <c r="K7" s="428"/>
      <c r="L7" s="434"/>
      <c r="M7" s="245">
        <f t="shared" si="2"/>
        <v>0</v>
      </c>
    </row>
    <row r="8" spans="1:13" x14ac:dyDescent="0.25">
      <c r="A8" s="404" t="s">
        <v>668</v>
      </c>
      <c r="B8" s="416"/>
      <c r="C8" s="331" t="s">
        <v>667</v>
      </c>
      <c r="D8" s="349">
        <f>SUMIF($C$2:$C$7,$C8,D$2:D$7)</f>
        <v>11130000</v>
      </c>
      <c r="E8" s="350">
        <f t="shared" ref="E8:G10" si="7">SUMIF($C$2:$C$7,$C8,E$2:E$7)</f>
        <v>1335000</v>
      </c>
      <c r="F8" s="350">
        <f t="shared" si="7"/>
        <v>3595000</v>
      </c>
      <c r="G8" s="350">
        <f t="shared" si="7"/>
        <v>1000000</v>
      </c>
      <c r="H8" s="350">
        <f t="shared" si="4"/>
        <v>5200000</v>
      </c>
      <c r="I8" s="437"/>
      <c r="J8" s="440"/>
      <c r="K8" s="440"/>
      <c r="L8" s="441"/>
      <c r="M8" s="245">
        <f t="shared" si="2"/>
        <v>0</v>
      </c>
    </row>
    <row r="9" spans="1:13" ht="30" x14ac:dyDescent="0.25">
      <c r="A9" s="405"/>
      <c r="B9" s="417"/>
      <c r="C9" s="332" t="s">
        <v>680</v>
      </c>
      <c r="D9" s="351">
        <f t="shared" ref="D9:D10" si="8">SUMIF($C$2:$C$7,$C9,D$2:D$7)</f>
        <v>2215000</v>
      </c>
      <c r="E9" s="352">
        <f t="shared" si="7"/>
        <v>725000</v>
      </c>
      <c r="F9" s="352">
        <f t="shared" si="7"/>
        <v>445000</v>
      </c>
      <c r="G9" s="352">
        <f t="shared" si="7"/>
        <v>70000</v>
      </c>
      <c r="H9" s="352">
        <f t="shared" si="4"/>
        <v>975000</v>
      </c>
      <c r="I9" s="438"/>
      <c r="J9" s="438"/>
      <c r="K9" s="438"/>
      <c r="L9" s="442"/>
      <c r="M9" s="245">
        <f t="shared" si="2"/>
        <v>0</v>
      </c>
    </row>
    <row r="10" spans="1:13" ht="15.75" thickBot="1" x14ac:dyDescent="0.3">
      <c r="A10" s="406"/>
      <c r="B10" s="418"/>
      <c r="C10" s="343" t="s">
        <v>631</v>
      </c>
      <c r="D10" s="325">
        <f t="shared" si="8"/>
        <v>13345000</v>
      </c>
      <c r="E10" s="326">
        <f t="shared" si="7"/>
        <v>2060000</v>
      </c>
      <c r="F10" s="326">
        <f t="shared" si="7"/>
        <v>4040000</v>
      </c>
      <c r="G10" s="326">
        <f t="shared" si="7"/>
        <v>1070000</v>
      </c>
      <c r="H10" s="326">
        <f t="shared" si="4"/>
        <v>6175000</v>
      </c>
      <c r="I10" s="439"/>
      <c r="J10" s="439"/>
      <c r="K10" s="439"/>
      <c r="L10" s="443"/>
      <c r="M10" s="245">
        <f t="shared" si="2"/>
        <v>0</v>
      </c>
    </row>
    <row r="11" spans="1:13" outlineLevel="1" x14ac:dyDescent="0.25">
      <c r="A11" s="410" t="s">
        <v>424</v>
      </c>
      <c r="B11" s="422">
        <v>0.85</v>
      </c>
      <c r="C11" s="333" t="s">
        <v>667</v>
      </c>
      <c r="D11" s="278">
        <f>TRUNC(D13*B11,-5)</f>
        <v>6500000</v>
      </c>
      <c r="E11" s="310">
        <v>0</v>
      </c>
      <c r="F11" s="310">
        <v>0</v>
      </c>
      <c r="G11" s="310">
        <v>0</v>
      </c>
      <c r="H11" s="312">
        <f>D11-SUM(E11:G11)</f>
        <v>6500000</v>
      </c>
      <c r="I11" s="427" t="s">
        <v>432</v>
      </c>
      <c r="J11" s="427" t="s">
        <v>59</v>
      </c>
      <c r="K11" s="427" t="s">
        <v>393</v>
      </c>
      <c r="L11" s="435" t="s">
        <v>682</v>
      </c>
      <c r="M11" s="245">
        <f t="shared" si="2"/>
        <v>0</v>
      </c>
    </row>
    <row r="12" spans="1:13" ht="30" outlineLevel="1" x14ac:dyDescent="0.25">
      <c r="A12" s="411"/>
      <c r="B12" s="423"/>
      <c r="C12" s="330" t="s">
        <v>680</v>
      </c>
      <c r="D12" s="281">
        <f>D13-D11</f>
        <v>1232000</v>
      </c>
      <c r="E12" s="311">
        <v>0</v>
      </c>
      <c r="F12" s="311">
        <v>0</v>
      </c>
      <c r="G12" s="311">
        <v>0</v>
      </c>
      <c r="H12" s="311">
        <f>D12-SUM(E12:G12)</f>
        <v>1232000</v>
      </c>
      <c r="I12" s="423"/>
      <c r="J12" s="423"/>
      <c r="K12" s="423"/>
      <c r="L12" s="431"/>
      <c r="M12" s="245">
        <f t="shared" si="2"/>
        <v>0</v>
      </c>
    </row>
    <row r="13" spans="1:13" ht="15.75" outlineLevel="1" thickBot="1" x14ac:dyDescent="0.3">
      <c r="A13" s="413"/>
      <c r="B13" s="426"/>
      <c r="C13" s="341" t="s">
        <v>631</v>
      </c>
      <c r="D13" s="308">
        <v>7732000</v>
      </c>
      <c r="E13" s="342">
        <f>SUM(E11:E12)</f>
        <v>0</v>
      </c>
      <c r="F13" s="342">
        <f t="shared" ref="F13:G13" si="9">SUM(F11:F12)</f>
        <v>0</v>
      </c>
      <c r="G13" s="342">
        <f t="shared" si="9"/>
        <v>0</v>
      </c>
      <c r="H13" s="342">
        <f>SUM(H11:H12)</f>
        <v>7732000</v>
      </c>
      <c r="I13" s="428"/>
      <c r="J13" s="428"/>
      <c r="K13" s="428"/>
      <c r="L13" s="434"/>
      <c r="M13" s="245">
        <f t="shared" si="2"/>
        <v>0</v>
      </c>
    </row>
    <row r="14" spans="1:13" x14ac:dyDescent="0.25">
      <c r="A14" s="404" t="s">
        <v>669</v>
      </c>
      <c r="B14" s="416"/>
      <c r="C14" s="331" t="s">
        <v>667</v>
      </c>
      <c r="D14" s="349">
        <f>SUMIF($C$11:$C$13,$C14,D$11:D$13)</f>
        <v>6500000</v>
      </c>
      <c r="E14" s="350">
        <f t="shared" ref="E14:G16" si="10">SUMIF($C$11:$C$13,$C14,E$11:E$13)</f>
        <v>0</v>
      </c>
      <c r="F14" s="350">
        <f t="shared" si="10"/>
        <v>0</v>
      </c>
      <c r="G14" s="350">
        <f t="shared" si="10"/>
        <v>0</v>
      </c>
      <c r="H14" s="350">
        <f t="shared" ref="H14:H77" si="11">D14-SUM(E14:G14)</f>
        <v>6500000</v>
      </c>
      <c r="I14" s="437"/>
      <c r="J14" s="440"/>
      <c r="K14" s="440"/>
      <c r="L14" s="441"/>
      <c r="M14" s="245">
        <f t="shared" si="2"/>
        <v>0</v>
      </c>
    </row>
    <row r="15" spans="1:13" ht="30" x14ac:dyDescent="0.25">
      <c r="A15" s="405"/>
      <c r="B15" s="417"/>
      <c r="C15" s="332" t="s">
        <v>680</v>
      </c>
      <c r="D15" s="351">
        <f t="shared" ref="D15:D16" si="12">SUMIF($C$11:$C$13,$C15,D$11:D$13)</f>
        <v>1232000</v>
      </c>
      <c r="E15" s="352">
        <f t="shared" si="10"/>
        <v>0</v>
      </c>
      <c r="F15" s="352">
        <f t="shared" si="10"/>
        <v>0</v>
      </c>
      <c r="G15" s="352">
        <f t="shared" si="10"/>
        <v>0</v>
      </c>
      <c r="H15" s="352">
        <f t="shared" si="11"/>
        <v>1232000</v>
      </c>
      <c r="I15" s="438"/>
      <c r="J15" s="438"/>
      <c r="K15" s="438"/>
      <c r="L15" s="442"/>
      <c r="M15" s="245">
        <f t="shared" si="2"/>
        <v>0</v>
      </c>
    </row>
    <row r="16" spans="1:13" ht="15.75" thickBot="1" x14ac:dyDescent="0.3">
      <c r="A16" s="406"/>
      <c r="B16" s="418"/>
      <c r="C16" s="343" t="s">
        <v>631</v>
      </c>
      <c r="D16" s="325">
        <f t="shared" si="12"/>
        <v>7732000</v>
      </c>
      <c r="E16" s="326">
        <f t="shared" si="10"/>
        <v>0</v>
      </c>
      <c r="F16" s="326">
        <f t="shared" si="10"/>
        <v>0</v>
      </c>
      <c r="G16" s="326">
        <f t="shared" si="10"/>
        <v>0</v>
      </c>
      <c r="H16" s="326">
        <f t="shared" si="11"/>
        <v>7732000</v>
      </c>
      <c r="I16" s="439"/>
      <c r="J16" s="439"/>
      <c r="K16" s="439"/>
      <c r="L16" s="443"/>
      <c r="M16" s="245">
        <f t="shared" si="2"/>
        <v>0</v>
      </c>
    </row>
    <row r="17" spans="1:13" outlineLevel="1" x14ac:dyDescent="0.25">
      <c r="A17" s="410" t="s">
        <v>375</v>
      </c>
      <c r="B17" s="422">
        <v>0.85</v>
      </c>
      <c r="C17" s="334" t="s">
        <v>667</v>
      </c>
      <c r="D17" s="274">
        <f>SUM(E17:H17)</f>
        <v>2050000</v>
      </c>
      <c r="E17" s="310">
        <v>2050000</v>
      </c>
      <c r="F17" s="310">
        <v>0</v>
      </c>
      <c r="G17" s="310">
        <v>0</v>
      </c>
      <c r="H17" s="310">
        <v>0</v>
      </c>
      <c r="I17" s="427" t="s">
        <v>416</v>
      </c>
      <c r="J17" s="427" t="s">
        <v>59</v>
      </c>
      <c r="K17" s="427" t="s">
        <v>358</v>
      </c>
      <c r="L17" s="435" t="s">
        <v>692</v>
      </c>
      <c r="M17" s="245">
        <f t="shared" si="2"/>
        <v>0</v>
      </c>
    </row>
    <row r="18" spans="1:13" ht="30" outlineLevel="1" x14ac:dyDescent="0.25">
      <c r="A18" s="411"/>
      <c r="B18" s="423"/>
      <c r="C18" s="330" t="s">
        <v>680</v>
      </c>
      <c r="D18" s="281">
        <f t="shared" ref="D18" si="13">SUM(E18:H18)</f>
        <v>431692</v>
      </c>
      <c r="E18" s="311">
        <v>431692</v>
      </c>
      <c r="F18" s="311">
        <v>0</v>
      </c>
      <c r="G18" s="311">
        <v>0</v>
      </c>
      <c r="H18" s="311">
        <v>0</v>
      </c>
      <c r="I18" s="423"/>
      <c r="J18" s="423"/>
      <c r="K18" s="423"/>
      <c r="L18" s="431"/>
      <c r="M18" s="245">
        <f t="shared" si="2"/>
        <v>0</v>
      </c>
    </row>
    <row r="19" spans="1:13" outlineLevel="1" x14ac:dyDescent="0.25">
      <c r="A19" s="411"/>
      <c r="B19" s="424"/>
      <c r="C19" s="341" t="s">
        <v>631</v>
      </c>
      <c r="D19" s="308">
        <f>SUM(D17:D18)</f>
        <v>2481692</v>
      </c>
      <c r="E19" s="342">
        <f>SUM(E17:E18)</f>
        <v>2481692</v>
      </c>
      <c r="F19" s="342">
        <f t="shared" ref="F19:H19" si="14">SUM(F17:F18)</f>
        <v>0</v>
      </c>
      <c r="G19" s="342">
        <f t="shared" si="14"/>
        <v>0</v>
      </c>
      <c r="H19" s="342">
        <f t="shared" si="14"/>
        <v>0</v>
      </c>
      <c r="I19" s="423"/>
      <c r="J19" s="423"/>
      <c r="K19" s="423"/>
      <c r="L19" s="431"/>
      <c r="M19" s="245">
        <f t="shared" si="2"/>
        <v>0</v>
      </c>
    </row>
    <row r="20" spans="1:13" outlineLevel="1" x14ac:dyDescent="0.25">
      <c r="A20" s="412" t="s">
        <v>469</v>
      </c>
      <c r="B20" s="425">
        <v>0.85</v>
      </c>
      <c r="C20" s="335" t="s">
        <v>667</v>
      </c>
      <c r="D20" s="319">
        <f>+D22-D21</f>
        <v>1401117.59</v>
      </c>
      <c r="E20" s="320">
        <f>+D20</f>
        <v>1401117.59</v>
      </c>
      <c r="F20" s="320">
        <v>0</v>
      </c>
      <c r="G20" s="320">
        <v>0</v>
      </c>
      <c r="H20" s="320">
        <f>D20-SUM(E20:G20)</f>
        <v>0</v>
      </c>
      <c r="I20" s="427" t="s">
        <v>416</v>
      </c>
      <c r="J20" s="427" t="s">
        <v>59</v>
      </c>
      <c r="K20" s="427" t="s">
        <v>358</v>
      </c>
      <c r="L20" s="430" t="s">
        <v>699</v>
      </c>
      <c r="M20" s="245">
        <f t="shared" si="2"/>
        <v>0</v>
      </c>
    </row>
    <row r="21" spans="1:13" ht="30" outlineLevel="1" x14ac:dyDescent="0.25">
      <c r="A21" s="411"/>
      <c r="B21" s="423"/>
      <c r="C21" s="330" t="s">
        <v>680</v>
      </c>
      <c r="D21" s="281">
        <v>250000</v>
      </c>
      <c r="E21" s="311">
        <v>250000</v>
      </c>
      <c r="F21" s="311">
        <v>0</v>
      </c>
      <c r="G21" s="311">
        <v>0</v>
      </c>
      <c r="H21" s="311">
        <f>D21-SUM(E21:G21)</f>
        <v>0</v>
      </c>
      <c r="I21" s="423"/>
      <c r="J21" s="423"/>
      <c r="K21" s="423"/>
      <c r="L21" s="431"/>
      <c r="M21" s="245">
        <f t="shared" si="2"/>
        <v>0</v>
      </c>
    </row>
    <row r="22" spans="1:13" outlineLevel="1" x14ac:dyDescent="0.25">
      <c r="A22" s="414"/>
      <c r="B22" s="424"/>
      <c r="C22" s="344" t="s">
        <v>631</v>
      </c>
      <c r="D22" s="339">
        <v>1651117.59</v>
      </c>
      <c r="E22" s="340">
        <f t="shared" ref="E22:G22" si="15">SUM(E20:E21)</f>
        <v>1651117.59</v>
      </c>
      <c r="F22" s="340">
        <f t="shared" si="15"/>
        <v>0</v>
      </c>
      <c r="G22" s="340">
        <f t="shared" si="15"/>
        <v>0</v>
      </c>
      <c r="H22" s="340">
        <f>SUM(H20:H21)</f>
        <v>0</v>
      </c>
      <c r="I22" s="424"/>
      <c r="J22" s="424"/>
      <c r="K22" s="424"/>
      <c r="L22" s="432"/>
      <c r="M22" s="245">
        <f t="shared" si="2"/>
        <v>0</v>
      </c>
    </row>
    <row r="23" spans="1:13" outlineLevel="1" x14ac:dyDescent="0.25">
      <c r="A23" s="415" t="s">
        <v>376</v>
      </c>
      <c r="B23" s="425">
        <v>0.85</v>
      </c>
      <c r="C23" s="333" t="s">
        <v>667</v>
      </c>
      <c r="D23" s="278">
        <f>SUM(E23:H23)</f>
        <v>6545000</v>
      </c>
      <c r="E23" s="312">
        <v>0</v>
      </c>
      <c r="F23" s="312">
        <v>2380000</v>
      </c>
      <c r="G23" s="312">
        <v>4165000</v>
      </c>
      <c r="H23" s="312">
        <v>0</v>
      </c>
      <c r="I23" s="429" t="s">
        <v>416</v>
      </c>
      <c r="J23" s="429" t="s">
        <v>59</v>
      </c>
      <c r="K23" s="429" t="s">
        <v>75</v>
      </c>
      <c r="L23" s="433" t="s">
        <v>695</v>
      </c>
      <c r="M23" s="245">
        <f t="shared" si="2"/>
        <v>0</v>
      </c>
    </row>
    <row r="24" spans="1:13" ht="30" outlineLevel="1" x14ac:dyDescent="0.25">
      <c r="A24" s="411"/>
      <c r="B24" s="423"/>
      <c r="C24" s="330" t="s">
        <v>680</v>
      </c>
      <c r="D24" s="281">
        <f>SUM(E24:H24)</f>
        <v>1220000</v>
      </c>
      <c r="E24" s="312">
        <v>85000</v>
      </c>
      <c r="F24" s="312">
        <v>420000</v>
      </c>
      <c r="G24" s="312">
        <v>715000</v>
      </c>
      <c r="H24" s="311">
        <v>0</v>
      </c>
      <c r="I24" s="423"/>
      <c r="J24" s="423"/>
      <c r="K24" s="423"/>
      <c r="L24" s="431"/>
      <c r="M24" s="245">
        <f t="shared" si="2"/>
        <v>0</v>
      </c>
    </row>
    <row r="25" spans="1:13" outlineLevel="1" x14ac:dyDescent="0.25">
      <c r="A25" s="411"/>
      <c r="B25" s="424"/>
      <c r="C25" s="341" t="s">
        <v>631</v>
      </c>
      <c r="D25" s="308">
        <f>SUM(D23:D24)</f>
        <v>7765000</v>
      </c>
      <c r="E25" s="342">
        <f t="shared" ref="E25:H25" si="16">SUM(E23:E24)</f>
        <v>85000</v>
      </c>
      <c r="F25" s="342">
        <f t="shared" si="16"/>
        <v>2800000</v>
      </c>
      <c r="G25" s="342">
        <f t="shared" si="16"/>
        <v>4880000</v>
      </c>
      <c r="H25" s="342">
        <f t="shared" si="16"/>
        <v>0</v>
      </c>
      <c r="I25" s="423"/>
      <c r="J25" s="423"/>
      <c r="K25" s="423"/>
      <c r="L25" s="431"/>
      <c r="M25" s="245">
        <f t="shared" si="2"/>
        <v>0</v>
      </c>
    </row>
    <row r="26" spans="1:13" outlineLevel="1" x14ac:dyDescent="0.25">
      <c r="A26" s="412" t="s">
        <v>656</v>
      </c>
      <c r="B26" s="425">
        <v>0.85</v>
      </c>
      <c r="C26" s="335" t="s">
        <v>667</v>
      </c>
      <c r="D26" s="319">
        <f>SUM(E26:H26)</f>
        <v>5130000</v>
      </c>
      <c r="E26" s="320">
        <v>0</v>
      </c>
      <c r="F26" s="320">
        <v>2050000</v>
      </c>
      <c r="G26" s="320">
        <v>3080000</v>
      </c>
      <c r="H26" s="320">
        <v>0</v>
      </c>
      <c r="I26" s="427" t="s">
        <v>416</v>
      </c>
      <c r="J26" s="427" t="s">
        <v>59</v>
      </c>
      <c r="K26" s="427" t="s">
        <v>75</v>
      </c>
      <c r="L26" s="430" t="s">
        <v>696</v>
      </c>
      <c r="M26" s="245">
        <f t="shared" si="2"/>
        <v>0</v>
      </c>
    </row>
    <row r="27" spans="1:13" ht="30" outlineLevel="1" x14ac:dyDescent="0.25">
      <c r="A27" s="411"/>
      <c r="B27" s="423"/>
      <c r="C27" s="330" t="s">
        <v>680</v>
      </c>
      <c r="D27" s="281">
        <f>D28-D26</f>
        <v>1165000</v>
      </c>
      <c r="E27" s="311">
        <v>260000</v>
      </c>
      <c r="F27" s="311">
        <f>125000+235000</f>
        <v>360000</v>
      </c>
      <c r="G27" s="311">
        <v>545000</v>
      </c>
      <c r="H27" s="311">
        <v>0</v>
      </c>
      <c r="I27" s="423"/>
      <c r="J27" s="423"/>
      <c r="K27" s="423"/>
      <c r="L27" s="431"/>
      <c r="M27" s="245">
        <f t="shared" si="2"/>
        <v>0</v>
      </c>
    </row>
    <row r="28" spans="1:13" outlineLevel="1" x14ac:dyDescent="0.25">
      <c r="A28" s="414"/>
      <c r="B28" s="424"/>
      <c r="C28" s="344" t="s">
        <v>631</v>
      </c>
      <c r="D28" s="339">
        <v>6295000</v>
      </c>
      <c r="E28" s="340">
        <f t="shared" ref="E28:H28" si="17">SUM(E26:E27)</f>
        <v>260000</v>
      </c>
      <c r="F28" s="340">
        <f t="shared" si="17"/>
        <v>2410000</v>
      </c>
      <c r="G28" s="340">
        <f t="shared" si="17"/>
        <v>3625000</v>
      </c>
      <c r="H28" s="340">
        <f t="shared" si="17"/>
        <v>0</v>
      </c>
      <c r="I28" s="424"/>
      <c r="J28" s="424"/>
      <c r="K28" s="424"/>
      <c r="L28" s="432"/>
      <c r="M28" s="245">
        <f t="shared" si="2"/>
        <v>0</v>
      </c>
    </row>
    <row r="29" spans="1:13" outlineLevel="1" x14ac:dyDescent="0.25">
      <c r="A29" s="415" t="s">
        <v>374</v>
      </c>
      <c r="B29" s="425">
        <v>0.75</v>
      </c>
      <c r="C29" s="333" t="s">
        <v>667</v>
      </c>
      <c r="D29" s="278">
        <f>SUM(E29:G29)</f>
        <v>9700000</v>
      </c>
      <c r="E29" s="312">
        <v>1300000</v>
      </c>
      <c r="F29" s="312">
        <v>4200000</v>
      </c>
      <c r="G29" s="312">
        <v>4200000</v>
      </c>
      <c r="H29" s="312">
        <f>D29-SUM(E29:G29)</f>
        <v>0</v>
      </c>
      <c r="I29" s="429" t="s">
        <v>416</v>
      </c>
      <c r="J29" s="429" t="s">
        <v>59</v>
      </c>
      <c r="K29" s="429" t="s">
        <v>358</v>
      </c>
      <c r="L29" s="433" t="s">
        <v>692</v>
      </c>
      <c r="M29" s="245">
        <f t="shared" si="2"/>
        <v>0</v>
      </c>
    </row>
    <row r="30" spans="1:13" ht="30" outlineLevel="1" x14ac:dyDescent="0.25">
      <c r="A30" s="411"/>
      <c r="B30" s="423"/>
      <c r="C30" s="330" t="s">
        <v>680</v>
      </c>
      <c r="D30" s="281">
        <f>D31-D29</f>
        <v>2600000</v>
      </c>
      <c r="E30" s="311">
        <v>1000000</v>
      </c>
      <c r="F30" s="311">
        <v>800000</v>
      </c>
      <c r="G30" s="311">
        <v>800000</v>
      </c>
      <c r="H30" s="311">
        <f>D30-SUM(E30:G30)</f>
        <v>0</v>
      </c>
      <c r="I30" s="423"/>
      <c r="J30" s="423"/>
      <c r="K30" s="423"/>
      <c r="L30" s="431"/>
      <c r="M30" s="245">
        <f t="shared" si="2"/>
        <v>0</v>
      </c>
    </row>
    <row r="31" spans="1:13" outlineLevel="1" x14ac:dyDescent="0.25">
      <c r="A31" s="411"/>
      <c r="B31" s="424"/>
      <c r="C31" s="341" t="s">
        <v>631</v>
      </c>
      <c r="D31" s="308">
        <v>12300000</v>
      </c>
      <c r="E31" s="342">
        <f t="shared" ref="E31:H31" si="18">SUM(E29:E30)</f>
        <v>2300000</v>
      </c>
      <c r="F31" s="342">
        <f t="shared" si="18"/>
        <v>5000000</v>
      </c>
      <c r="G31" s="342">
        <f t="shared" si="18"/>
        <v>5000000</v>
      </c>
      <c r="H31" s="342">
        <f t="shared" si="18"/>
        <v>0</v>
      </c>
      <c r="I31" s="423"/>
      <c r="J31" s="423"/>
      <c r="K31" s="423"/>
      <c r="L31" s="431"/>
      <c r="M31" s="245">
        <f t="shared" si="2"/>
        <v>0</v>
      </c>
    </row>
    <row r="32" spans="1:13" outlineLevel="1" x14ac:dyDescent="0.25">
      <c r="A32" s="412" t="s">
        <v>143</v>
      </c>
      <c r="B32" s="425">
        <v>1</v>
      </c>
      <c r="C32" s="335" t="s">
        <v>667</v>
      </c>
      <c r="D32" s="319">
        <f>SUM(E32:G32)</f>
        <v>425000</v>
      </c>
      <c r="E32" s="320">
        <v>425000</v>
      </c>
      <c r="F32" s="320">
        <v>0</v>
      </c>
      <c r="G32" s="320">
        <v>0</v>
      </c>
      <c r="H32" s="320">
        <f t="shared" ref="H32" si="19">H34*$B32</f>
        <v>0</v>
      </c>
      <c r="I32" s="427" t="s">
        <v>416</v>
      </c>
      <c r="J32" s="427" t="s">
        <v>59</v>
      </c>
      <c r="K32" s="427" t="s">
        <v>358</v>
      </c>
      <c r="L32" s="430" t="s">
        <v>691</v>
      </c>
      <c r="M32" s="245">
        <f t="shared" si="2"/>
        <v>0</v>
      </c>
    </row>
    <row r="33" spans="1:13" ht="30" outlineLevel="1" x14ac:dyDescent="0.25">
      <c r="A33" s="411"/>
      <c r="B33" s="423"/>
      <c r="C33" s="330" t="s">
        <v>680</v>
      </c>
      <c r="D33" s="281">
        <f>SUM(E33:G33)</f>
        <v>75000</v>
      </c>
      <c r="E33" s="311">
        <v>75000</v>
      </c>
      <c r="F33" s="311">
        <v>0</v>
      </c>
      <c r="G33" s="311">
        <v>0</v>
      </c>
      <c r="H33" s="311">
        <f t="shared" ref="H33" si="20">+H34-H32</f>
        <v>0</v>
      </c>
      <c r="I33" s="423"/>
      <c r="J33" s="423"/>
      <c r="K33" s="423"/>
      <c r="L33" s="431"/>
      <c r="M33" s="245">
        <f t="shared" si="2"/>
        <v>0</v>
      </c>
    </row>
    <row r="34" spans="1:13" ht="15.75" outlineLevel="1" thickBot="1" x14ac:dyDescent="0.3">
      <c r="A34" s="414"/>
      <c r="B34" s="424"/>
      <c r="C34" s="344" t="s">
        <v>631</v>
      </c>
      <c r="D34" s="339">
        <f>SUM(D32:D33)</f>
        <v>500000</v>
      </c>
      <c r="E34" s="340">
        <f t="shared" ref="E34:G34" si="21">SUM(E32:E33)</f>
        <v>500000</v>
      </c>
      <c r="F34" s="340">
        <f t="shared" si="21"/>
        <v>0</v>
      </c>
      <c r="G34" s="340">
        <f t="shared" si="21"/>
        <v>0</v>
      </c>
      <c r="H34" s="340">
        <f t="shared" si="11"/>
        <v>0</v>
      </c>
      <c r="I34" s="424"/>
      <c r="J34" s="424"/>
      <c r="K34" s="424"/>
      <c r="L34" s="432"/>
      <c r="M34" s="245">
        <f t="shared" si="2"/>
        <v>0</v>
      </c>
    </row>
    <row r="35" spans="1:13" x14ac:dyDescent="0.25">
      <c r="A35" s="404" t="s">
        <v>670</v>
      </c>
      <c r="B35" s="416"/>
      <c r="C35" s="331" t="s">
        <v>667</v>
      </c>
      <c r="D35" s="349">
        <f t="shared" ref="D35:G37" si="22">SUMIF($C$17:$C$34,$C35,D$17:D$34)</f>
        <v>25251117.59</v>
      </c>
      <c r="E35" s="350">
        <f t="shared" si="22"/>
        <v>5176117.59</v>
      </c>
      <c r="F35" s="350">
        <f t="shared" si="22"/>
        <v>8630000</v>
      </c>
      <c r="G35" s="350">
        <f t="shared" si="22"/>
        <v>11445000</v>
      </c>
      <c r="H35" s="350">
        <f t="shared" si="11"/>
        <v>0</v>
      </c>
      <c r="I35" s="437"/>
      <c r="J35" s="440"/>
      <c r="K35" s="440"/>
      <c r="L35" s="441"/>
      <c r="M35" s="245">
        <f t="shared" si="2"/>
        <v>0</v>
      </c>
    </row>
    <row r="36" spans="1:13" ht="30" x14ac:dyDescent="0.25">
      <c r="A36" s="405"/>
      <c r="B36" s="417"/>
      <c r="C36" s="332" t="s">
        <v>680</v>
      </c>
      <c r="D36" s="351">
        <f t="shared" si="22"/>
        <v>5741692</v>
      </c>
      <c r="E36" s="352">
        <f t="shared" si="22"/>
        <v>2101692</v>
      </c>
      <c r="F36" s="352">
        <f t="shared" si="22"/>
        <v>1580000</v>
      </c>
      <c r="G36" s="352">
        <f t="shared" si="22"/>
        <v>2060000</v>
      </c>
      <c r="H36" s="352">
        <f t="shared" si="11"/>
        <v>0</v>
      </c>
      <c r="I36" s="438"/>
      <c r="J36" s="438"/>
      <c r="K36" s="438"/>
      <c r="L36" s="442"/>
      <c r="M36" s="245">
        <f t="shared" si="2"/>
        <v>0</v>
      </c>
    </row>
    <row r="37" spans="1:13" ht="15.75" thickBot="1" x14ac:dyDescent="0.3">
      <c r="A37" s="406"/>
      <c r="B37" s="418"/>
      <c r="C37" s="343" t="s">
        <v>631</v>
      </c>
      <c r="D37" s="325">
        <f t="shared" si="22"/>
        <v>30992809.59</v>
      </c>
      <c r="E37" s="326">
        <f t="shared" si="22"/>
        <v>7277809.5899999999</v>
      </c>
      <c r="F37" s="326">
        <f t="shared" si="22"/>
        <v>10210000</v>
      </c>
      <c r="G37" s="326">
        <f t="shared" si="22"/>
        <v>13505000</v>
      </c>
      <c r="H37" s="326">
        <f t="shared" si="11"/>
        <v>0</v>
      </c>
      <c r="I37" s="439"/>
      <c r="J37" s="439"/>
      <c r="K37" s="439"/>
      <c r="L37" s="443"/>
      <c r="M37" s="245">
        <f t="shared" si="2"/>
        <v>0</v>
      </c>
    </row>
    <row r="38" spans="1:13" outlineLevel="1" x14ac:dyDescent="0.25">
      <c r="A38" s="410" t="s">
        <v>640</v>
      </c>
      <c r="B38" s="422">
        <v>1</v>
      </c>
      <c r="C38" s="334" t="s">
        <v>667</v>
      </c>
      <c r="D38" s="274">
        <f>SUM(E38:H38)</f>
        <v>840000</v>
      </c>
      <c r="E38" s="310">
        <v>740000</v>
      </c>
      <c r="F38" s="310">
        <v>100000</v>
      </c>
      <c r="G38" s="310">
        <v>0</v>
      </c>
      <c r="H38" s="310">
        <v>0</v>
      </c>
      <c r="I38" s="427" t="s">
        <v>641</v>
      </c>
      <c r="J38" s="427" t="s">
        <v>642</v>
      </c>
      <c r="K38" s="427" t="s">
        <v>358</v>
      </c>
      <c r="L38" s="436" t="s">
        <v>692</v>
      </c>
      <c r="M38" s="245">
        <f t="shared" si="2"/>
        <v>0</v>
      </c>
    </row>
    <row r="39" spans="1:13" ht="30" outlineLevel="1" x14ac:dyDescent="0.25">
      <c r="A39" s="411"/>
      <c r="B39" s="423"/>
      <c r="C39" s="330" t="s">
        <v>680</v>
      </c>
      <c r="D39" s="274">
        <f>SUM(E39:H39)</f>
        <v>0</v>
      </c>
      <c r="E39" s="311">
        <v>0</v>
      </c>
      <c r="F39" s="311">
        <v>0</v>
      </c>
      <c r="G39" s="311">
        <v>0</v>
      </c>
      <c r="H39" s="311">
        <v>0</v>
      </c>
      <c r="I39" s="423"/>
      <c r="J39" s="423"/>
      <c r="K39" s="423"/>
      <c r="L39" s="431"/>
      <c r="M39" s="245">
        <f t="shared" si="2"/>
        <v>0</v>
      </c>
    </row>
    <row r="40" spans="1:13" ht="15.75" outlineLevel="1" thickBot="1" x14ac:dyDescent="0.3">
      <c r="A40" s="413"/>
      <c r="B40" s="426"/>
      <c r="C40" s="341" t="s">
        <v>631</v>
      </c>
      <c r="D40" s="308">
        <f>SUM(D38:D39)</f>
        <v>840000</v>
      </c>
      <c r="E40" s="342">
        <f>SUM(E38:E39)</f>
        <v>740000</v>
      </c>
      <c r="F40" s="342">
        <f t="shared" ref="F40:H40" si="23">SUM(F38:F39)</f>
        <v>100000</v>
      </c>
      <c r="G40" s="342">
        <f t="shared" si="23"/>
        <v>0</v>
      </c>
      <c r="H40" s="342">
        <f t="shared" si="23"/>
        <v>0</v>
      </c>
      <c r="I40" s="428"/>
      <c r="J40" s="428"/>
      <c r="K40" s="428"/>
      <c r="L40" s="434"/>
      <c r="M40" s="245">
        <f t="shared" si="2"/>
        <v>0</v>
      </c>
    </row>
    <row r="41" spans="1:13" x14ac:dyDescent="0.25">
      <c r="A41" s="404" t="s">
        <v>672</v>
      </c>
      <c r="B41" s="416"/>
      <c r="C41" s="331" t="s">
        <v>667</v>
      </c>
      <c r="D41" s="349">
        <f>SUMIF($C$38:$C$40,$C41,D$38:D$40)</f>
        <v>840000</v>
      </c>
      <c r="E41" s="350">
        <f t="shared" ref="E41:G43" si="24">SUMIF($C$38:$C$40,$C41,E$38:E$40)</f>
        <v>740000</v>
      </c>
      <c r="F41" s="350">
        <f t="shared" si="24"/>
        <v>100000</v>
      </c>
      <c r="G41" s="350">
        <f t="shared" si="24"/>
        <v>0</v>
      </c>
      <c r="H41" s="350">
        <f t="shared" si="11"/>
        <v>0</v>
      </c>
      <c r="I41" s="437"/>
      <c r="J41" s="440"/>
      <c r="K41" s="440"/>
      <c r="L41" s="441"/>
      <c r="M41" s="245">
        <f t="shared" si="2"/>
        <v>0</v>
      </c>
    </row>
    <row r="42" spans="1:13" ht="30" x14ac:dyDescent="0.25">
      <c r="A42" s="405"/>
      <c r="B42" s="417"/>
      <c r="C42" s="332" t="s">
        <v>680</v>
      </c>
      <c r="D42" s="351">
        <f t="shared" ref="D42:D43" si="25">SUMIF($C$38:$C$40,$C42,D$38:D$40)</f>
        <v>0</v>
      </c>
      <c r="E42" s="352">
        <f t="shared" si="24"/>
        <v>0</v>
      </c>
      <c r="F42" s="352">
        <f t="shared" si="24"/>
        <v>0</v>
      </c>
      <c r="G42" s="352">
        <f t="shared" si="24"/>
        <v>0</v>
      </c>
      <c r="H42" s="352">
        <f t="shared" si="11"/>
        <v>0</v>
      </c>
      <c r="I42" s="438"/>
      <c r="J42" s="438"/>
      <c r="K42" s="438"/>
      <c r="L42" s="442"/>
      <c r="M42" s="245">
        <f t="shared" si="2"/>
        <v>0</v>
      </c>
    </row>
    <row r="43" spans="1:13" ht="15.75" thickBot="1" x14ac:dyDescent="0.3">
      <c r="A43" s="406"/>
      <c r="B43" s="418"/>
      <c r="C43" s="343" t="s">
        <v>631</v>
      </c>
      <c r="D43" s="325">
        <f t="shared" si="25"/>
        <v>840000</v>
      </c>
      <c r="E43" s="326">
        <f t="shared" si="24"/>
        <v>740000</v>
      </c>
      <c r="F43" s="326">
        <f t="shared" si="24"/>
        <v>100000</v>
      </c>
      <c r="G43" s="326">
        <f t="shared" si="24"/>
        <v>0</v>
      </c>
      <c r="H43" s="326">
        <f t="shared" si="11"/>
        <v>0</v>
      </c>
      <c r="I43" s="439"/>
      <c r="J43" s="439"/>
      <c r="K43" s="439"/>
      <c r="L43" s="443"/>
      <c r="M43" s="245">
        <f t="shared" si="2"/>
        <v>0</v>
      </c>
    </row>
    <row r="44" spans="1:13" outlineLevel="1" x14ac:dyDescent="0.25">
      <c r="A44" s="410" t="s">
        <v>687</v>
      </c>
      <c r="B44" s="422">
        <v>0.9</v>
      </c>
      <c r="C44" s="334" t="s">
        <v>667</v>
      </c>
      <c r="D44" s="274">
        <f>SUM(E44:G44)</f>
        <v>7400000</v>
      </c>
      <c r="E44" s="310">
        <v>1700000</v>
      </c>
      <c r="F44" s="310">
        <v>3300000</v>
      </c>
      <c r="G44" s="310">
        <v>2400000</v>
      </c>
      <c r="H44" s="310">
        <f t="shared" si="11"/>
        <v>0</v>
      </c>
      <c r="I44" s="427" t="s">
        <v>419</v>
      </c>
      <c r="J44" s="427" t="s">
        <v>59</v>
      </c>
      <c r="K44" s="427" t="s">
        <v>358</v>
      </c>
      <c r="L44" s="436" t="s">
        <v>688</v>
      </c>
      <c r="M44" s="245">
        <f t="shared" si="2"/>
        <v>0</v>
      </c>
    </row>
    <row r="45" spans="1:13" ht="30" outlineLevel="1" x14ac:dyDescent="0.25">
      <c r="A45" s="411"/>
      <c r="B45" s="423"/>
      <c r="C45" s="330" t="s">
        <v>680</v>
      </c>
      <c r="D45" s="281">
        <v>7400000</v>
      </c>
      <c r="E45" s="311">
        <v>690000</v>
      </c>
      <c r="F45" s="311">
        <v>710000</v>
      </c>
      <c r="G45" s="311">
        <v>300000</v>
      </c>
      <c r="H45" s="311">
        <f t="shared" si="11"/>
        <v>5700000</v>
      </c>
      <c r="I45" s="423"/>
      <c r="J45" s="423"/>
      <c r="K45" s="423"/>
      <c r="L45" s="431"/>
      <c r="M45" s="245">
        <f t="shared" si="2"/>
        <v>0</v>
      </c>
    </row>
    <row r="46" spans="1:13" outlineLevel="1" x14ac:dyDescent="0.25">
      <c r="A46" s="411"/>
      <c r="B46" s="424"/>
      <c r="C46" s="341" t="s">
        <v>631</v>
      </c>
      <c r="D46" s="308">
        <f>SUM(D44:D45)</f>
        <v>14800000</v>
      </c>
      <c r="E46" s="342">
        <f>SUM(E44:E45)</f>
        <v>2390000</v>
      </c>
      <c r="F46" s="342">
        <f t="shared" ref="F46:G46" si="26">SUM(F44:F45)</f>
        <v>4010000</v>
      </c>
      <c r="G46" s="342">
        <f t="shared" si="26"/>
        <v>2700000</v>
      </c>
      <c r="H46" s="342">
        <f t="shared" si="11"/>
        <v>5700000</v>
      </c>
      <c r="I46" s="423"/>
      <c r="J46" s="423"/>
      <c r="K46" s="423"/>
      <c r="L46" s="431"/>
      <c r="M46" s="245">
        <f t="shared" si="2"/>
        <v>0</v>
      </c>
    </row>
    <row r="47" spans="1:13" outlineLevel="1" x14ac:dyDescent="0.25">
      <c r="A47" s="412" t="s">
        <v>659</v>
      </c>
      <c r="B47" s="425">
        <v>1</v>
      </c>
      <c r="C47" s="335" t="s">
        <v>667</v>
      </c>
      <c r="D47" s="319">
        <f>SUM(E47:H47)</f>
        <v>855000</v>
      </c>
      <c r="E47" s="320">
        <v>342000</v>
      </c>
      <c r="F47" s="320">
        <v>427500</v>
      </c>
      <c r="G47" s="320">
        <v>85500</v>
      </c>
      <c r="H47" s="320">
        <v>0</v>
      </c>
      <c r="I47" s="427" t="s">
        <v>419</v>
      </c>
      <c r="J47" s="427" t="s">
        <v>636</v>
      </c>
      <c r="K47" s="427" t="s">
        <v>358</v>
      </c>
      <c r="L47" s="430" t="s">
        <v>693</v>
      </c>
      <c r="M47" s="245">
        <f t="shared" si="2"/>
        <v>0</v>
      </c>
    </row>
    <row r="48" spans="1:13" ht="30" outlineLevel="1" x14ac:dyDescent="0.25">
      <c r="A48" s="411"/>
      <c r="B48" s="423"/>
      <c r="C48" s="330" t="s">
        <v>680</v>
      </c>
      <c r="D48" s="281">
        <f>SUM(E48:H48)</f>
        <v>0</v>
      </c>
      <c r="E48" s="311">
        <v>0</v>
      </c>
      <c r="F48" s="311">
        <v>0</v>
      </c>
      <c r="G48" s="311">
        <v>0</v>
      </c>
      <c r="H48" s="311">
        <v>0</v>
      </c>
      <c r="I48" s="423"/>
      <c r="J48" s="423"/>
      <c r="K48" s="423"/>
      <c r="L48" s="431"/>
      <c r="M48" s="245">
        <f t="shared" si="2"/>
        <v>0</v>
      </c>
    </row>
    <row r="49" spans="1:13" ht="15.75" outlineLevel="1" thickBot="1" x14ac:dyDescent="0.3">
      <c r="A49" s="413"/>
      <c r="B49" s="426"/>
      <c r="C49" s="345" t="s">
        <v>631</v>
      </c>
      <c r="D49" s="346">
        <f>SUM(D47:D48)</f>
        <v>855000</v>
      </c>
      <c r="E49" s="347">
        <f>SUM(E47:E48)</f>
        <v>342000</v>
      </c>
      <c r="F49" s="347">
        <f t="shared" ref="F49:G49" si="27">SUM(F47:F48)</f>
        <v>427500</v>
      </c>
      <c r="G49" s="347">
        <f t="shared" si="27"/>
        <v>85500</v>
      </c>
      <c r="H49" s="347">
        <f t="shared" si="11"/>
        <v>0</v>
      </c>
      <c r="I49" s="426"/>
      <c r="J49" s="426"/>
      <c r="K49" s="426"/>
      <c r="L49" s="434"/>
      <c r="M49" s="245">
        <f t="shared" si="2"/>
        <v>0</v>
      </c>
    </row>
    <row r="50" spans="1:13" x14ac:dyDescent="0.25">
      <c r="A50" s="404" t="s">
        <v>673</v>
      </c>
      <c r="B50" s="416"/>
      <c r="C50" s="331" t="s">
        <v>667</v>
      </c>
      <c r="D50" s="349">
        <f>SUMIF($C$44:$C$49,$C50,D$44:D$49)</f>
        <v>8255000</v>
      </c>
      <c r="E50" s="350">
        <f t="shared" ref="E50:G52" si="28">SUMIF($C$44:$C$49,$C50,E$44:E$49)</f>
        <v>2042000</v>
      </c>
      <c r="F50" s="350">
        <f t="shared" si="28"/>
        <v>3727500</v>
      </c>
      <c r="G50" s="350">
        <f t="shared" si="28"/>
        <v>2485500</v>
      </c>
      <c r="H50" s="350">
        <f t="shared" si="11"/>
        <v>0</v>
      </c>
      <c r="I50" s="437"/>
      <c r="J50" s="440"/>
      <c r="K50" s="440"/>
      <c r="L50" s="441"/>
      <c r="M50" s="245">
        <f t="shared" si="2"/>
        <v>0</v>
      </c>
    </row>
    <row r="51" spans="1:13" ht="30" x14ac:dyDescent="0.25">
      <c r="A51" s="405"/>
      <c r="B51" s="417"/>
      <c r="C51" s="332" t="s">
        <v>680</v>
      </c>
      <c r="D51" s="351">
        <f t="shared" ref="D51:D52" si="29">SUMIF($C$44:$C$49,$C51,D$44:D$49)</f>
        <v>7400000</v>
      </c>
      <c r="E51" s="352">
        <f t="shared" si="28"/>
        <v>690000</v>
      </c>
      <c r="F51" s="352">
        <f t="shared" si="28"/>
        <v>710000</v>
      </c>
      <c r="G51" s="352">
        <f t="shared" si="28"/>
        <v>300000</v>
      </c>
      <c r="H51" s="352">
        <f t="shared" si="11"/>
        <v>5700000</v>
      </c>
      <c r="I51" s="438"/>
      <c r="J51" s="438"/>
      <c r="K51" s="438"/>
      <c r="L51" s="442"/>
      <c r="M51" s="245">
        <f t="shared" si="2"/>
        <v>0</v>
      </c>
    </row>
    <row r="52" spans="1:13" ht="15.75" thickBot="1" x14ac:dyDescent="0.3">
      <c r="A52" s="406"/>
      <c r="B52" s="418"/>
      <c r="C52" s="343" t="s">
        <v>631</v>
      </c>
      <c r="D52" s="325">
        <f t="shared" si="29"/>
        <v>15655000</v>
      </c>
      <c r="E52" s="326">
        <f t="shared" si="28"/>
        <v>2732000</v>
      </c>
      <c r="F52" s="326">
        <f t="shared" si="28"/>
        <v>4437500</v>
      </c>
      <c r="G52" s="326">
        <f t="shared" si="28"/>
        <v>2785500</v>
      </c>
      <c r="H52" s="326">
        <f t="shared" si="11"/>
        <v>5700000</v>
      </c>
      <c r="I52" s="439"/>
      <c r="J52" s="439"/>
      <c r="K52" s="439"/>
      <c r="L52" s="443"/>
      <c r="M52" s="245">
        <f t="shared" si="2"/>
        <v>0</v>
      </c>
    </row>
    <row r="53" spans="1:13" outlineLevel="1" x14ac:dyDescent="0.25">
      <c r="A53" s="410" t="s">
        <v>369</v>
      </c>
      <c r="B53" s="422">
        <v>0.85</v>
      </c>
      <c r="C53" s="334" t="s">
        <v>667</v>
      </c>
      <c r="D53" s="274">
        <f>D55*B53</f>
        <v>4547500</v>
      </c>
      <c r="E53" s="310">
        <v>0</v>
      </c>
      <c r="F53" s="310">
        <v>0</v>
      </c>
      <c r="G53" s="310">
        <v>0</v>
      </c>
      <c r="H53" s="310">
        <f t="shared" si="11"/>
        <v>4547500</v>
      </c>
      <c r="I53" s="427" t="s">
        <v>418</v>
      </c>
      <c r="J53" s="427" t="s">
        <v>59</v>
      </c>
      <c r="K53" s="427" t="s">
        <v>75</v>
      </c>
      <c r="L53" s="436" t="s">
        <v>703</v>
      </c>
      <c r="M53" s="245">
        <f t="shared" si="2"/>
        <v>0</v>
      </c>
    </row>
    <row r="54" spans="1:13" ht="30" outlineLevel="1" x14ac:dyDescent="0.25">
      <c r="A54" s="411"/>
      <c r="B54" s="423"/>
      <c r="C54" s="330" t="s">
        <v>680</v>
      </c>
      <c r="D54" s="281">
        <f>D55-D53</f>
        <v>802500</v>
      </c>
      <c r="E54" s="311">
        <v>0</v>
      </c>
      <c r="F54" s="311">
        <v>0</v>
      </c>
      <c r="G54" s="311">
        <v>0</v>
      </c>
      <c r="H54" s="311">
        <f t="shared" si="11"/>
        <v>802500</v>
      </c>
      <c r="I54" s="423"/>
      <c r="J54" s="423"/>
      <c r="K54" s="423"/>
      <c r="L54" s="431"/>
      <c r="M54" s="245">
        <f t="shared" si="2"/>
        <v>0</v>
      </c>
    </row>
    <row r="55" spans="1:13" ht="15.75" outlineLevel="1" thickBot="1" x14ac:dyDescent="0.3">
      <c r="A55" s="413"/>
      <c r="B55" s="426"/>
      <c r="C55" s="341" t="s">
        <v>631</v>
      </c>
      <c r="D55" s="308">
        <v>5350000</v>
      </c>
      <c r="E55" s="342">
        <f>SUM(E53:E54)</f>
        <v>0</v>
      </c>
      <c r="F55" s="342">
        <f t="shared" ref="F55:G55" si="30">SUM(F53:F54)</f>
        <v>0</v>
      </c>
      <c r="G55" s="342">
        <f t="shared" si="30"/>
        <v>0</v>
      </c>
      <c r="H55" s="342">
        <f t="shared" si="11"/>
        <v>5350000</v>
      </c>
      <c r="I55" s="428"/>
      <c r="J55" s="428"/>
      <c r="K55" s="428"/>
      <c r="L55" s="434"/>
      <c r="M55" s="245">
        <f t="shared" si="2"/>
        <v>0</v>
      </c>
    </row>
    <row r="56" spans="1:13" x14ac:dyDescent="0.25">
      <c r="A56" s="404" t="s">
        <v>674</v>
      </c>
      <c r="B56" s="416"/>
      <c r="C56" s="331" t="s">
        <v>667</v>
      </c>
      <c r="D56" s="349">
        <f>SUMIF($C$53:$C$55,$C56,D$53:D$55)</f>
        <v>4547500</v>
      </c>
      <c r="E56" s="350">
        <f t="shared" ref="E56:G58" si="31">SUMIF($C$53:$C$55,$C56,E$53:E$55)</f>
        <v>0</v>
      </c>
      <c r="F56" s="350">
        <f t="shared" si="31"/>
        <v>0</v>
      </c>
      <c r="G56" s="350">
        <f t="shared" si="31"/>
        <v>0</v>
      </c>
      <c r="H56" s="350">
        <f t="shared" si="11"/>
        <v>4547500</v>
      </c>
      <c r="I56" s="437"/>
      <c r="J56" s="440"/>
      <c r="K56" s="440"/>
      <c r="L56" s="441"/>
      <c r="M56" s="245">
        <f t="shared" si="2"/>
        <v>0</v>
      </c>
    </row>
    <row r="57" spans="1:13" ht="30" x14ac:dyDescent="0.25">
      <c r="A57" s="405"/>
      <c r="B57" s="417"/>
      <c r="C57" s="332" t="s">
        <v>680</v>
      </c>
      <c r="D57" s="351">
        <f t="shared" ref="D57:D58" si="32">SUMIF($C$53:$C$55,$C57,D$53:D$55)</f>
        <v>802500</v>
      </c>
      <c r="E57" s="352">
        <f t="shared" si="31"/>
        <v>0</v>
      </c>
      <c r="F57" s="352">
        <f t="shared" si="31"/>
        <v>0</v>
      </c>
      <c r="G57" s="352">
        <f t="shared" si="31"/>
        <v>0</v>
      </c>
      <c r="H57" s="352">
        <f t="shared" si="11"/>
        <v>802500</v>
      </c>
      <c r="I57" s="438"/>
      <c r="J57" s="438"/>
      <c r="K57" s="438"/>
      <c r="L57" s="442"/>
      <c r="M57" s="245">
        <f t="shared" si="2"/>
        <v>0</v>
      </c>
    </row>
    <row r="58" spans="1:13" ht="15.75" thickBot="1" x14ac:dyDescent="0.3">
      <c r="A58" s="406"/>
      <c r="B58" s="418"/>
      <c r="C58" s="343" t="s">
        <v>631</v>
      </c>
      <c r="D58" s="325">
        <f t="shared" si="32"/>
        <v>5350000</v>
      </c>
      <c r="E58" s="326">
        <f t="shared" si="31"/>
        <v>0</v>
      </c>
      <c r="F58" s="326">
        <f t="shared" si="31"/>
        <v>0</v>
      </c>
      <c r="G58" s="326">
        <f t="shared" si="31"/>
        <v>0</v>
      </c>
      <c r="H58" s="326">
        <f t="shared" si="11"/>
        <v>5350000</v>
      </c>
      <c r="I58" s="439"/>
      <c r="J58" s="439"/>
      <c r="K58" s="439"/>
      <c r="L58" s="443"/>
      <c r="M58" s="245">
        <f t="shared" si="2"/>
        <v>0</v>
      </c>
    </row>
    <row r="59" spans="1:13" outlineLevel="1" x14ac:dyDescent="0.25">
      <c r="A59" s="410" t="s">
        <v>660</v>
      </c>
      <c r="B59" s="422">
        <v>1</v>
      </c>
      <c r="C59" s="334" t="s">
        <v>667</v>
      </c>
      <c r="D59" s="274">
        <f>D61*B59</f>
        <v>775000</v>
      </c>
      <c r="E59" s="310">
        <v>775000</v>
      </c>
      <c r="F59" s="310">
        <v>0</v>
      </c>
      <c r="G59" s="310">
        <v>0</v>
      </c>
      <c r="H59" s="310">
        <f t="shared" si="11"/>
        <v>0</v>
      </c>
      <c r="I59" s="427" t="s">
        <v>437</v>
      </c>
      <c r="J59" s="427" t="s">
        <v>59</v>
      </c>
      <c r="K59" s="427" t="s">
        <v>637</v>
      </c>
      <c r="L59" s="436" t="s">
        <v>704</v>
      </c>
      <c r="M59" s="245">
        <f t="shared" si="2"/>
        <v>0</v>
      </c>
    </row>
    <row r="60" spans="1:13" ht="30" outlineLevel="1" x14ac:dyDescent="0.25">
      <c r="A60" s="411"/>
      <c r="B60" s="423"/>
      <c r="C60" s="330" t="s">
        <v>680</v>
      </c>
      <c r="D60" s="281">
        <f>D61-D59</f>
        <v>0</v>
      </c>
      <c r="E60" s="311">
        <v>0</v>
      </c>
      <c r="F60" s="311">
        <v>0</v>
      </c>
      <c r="G60" s="311">
        <v>0</v>
      </c>
      <c r="H60" s="311">
        <f t="shared" si="11"/>
        <v>0</v>
      </c>
      <c r="I60" s="423"/>
      <c r="J60" s="423"/>
      <c r="K60" s="423"/>
      <c r="L60" s="431"/>
      <c r="M60" s="245">
        <f t="shared" si="2"/>
        <v>0</v>
      </c>
    </row>
    <row r="61" spans="1:13" outlineLevel="1" x14ac:dyDescent="0.25">
      <c r="A61" s="411"/>
      <c r="B61" s="424"/>
      <c r="C61" s="341" t="s">
        <v>631</v>
      </c>
      <c r="D61" s="308">
        <v>775000</v>
      </c>
      <c r="E61" s="342">
        <f t="shared" ref="E61:G61" si="33">SUM(E59:E60)</f>
        <v>775000</v>
      </c>
      <c r="F61" s="342">
        <f t="shared" si="33"/>
        <v>0</v>
      </c>
      <c r="G61" s="342">
        <f t="shared" si="33"/>
        <v>0</v>
      </c>
      <c r="H61" s="342">
        <f t="shared" si="11"/>
        <v>0</v>
      </c>
      <c r="I61" s="423"/>
      <c r="J61" s="423"/>
      <c r="K61" s="423"/>
      <c r="L61" s="431"/>
      <c r="M61" s="245">
        <f t="shared" si="2"/>
        <v>0</v>
      </c>
    </row>
    <row r="62" spans="1:13" outlineLevel="1" x14ac:dyDescent="0.25">
      <c r="A62" s="412" t="s">
        <v>686</v>
      </c>
      <c r="B62" s="425">
        <v>0.85</v>
      </c>
      <c r="C62" s="335" t="s">
        <v>667</v>
      </c>
      <c r="D62" s="319">
        <f>TRUNC(D64*B62,-5)</f>
        <v>7900000</v>
      </c>
      <c r="E62" s="320">
        <v>0</v>
      </c>
      <c r="F62" s="320">
        <v>2385000</v>
      </c>
      <c r="G62" s="320">
        <v>5375000</v>
      </c>
      <c r="H62" s="320">
        <f t="shared" si="11"/>
        <v>140000</v>
      </c>
      <c r="I62" s="427" t="s">
        <v>437</v>
      </c>
      <c r="J62" s="427" t="s">
        <v>59</v>
      </c>
      <c r="K62" s="427" t="s">
        <v>75</v>
      </c>
      <c r="L62" s="430" t="s">
        <v>690</v>
      </c>
      <c r="M62" s="245">
        <f t="shared" si="2"/>
        <v>0</v>
      </c>
    </row>
    <row r="63" spans="1:13" ht="30" outlineLevel="1" x14ac:dyDescent="0.25">
      <c r="A63" s="411"/>
      <c r="B63" s="423"/>
      <c r="C63" s="330" t="s">
        <v>680</v>
      </c>
      <c r="D63" s="281">
        <f>D64-D62</f>
        <v>1486000</v>
      </c>
      <c r="E63" s="311">
        <v>150000</v>
      </c>
      <c r="F63" s="311">
        <v>100000</v>
      </c>
      <c r="G63" s="311">
        <v>950000</v>
      </c>
      <c r="H63" s="311">
        <f t="shared" si="11"/>
        <v>286000</v>
      </c>
      <c r="I63" s="423"/>
      <c r="J63" s="423"/>
      <c r="K63" s="423"/>
      <c r="L63" s="431"/>
      <c r="M63" s="245">
        <f t="shared" si="2"/>
        <v>0</v>
      </c>
    </row>
    <row r="64" spans="1:13" outlineLevel="1" x14ac:dyDescent="0.25">
      <c r="A64" s="414"/>
      <c r="B64" s="424"/>
      <c r="C64" s="344" t="s">
        <v>631</v>
      </c>
      <c r="D64" s="339">
        <v>9386000</v>
      </c>
      <c r="E64" s="340">
        <f>SUM(E62:E63)</f>
        <v>150000</v>
      </c>
      <c r="F64" s="340">
        <f t="shared" ref="F64:G64" si="34">SUM(F62:F63)</f>
        <v>2485000</v>
      </c>
      <c r="G64" s="340">
        <f t="shared" si="34"/>
        <v>6325000</v>
      </c>
      <c r="H64" s="340">
        <f t="shared" si="11"/>
        <v>426000</v>
      </c>
      <c r="I64" s="424"/>
      <c r="J64" s="424"/>
      <c r="K64" s="424"/>
      <c r="L64" s="432"/>
      <c r="M64" s="245">
        <f t="shared" si="2"/>
        <v>0</v>
      </c>
    </row>
    <row r="65" spans="1:13" outlineLevel="1" x14ac:dyDescent="0.25">
      <c r="A65" s="415" t="s">
        <v>634</v>
      </c>
      <c r="B65" s="425">
        <v>0.85</v>
      </c>
      <c r="C65" s="333" t="s">
        <v>667</v>
      </c>
      <c r="D65" s="278">
        <f>SUM(E65:G65)</f>
        <v>1690000</v>
      </c>
      <c r="E65" s="312">
        <v>1690000</v>
      </c>
      <c r="F65" s="312">
        <v>0</v>
      </c>
      <c r="G65" s="312">
        <v>0</v>
      </c>
      <c r="H65" s="312">
        <f t="shared" si="11"/>
        <v>0</v>
      </c>
      <c r="I65" s="429" t="s">
        <v>437</v>
      </c>
      <c r="J65" s="429" t="s">
        <v>59</v>
      </c>
      <c r="K65" s="429" t="s">
        <v>358</v>
      </c>
      <c r="L65" s="433" t="s">
        <v>689</v>
      </c>
      <c r="M65" s="245">
        <f t="shared" si="2"/>
        <v>0</v>
      </c>
    </row>
    <row r="66" spans="1:13" ht="30" outlineLevel="1" x14ac:dyDescent="0.25">
      <c r="A66" s="411"/>
      <c r="B66" s="423"/>
      <c r="C66" s="330" t="s">
        <v>680</v>
      </c>
      <c r="D66" s="278">
        <f>SUM(E66:G66)</f>
        <v>305000</v>
      </c>
      <c r="E66" s="311">
        <f>5000+90000+210000</f>
        <v>305000</v>
      </c>
      <c r="F66" s="311">
        <v>0</v>
      </c>
      <c r="G66" s="311">
        <v>0</v>
      </c>
      <c r="H66" s="311">
        <f t="shared" si="11"/>
        <v>0</v>
      </c>
      <c r="I66" s="423"/>
      <c r="J66" s="423"/>
      <c r="K66" s="423"/>
      <c r="L66" s="431"/>
      <c r="M66" s="245">
        <f t="shared" si="2"/>
        <v>0</v>
      </c>
    </row>
    <row r="67" spans="1:13" ht="15.75" outlineLevel="1" thickBot="1" x14ac:dyDescent="0.3">
      <c r="A67" s="413"/>
      <c r="B67" s="426"/>
      <c r="C67" s="341" t="s">
        <v>631</v>
      </c>
      <c r="D67" s="308">
        <v>1995000</v>
      </c>
      <c r="E67" s="342">
        <f>SUM(E65:E66)</f>
        <v>1995000</v>
      </c>
      <c r="F67" s="342">
        <f>SUM(F65:F66)</f>
        <v>0</v>
      </c>
      <c r="G67" s="342">
        <f>SUM(G65:G66)</f>
        <v>0</v>
      </c>
      <c r="H67" s="342">
        <f t="shared" si="11"/>
        <v>0</v>
      </c>
      <c r="I67" s="428"/>
      <c r="J67" s="428"/>
      <c r="K67" s="428"/>
      <c r="L67" s="434"/>
      <c r="M67" s="245">
        <f t="shared" ref="M67:M109" si="35">SUM(D67:H67)/2-D67</f>
        <v>0</v>
      </c>
    </row>
    <row r="68" spans="1:13" x14ac:dyDescent="0.25">
      <c r="A68" s="404" t="s">
        <v>675</v>
      </c>
      <c r="B68" s="416"/>
      <c r="C68" s="331" t="s">
        <v>667</v>
      </c>
      <c r="D68" s="349">
        <f>SUMIF($C$59:$C$67,$C68,D$59:D$67)</f>
        <v>10365000</v>
      </c>
      <c r="E68" s="350">
        <f t="shared" ref="E68:G70" si="36">SUMIF($C$59:$C$67,$C68,E$59:E$67)</f>
        <v>2465000</v>
      </c>
      <c r="F68" s="350">
        <f t="shared" si="36"/>
        <v>2385000</v>
      </c>
      <c r="G68" s="350">
        <f t="shared" si="36"/>
        <v>5375000</v>
      </c>
      <c r="H68" s="350">
        <f t="shared" si="11"/>
        <v>140000</v>
      </c>
      <c r="I68" s="437"/>
      <c r="J68" s="440"/>
      <c r="K68" s="440"/>
      <c r="L68" s="441"/>
      <c r="M68" s="245">
        <f t="shared" si="35"/>
        <v>0</v>
      </c>
    </row>
    <row r="69" spans="1:13" ht="30" x14ac:dyDescent="0.25">
      <c r="A69" s="405"/>
      <c r="B69" s="417"/>
      <c r="C69" s="332" t="s">
        <v>680</v>
      </c>
      <c r="D69" s="351">
        <f t="shared" ref="D69:D70" si="37">SUMIF($C$59:$C$67,$C69,D$59:D$67)</f>
        <v>1791000</v>
      </c>
      <c r="E69" s="352">
        <f t="shared" si="36"/>
        <v>455000</v>
      </c>
      <c r="F69" s="352">
        <f t="shared" si="36"/>
        <v>100000</v>
      </c>
      <c r="G69" s="352">
        <f t="shared" si="36"/>
        <v>950000</v>
      </c>
      <c r="H69" s="352">
        <f t="shared" si="11"/>
        <v>286000</v>
      </c>
      <c r="I69" s="438"/>
      <c r="J69" s="438"/>
      <c r="K69" s="438"/>
      <c r="L69" s="442"/>
      <c r="M69" s="245">
        <f t="shared" si="35"/>
        <v>0</v>
      </c>
    </row>
    <row r="70" spans="1:13" ht="15.75" thickBot="1" x14ac:dyDescent="0.3">
      <c r="A70" s="406"/>
      <c r="B70" s="418"/>
      <c r="C70" s="343" t="s">
        <v>631</v>
      </c>
      <c r="D70" s="325">
        <f t="shared" si="37"/>
        <v>12156000</v>
      </c>
      <c r="E70" s="326">
        <f t="shared" si="36"/>
        <v>2920000</v>
      </c>
      <c r="F70" s="326">
        <f t="shared" si="36"/>
        <v>2485000</v>
      </c>
      <c r="G70" s="326">
        <f t="shared" si="36"/>
        <v>6325000</v>
      </c>
      <c r="H70" s="326">
        <f t="shared" si="11"/>
        <v>426000</v>
      </c>
      <c r="I70" s="439"/>
      <c r="J70" s="439"/>
      <c r="K70" s="439"/>
      <c r="L70" s="443"/>
      <c r="M70" s="245">
        <f t="shared" si="35"/>
        <v>0</v>
      </c>
    </row>
    <row r="71" spans="1:13" outlineLevel="1" x14ac:dyDescent="0.25">
      <c r="A71" s="410" t="s">
        <v>661</v>
      </c>
      <c r="B71" s="422">
        <v>0.85</v>
      </c>
      <c r="C71" s="334" t="s">
        <v>667</v>
      </c>
      <c r="D71" s="274">
        <f>D73*B71</f>
        <v>1863812</v>
      </c>
      <c r="E71" s="310">
        <v>0</v>
      </c>
      <c r="F71" s="310">
        <v>0</v>
      </c>
      <c r="G71" s="310">
        <v>0</v>
      </c>
      <c r="H71" s="310">
        <f t="shared" si="11"/>
        <v>1863812</v>
      </c>
      <c r="I71" s="427" t="s">
        <v>433</v>
      </c>
      <c r="J71" s="427" t="s">
        <v>59</v>
      </c>
      <c r="K71" s="427" t="s">
        <v>393</v>
      </c>
      <c r="L71" s="436" t="s">
        <v>705</v>
      </c>
      <c r="M71" s="245">
        <f t="shared" si="35"/>
        <v>0</v>
      </c>
    </row>
    <row r="72" spans="1:13" ht="30" outlineLevel="1" x14ac:dyDescent="0.25">
      <c r="A72" s="411"/>
      <c r="B72" s="423"/>
      <c r="C72" s="330" t="s">
        <v>680</v>
      </c>
      <c r="D72" s="281">
        <f>D73-D71</f>
        <v>328908</v>
      </c>
      <c r="E72" s="311">
        <v>0</v>
      </c>
      <c r="F72" s="311">
        <v>0</v>
      </c>
      <c r="G72" s="311">
        <v>0</v>
      </c>
      <c r="H72" s="311">
        <f t="shared" si="11"/>
        <v>328908</v>
      </c>
      <c r="I72" s="423"/>
      <c r="J72" s="423"/>
      <c r="K72" s="423"/>
      <c r="L72" s="431"/>
      <c r="M72" s="245">
        <f t="shared" si="35"/>
        <v>0</v>
      </c>
    </row>
    <row r="73" spans="1:13" outlineLevel="1" x14ac:dyDescent="0.25">
      <c r="A73" s="411"/>
      <c r="B73" s="424"/>
      <c r="C73" s="341" t="s">
        <v>631</v>
      </c>
      <c r="D73" s="308">
        <v>2192720</v>
      </c>
      <c r="E73" s="342">
        <f t="shared" ref="E73:G73" si="38">SUM(E71:E72)</f>
        <v>0</v>
      </c>
      <c r="F73" s="342">
        <f t="shared" si="38"/>
        <v>0</v>
      </c>
      <c r="G73" s="342">
        <f t="shared" si="38"/>
        <v>0</v>
      </c>
      <c r="H73" s="342">
        <f t="shared" si="11"/>
        <v>2192720</v>
      </c>
      <c r="I73" s="423"/>
      <c r="J73" s="423"/>
      <c r="K73" s="423"/>
      <c r="L73" s="431"/>
      <c r="M73" s="245">
        <f t="shared" si="35"/>
        <v>0</v>
      </c>
    </row>
    <row r="74" spans="1:13" outlineLevel="1" x14ac:dyDescent="0.25">
      <c r="A74" s="412" t="s">
        <v>662</v>
      </c>
      <c r="B74" s="425">
        <v>0.85</v>
      </c>
      <c r="C74" s="335" t="s">
        <v>667</v>
      </c>
      <c r="D74" s="319">
        <f>+D76-D75</f>
        <v>2945000</v>
      </c>
      <c r="E74" s="320">
        <v>0</v>
      </c>
      <c r="F74" s="320">
        <v>1885000</v>
      </c>
      <c r="G74" s="320">
        <v>1000000</v>
      </c>
      <c r="H74" s="320">
        <f t="shared" si="11"/>
        <v>60000</v>
      </c>
      <c r="I74" s="427" t="s">
        <v>433</v>
      </c>
      <c r="J74" s="427" t="s">
        <v>59</v>
      </c>
      <c r="K74" s="427" t="s">
        <v>358</v>
      </c>
      <c r="L74" s="430" t="s">
        <v>706</v>
      </c>
      <c r="M74" s="245">
        <f t="shared" si="35"/>
        <v>0</v>
      </c>
    </row>
    <row r="75" spans="1:13" ht="30" outlineLevel="1" x14ac:dyDescent="0.25">
      <c r="A75" s="411"/>
      <c r="B75" s="423"/>
      <c r="C75" s="330" t="s">
        <v>680</v>
      </c>
      <c r="D75" s="281">
        <v>550000</v>
      </c>
      <c r="E75" s="311">
        <v>175000</v>
      </c>
      <c r="F75" s="311">
        <v>260000</v>
      </c>
      <c r="G75" s="311">
        <v>100000</v>
      </c>
      <c r="H75" s="311">
        <f t="shared" si="11"/>
        <v>15000</v>
      </c>
      <c r="I75" s="423"/>
      <c r="J75" s="423"/>
      <c r="K75" s="423"/>
      <c r="L75" s="431"/>
      <c r="M75" s="245">
        <f t="shared" si="35"/>
        <v>0</v>
      </c>
    </row>
    <row r="76" spans="1:13" ht="15.75" outlineLevel="1" thickBot="1" x14ac:dyDescent="0.3">
      <c r="A76" s="413"/>
      <c r="B76" s="426"/>
      <c r="C76" s="345" t="s">
        <v>631</v>
      </c>
      <c r="D76" s="346">
        <v>3495000</v>
      </c>
      <c r="E76" s="347">
        <f>SUM(E74:E75)</f>
        <v>175000</v>
      </c>
      <c r="F76" s="347">
        <f t="shared" ref="F76:G76" si="39">SUM(F74:F75)</f>
        <v>2145000</v>
      </c>
      <c r="G76" s="347">
        <f t="shared" si="39"/>
        <v>1100000</v>
      </c>
      <c r="H76" s="347">
        <f t="shared" si="11"/>
        <v>75000</v>
      </c>
      <c r="I76" s="426"/>
      <c r="J76" s="426"/>
      <c r="K76" s="426"/>
      <c r="L76" s="434"/>
      <c r="M76" s="245">
        <f t="shared" si="35"/>
        <v>0</v>
      </c>
    </row>
    <row r="77" spans="1:13" x14ac:dyDescent="0.25">
      <c r="A77" s="404" t="s">
        <v>676</v>
      </c>
      <c r="B77" s="416"/>
      <c r="C77" s="331" t="s">
        <v>667</v>
      </c>
      <c r="D77" s="349">
        <f>SUMIF($C$71:$C$76,$C77,D$71:D$76)</f>
        <v>4808812</v>
      </c>
      <c r="E77" s="350">
        <f t="shared" ref="E77:G79" si="40">SUMIF($C$71:$C$76,$C77,E$71:E$76)</f>
        <v>0</v>
      </c>
      <c r="F77" s="350">
        <f t="shared" si="40"/>
        <v>1885000</v>
      </c>
      <c r="G77" s="350">
        <f t="shared" si="40"/>
        <v>1000000</v>
      </c>
      <c r="H77" s="350">
        <f t="shared" si="11"/>
        <v>1923812</v>
      </c>
      <c r="I77" s="437"/>
      <c r="J77" s="440"/>
      <c r="K77" s="440"/>
      <c r="L77" s="441"/>
      <c r="M77" s="245">
        <f t="shared" si="35"/>
        <v>0</v>
      </c>
    </row>
    <row r="78" spans="1:13" ht="30" x14ac:dyDescent="0.25">
      <c r="A78" s="405"/>
      <c r="B78" s="417"/>
      <c r="C78" s="332" t="s">
        <v>680</v>
      </c>
      <c r="D78" s="351">
        <f t="shared" ref="D78:D79" si="41">SUMIF($C$71:$C$76,$C78,D$71:D$76)</f>
        <v>878908</v>
      </c>
      <c r="E78" s="352">
        <f t="shared" si="40"/>
        <v>175000</v>
      </c>
      <c r="F78" s="352">
        <f t="shared" si="40"/>
        <v>260000</v>
      </c>
      <c r="G78" s="352">
        <f t="shared" si="40"/>
        <v>100000</v>
      </c>
      <c r="H78" s="352">
        <f t="shared" ref="H78:H109" si="42">D78-SUM(E78:G78)</f>
        <v>343908</v>
      </c>
      <c r="I78" s="438"/>
      <c r="J78" s="438"/>
      <c r="K78" s="438"/>
      <c r="L78" s="442"/>
      <c r="M78" s="245">
        <f t="shared" si="35"/>
        <v>0</v>
      </c>
    </row>
    <row r="79" spans="1:13" ht="15.75" thickBot="1" x14ac:dyDescent="0.3">
      <c r="A79" s="406"/>
      <c r="B79" s="418"/>
      <c r="C79" s="343" t="s">
        <v>631</v>
      </c>
      <c r="D79" s="325">
        <f t="shared" si="41"/>
        <v>5687720</v>
      </c>
      <c r="E79" s="326">
        <f t="shared" si="40"/>
        <v>175000</v>
      </c>
      <c r="F79" s="326">
        <f t="shared" si="40"/>
        <v>2145000</v>
      </c>
      <c r="G79" s="326">
        <f t="shared" si="40"/>
        <v>1100000</v>
      </c>
      <c r="H79" s="326">
        <f t="shared" si="42"/>
        <v>2267720</v>
      </c>
      <c r="I79" s="439"/>
      <c r="J79" s="439"/>
      <c r="K79" s="439"/>
      <c r="L79" s="443"/>
      <c r="M79" s="245">
        <f t="shared" si="35"/>
        <v>0</v>
      </c>
    </row>
    <row r="80" spans="1:13" outlineLevel="1" x14ac:dyDescent="0.25">
      <c r="A80" s="410" t="s">
        <v>663</v>
      </c>
      <c r="B80" s="422">
        <v>0.85</v>
      </c>
      <c r="C80" s="334" t="s">
        <v>667</v>
      </c>
      <c r="D80" s="274">
        <f>D82*B80</f>
        <v>136000000</v>
      </c>
      <c r="E80" s="310">
        <v>0</v>
      </c>
      <c r="F80" s="310">
        <v>0</v>
      </c>
      <c r="G80" s="310">
        <v>0</v>
      </c>
      <c r="H80" s="310">
        <f t="shared" si="42"/>
        <v>136000000</v>
      </c>
      <c r="I80" s="427" t="s">
        <v>434</v>
      </c>
      <c r="J80" s="427" t="s">
        <v>406</v>
      </c>
      <c r="K80" s="427" t="s">
        <v>75</v>
      </c>
      <c r="L80" s="436" t="s">
        <v>707</v>
      </c>
      <c r="M80" s="245">
        <f t="shared" si="35"/>
        <v>0</v>
      </c>
    </row>
    <row r="81" spans="1:13" ht="30" outlineLevel="1" x14ac:dyDescent="0.25">
      <c r="A81" s="411"/>
      <c r="B81" s="423"/>
      <c r="C81" s="330" t="s">
        <v>680</v>
      </c>
      <c r="D81" s="281">
        <f>D82-D80</f>
        <v>24000000</v>
      </c>
      <c r="E81" s="311">
        <v>0</v>
      </c>
      <c r="F81" s="311">
        <v>0</v>
      </c>
      <c r="G81" s="311">
        <v>0</v>
      </c>
      <c r="H81" s="311">
        <f t="shared" si="42"/>
        <v>24000000</v>
      </c>
      <c r="I81" s="423"/>
      <c r="J81" s="423"/>
      <c r="K81" s="423"/>
      <c r="L81" s="431"/>
      <c r="M81" s="245">
        <f t="shared" si="35"/>
        <v>0</v>
      </c>
    </row>
    <row r="82" spans="1:13" outlineLevel="1" x14ac:dyDescent="0.25">
      <c r="A82" s="411"/>
      <c r="B82" s="424"/>
      <c r="C82" s="341" t="s">
        <v>631</v>
      </c>
      <c r="D82" s="308">
        <v>160000000</v>
      </c>
      <c r="E82" s="342">
        <f t="shared" ref="E82:G82" si="43">SUM(E80:E81)</f>
        <v>0</v>
      </c>
      <c r="F82" s="342">
        <f t="shared" si="43"/>
        <v>0</v>
      </c>
      <c r="G82" s="342">
        <f t="shared" si="43"/>
        <v>0</v>
      </c>
      <c r="H82" s="342">
        <f t="shared" si="42"/>
        <v>160000000</v>
      </c>
      <c r="I82" s="423"/>
      <c r="J82" s="423"/>
      <c r="K82" s="423"/>
      <c r="L82" s="431"/>
      <c r="M82" s="245">
        <f t="shared" si="35"/>
        <v>0</v>
      </c>
    </row>
    <row r="83" spans="1:13" outlineLevel="1" x14ac:dyDescent="0.25">
      <c r="A83" s="412" t="s">
        <v>655</v>
      </c>
      <c r="B83" s="425">
        <v>0.85</v>
      </c>
      <c r="C83" s="335" t="s">
        <v>667</v>
      </c>
      <c r="D83" s="319">
        <f>D85*B83</f>
        <v>3825000</v>
      </c>
      <c r="E83" s="320">
        <f>+D83</f>
        <v>3825000</v>
      </c>
      <c r="F83" s="320">
        <v>0</v>
      </c>
      <c r="G83" s="320">
        <v>0</v>
      </c>
      <c r="H83" s="320">
        <f t="shared" si="42"/>
        <v>0</v>
      </c>
      <c r="I83" s="427" t="s">
        <v>434</v>
      </c>
      <c r="J83" s="427" t="s">
        <v>406</v>
      </c>
      <c r="K83" s="427" t="s">
        <v>358</v>
      </c>
      <c r="L83" s="430" t="s">
        <v>698</v>
      </c>
      <c r="M83" s="245">
        <f t="shared" si="35"/>
        <v>0</v>
      </c>
    </row>
    <row r="84" spans="1:13" ht="30" outlineLevel="1" x14ac:dyDescent="0.25">
      <c r="A84" s="411"/>
      <c r="B84" s="423"/>
      <c r="C84" s="330" t="s">
        <v>680</v>
      </c>
      <c r="D84" s="281">
        <f>D85-D83</f>
        <v>675000</v>
      </c>
      <c r="E84" s="311">
        <f>+D84</f>
        <v>675000</v>
      </c>
      <c r="F84" s="311">
        <v>0</v>
      </c>
      <c r="G84" s="311">
        <v>0</v>
      </c>
      <c r="H84" s="311">
        <f t="shared" si="42"/>
        <v>0</v>
      </c>
      <c r="I84" s="423"/>
      <c r="J84" s="423"/>
      <c r="K84" s="423"/>
      <c r="L84" s="431"/>
      <c r="M84" s="245">
        <f t="shared" si="35"/>
        <v>0</v>
      </c>
    </row>
    <row r="85" spans="1:13" ht="15.75" outlineLevel="1" thickBot="1" x14ac:dyDescent="0.3">
      <c r="A85" s="413"/>
      <c r="B85" s="426"/>
      <c r="C85" s="345" t="s">
        <v>631</v>
      </c>
      <c r="D85" s="346">
        <v>4500000</v>
      </c>
      <c r="E85" s="347">
        <f>SUM(E83:E84)</f>
        <v>4500000</v>
      </c>
      <c r="F85" s="347">
        <f t="shared" ref="F85:G85" si="44">SUM(F83:F84)</f>
        <v>0</v>
      </c>
      <c r="G85" s="347">
        <f t="shared" si="44"/>
        <v>0</v>
      </c>
      <c r="H85" s="347">
        <f t="shared" si="42"/>
        <v>0</v>
      </c>
      <c r="I85" s="426"/>
      <c r="J85" s="426"/>
      <c r="K85" s="426"/>
      <c r="L85" s="434"/>
      <c r="M85" s="245">
        <f t="shared" si="35"/>
        <v>0</v>
      </c>
    </row>
    <row r="86" spans="1:13" x14ac:dyDescent="0.25">
      <c r="A86" s="404" t="s">
        <v>677</v>
      </c>
      <c r="B86" s="416"/>
      <c r="C86" s="331" t="s">
        <v>667</v>
      </c>
      <c r="D86" s="349">
        <f>SUMIF($C$80:$C$85,$C86,D$80:D$85)</f>
        <v>139825000</v>
      </c>
      <c r="E86" s="350">
        <f t="shared" ref="E86:G88" si="45">SUMIF($C$80:$C$85,$C86,E$80:E$85)</f>
        <v>3825000</v>
      </c>
      <c r="F86" s="350">
        <f t="shared" si="45"/>
        <v>0</v>
      </c>
      <c r="G86" s="350">
        <f t="shared" si="45"/>
        <v>0</v>
      </c>
      <c r="H86" s="350">
        <f t="shared" si="42"/>
        <v>136000000</v>
      </c>
      <c r="I86" s="437"/>
      <c r="J86" s="440"/>
      <c r="K86" s="440"/>
      <c r="L86" s="441"/>
      <c r="M86" s="245">
        <f t="shared" si="35"/>
        <v>0</v>
      </c>
    </row>
    <row r="87" spans="1:13" ht="30" x14ac:dyDescent="0.25">
      <c r="A87" s="405"/>
      <c r="B87" s="417"/>
      <c r="C87" s="332" t="s">
        <v>680</v>
      </c>
      <c r="D87" s="351">
        <f t="shared" ref="D87:D88" si="46">SUMIF($C$80:$C$85,$C87,D$80:D$85)</f>
        <v>24675000</v>
      </c>
      <c r="E87" s="352">
        <f t="shared" si="45"/>
        <v>675000</v>
      </c>
      <c r="F87" s="352">
        <f t="shared" si="45"/>
        <v>0</v>
      </c>
      <c r="G87" s="352">
        <f t="shared" si="45"/>
        <v>0</v>
      </c>
      <c r="H87" s="352">
        <f t="shared" si="42"/>
        <v>24000000</v>
      </c>
      <c r="I87" s="438"/>
      <c r="J87" s="438"/>
      <c r="K87" s="438"/>
      <c r="L87" s="442"/>
      <c r="M87" s="245">
        <f t="shared" si="35"/>
        <v>0</v>
      </c>
    </row>
    <row r="88" spans="1:13" ht="15.75" thickBot="1" x14ac:dyDescent="0.3">
      <c r="A88" s="406"/>
      <c r="B88" s="418"/>
      <c r="C88" s="343" t="s">
        <v>631</v>
      </c>
      <c r="D88" s="325">
        <f t="shared" si="46"/>
        <v>164500000</v>
      </c>
      <c r="E88" s="326">
        <f t="shared" si="45"/>
        <v>4500000</v>
      </c>
      <c r="F88" s="326">
        <f t="shared" si="45"/>
        <v>0</v>
      </c>
      <c r="G88" s="326">
        <f t="shared" si="45"/>
        <v>0</v>
      </c>
      <c r="H88" s="326">
        <f t="shared" si="42"/>
        <v>160000000</v>
      </c>
      <c r="I88" s="439"/>
      <c r="J88" s="439"/>
      <c r="K88" s="439"/>
      <c r="L88" s="443"/>
      <c r="M88" s="245">
        <f t="shared" si="35"/>
        <v>0</v>
      </c>
    </row>
    <row r="89" spans="1:13" outlineLevel="1" x14ac:dyDescent="0.25">
      <c r="A89" s="410" t="s">
        <v>685</v>
      </c>
      <c r="B89" s="422">
        <v>0.85</v>
      </c>
      <c r="C89" s="334" t="s">
        <v>667</v>
      </c>
      <c r="D89" s="274">
        <f>D91*B89</f>
        <v>2805000</v>
      </c>
      <c r="E89" s="310">
        <v>2805000</v>
      </c>
      <c r="F89" s="310">
        <v>0</v>
      </c>
      <c r="G89" s="310">
        <v>0</v>
      </c>
      <c r="H89" s="310">
        <v>0</v>
      </c>
      <c r="I89" s="427" t="s">
        <v>665</v>
      </c>
      <c r="J89" s="427" t="s">
        <v>406</v>
      </c>
      <c r="K89" s="427" t="s">
        <v>75</v>
      </c>
      <c r="L89" s="436" t="s">
        <v>702</v>
      </c>
      <c r="M89" s="245">
        <f t="shared" si="35"/>
        <v>0</v>
      </c>
    </row>
    <row r="90" spans="1:13" ht="30" outlineLevel="1" x14ac:dyDescent="0.25">
      <c r="A90" s="411"/>
      <c r="B90" s="423"/>
      <c r="C90" s="330" t="s">
        <v>680</v>
      </c>
      <c r="D90" s="281">
        <f>D91-D89</f>
        <v>495000</v>
      </c>
      <c r="E90" s="311">
        <v>495000</v>
      </c>
      <c r="F90" s="311">
        <v>0</v>
      </c>
      <c r="G90" s="311">
        <v>0</v>
      </c>
      <c r="H90" s="311">
        <v>0</v>
      </c>
      <c r="I90" s="423"/>
      <c r="J90" s="423"/>
      <c r="K90" s="423"/>
      <c r="L90" s="431"/>
      <c r="M90" s="245">
        <f t="shared" si="35"/>
        <v>0</v>
      </c>
    </row>
    <row r="91" spans="1:13" outlineLevel="1" x14ac:dyDescent="0.25">
      <c r="A91" s="411"/>
      <c r="B91" s="424"/>
      <c r="C91" s="341" t="s">
        <v>631</v>
      </c>
      <c r="D91" s="308">
        <v>3300000</v>
      </c>
      <c r="E91" s="342">
        <f>SUM(E89:E90)</f>
        <v>3300000</v>
      </c>
      <c r="F91" s="342">
        <f t="shared" ref="F91:H91" si="47">SUM(F89:F90)</f>
        <v>0</v>
      </c>
      <c r="G91" s="342">
        <f t="shared" si="47"/>
        <v>0</v>
      </c>
      <c r="H91" s="342">
        <f t="shared" si="47"/>
        <v>0</v>
      </c>
      <c r="I91" s="423"/>
      <c r="J91" s="423"/>
      <c r="K91" s="423"/>
      <c r="L91" s="431"/>
      <c r="M91" s="245">
        <f t="shared" si="35"/>
        <v>0</v>
      </c>
    </row>
    <row r="92" spans="1:13" outlineLevel="1" x14ac:dyDescent="0.25">
      <c r="A92" s="412" t="s">
        <v>684</v>
      </c>
      <c r="B92" s="425">
        <v>0.8</v>
      </c>
      <c r="C92" s="335" t="s">
        <v>667</v>
      </c>
      <c r="D92" s="319">
        <f>TRUNC(D94*B92,-5)</f>
        <v>400000</v>
      </c>
      <c r="E92" s="320">
        <v>0</v>
      </c>
      <c r="F92" s="320">
        <v>0</v>
      </c>
      <c r="G92" s="320">
        <v>0</v>
      </c>
      <c r="H92" s="320">
        <f>D92-SUM(E92:G92)</f>
        <v>400000</v>
      </c>
      <c r="I92" s="427" t="s">
        <v>665</v>
      </c>
      <c r="J92" s="427" t="s">
        <v>406</v>
      </c>
      <c r="K92" s="427" t="s">
        <v>75</v>
      </c>
      <c r="L92" s="430" t="s">
        <v>701</v>
      </c>
      <c r="M92" s="245">
        <f t="shared" si="35"/>
        <v>0</v>
      </c>
    </row>
    <row r="93" spans="1:13" ht="30" outlineLevel="1" x14ac:dyDescent="0.25">
      <c r="A93" s="411"/>
      <c r="B93" s="423"/>
      <c r="C93" s="330" t="s">
        <v>680</v>
      </c>
      <c r="D93" s="281">
        <f>D94-D92</f>
        <v>200000</v>
      </c>
      <c r="E93" s="311">
        <v>0</v>
      </c>
      <c r="F93" s="311">
        <v>0</v>
      </c>
      <c r="G93" s="311">
        <v>0</v>
      </c>
      <c r="H93" s="311">
        <f>D93-SUM(E93:G93)</f>
        <v>200000</v>
      </c>
      <c r="I93" s="423"/>
      <c r="J93" s="423"/>
      <c r="K93" s="423"/>
      <c r="L93" s="431"/>
      <c r="M93" s="245">
        <f t="shared" si="35"/>
        <v>0</v>
      </c>
    </row>
    <row r="94" spans="1:13" outlineLevel="1" x14ac:dyDescent="0.25">
      <c r="A94" s="414"/>
      <c r="B94" s="424"/>
      <c r="C94" s="344" t="s">
        <v>631</v>
      </c>
      <c r="D94" s="339">
        <v>600000</v>
      </c>
      <c r="E94" s="340">
        <f t="shared" ref="E94:H94" si="48">SUM(E92:E93)</f>
        <v>0</v>
      </c>
      <c r="F94" s="340">
        <f t="shared" si="48"/>
        <v>0</v>
      </c>
      <c r="G94" s="340">
        <f t="shared" si="48"/>
        <v>0</v>
      </c>
      <c r="H94" s="340">
        <f t="shared" si="48"/>
        <v>600000</v>
      </c>
      <c r="I94" s="424"/>
      <c r="J94" s="424"/>
      <c r="K94" s="424"/>
      <c r="L94" s="432"/>
      <c r="M94" s="245">
        <f t="shared" si="35"/>
        <v>0</v>
      </c>
    </row>
    <row r="95" spans="1:13" outlineLevel="1" x14ac:dyDescent="0.25">
      <c r="A95" s="415" t="s">
        <v>683</v>
      </c>
      <c r="B95" s="425">
        <v>0.95</v>
      </c>
      <c r="C95" s="333" t="s">
        <v>667</v>
      </c>
      <c r="D95" s="278">
        <f>D97*B95</f>
        <v>171000000</v>
      </c>
      <c r="E95" s="312">
        <v>0</v>
      </c>
      <c r="F95" s="312">
        <v>0</v>
      </c>
      <c r="G95" s="312">
        <v>0</v>
      </c>
      <c r="H95" s="312">
        <f>D95-SUM(E95:G95)</f>
        <v>171000000</v>
      </c>
      <c r="I95" s="429" t="s">
        <v>665</v>
      </c>
      <c r="J95" s="429" t="s">
        <v>406</v>
      </c>
      <c r="K95" s="429" t="s">
        <v>75</v>
      </c>
      <c r="L95" s="433" t="s">
        <v>700</v>
      </c>
      <c r="M95" s="245">
        <f t="shared" si="35"/>
        <v>0</v>
      </c>
    </row>
    <row r="96" spans="1:13" ht="30" outlineLevel="1" x14ac:dyDescent="0.25">
      <c r="A96" s="411"/>
      <c r="B96" s="423"/>
      <c r="C96" s="330" t="s">
        <v>680</v>
      </c>
      <c r="D96" s="281">
        <f>D97-D95</f>
        <v>9000000</v>
      </c>
      <c r="E96" s="311">
        <v>0</v>
      </c>
      <c r="F96" s="311">
        <v>0</v>
      </c>
      <c r="G96" s="311">
        <v>0</v>
      </c>
      <c r="H96" s="311">
        <f>D96-SUM(E96:G96)</f>
        <v>9000000</v>
      </c>
      <c r="I96" s="423"/>
      <c r="J96" s="423"/>
      <c r="K96" s="423"/>
      <c r="L96" s="431"/>
      <c r="M96" s="245">
        <f t="shared" si="35"/>
        <v>0</v>
      </c>
    </row>
    <row r="97" spans="1:13" ht="15.75" outlineLevel="1" thickBot="1" x14ac:dyDescent="0.3">
      <c r="A97" s="413"/>
      <c r="B97" s="426"/>
      <c r="C97" s="341" t="s">
        <v>631</v>
      </c>
      <c r="D97" s="308">
        <v>180000000</v>
      </c>
      <c r="E97" s="342">
        <f t="shared" ref="E97:G97" si="49">SUM(E95:E96)</f>
        <v>0</v>
      </c>
      <c r="F97" s="342">
        <f t="shared" si="49"/>
        <v>0</v>
      </c>
      <c r="G97" s="342">
        <f t="shared" si="49"/>
        <v>0</v>
      </c>
      <c r="H97" s="342">
        <f t="shared" ref="H97" si="50">SUM(H95:H96)</f>
        <v>180000000</v>
      </c>
      <c r="I97" s="428"/>
      <c r="J97" s="428"/>
      <c r="K97" s="428"/>
      <c r="L97" s="434"/>
      <c r="M97" s="245">
        <f t="shared" si="35"/>
        <v>0</v>
      </c>
    </row>
    <row r="98" spans="1:13" x14ac:dyDescent="0.25">
      <c r="A98" s="404" t="s">
        <v>671</v>
      </c>
      <c r="B98" s="416"/>
      <c r="C98" s="331" t="s">
        <v>667</v>
      </c>
      <c r="D98" s="349">
        <f t="shared" ref="D98:H100" si="51">SUMIF($C$89:$C$97,$C98,D$89:D$97)</f>
        <v>174205000</v>
      </c>
      <c r="E98" s="350">
        <f t="shared" si="51"/>
        <v>2805000</v>
      </c>
      <c r="F98" s="350">
        <f t="shared" si="51"/>
        <v>0</v>
      </c>
      <c r="G98" s="350">
        <f t="shared" si="51"/>
        <v>0</v>
      </c>
      <c r="H98" s="350">
        <f t="shared" si="51"/>
        <v>171400000</v>
      </c>
      <c r="I98" s="437"/>
      <c r="J98" s="440"/>
      <c r="K98" s="440"/>
      <c r="L98" s="441"/>
      <c r="M98" s="245">
        <f t="shared" si="35"/>
        <v>0</v>
      </c>
    </row>
    <row r="99" spans="1:13" ht="30" x14ac:dyDescent="0.25">
      <c r="A99" s="405"/>
      <c r="B99" s="417"/>
      <c r="C99" s="332" t="s">
        <v>680</v>
      </c>
      <c r="D99" s="351">
        <f t="shared" si="51"/>
        <v>9695000</v>
      </c>
      <c r="E99" s="352">
        <f t="shared" si="51"/>
        <v>495000</v>
      </c>
      <c r="F99" s="352">
        <f t="shared" si="51"/>
        <v>0</v>
      </c>
      <c r="G99" s="352">
        <f t="shared" si="51"/>
        <v>0</v>
      </c>
      <c r="H99" s="352">
        <f t="shared" si="51"/>
        <v>9200000</v>
      </c>
      <c r="I99" s="438"/>
      <c r="J99" s="438"/>
      <c r="K99" s="438"/>
      <c r="L99" s="442"/>
      <c r="M99" s="245">
        <f t="shared" si="35"/>
        <v>0</v>
      </c>
    </row>
    <row r="100" spans="1:13" ht="15.75" thickBot="1" x14ac:dyDescent="0.3">
      <c r="A100" s="406"/>
      <c r="B100" s="418"/>
      <c r="C100" s="343" t="s">
        <v>631</v>
      </c>
      <c r="D100" s="325">
        <f t="shared" si="51"/>
        <v>183900000</v>
      </c>
      <c r="E100" s="326">
        <f t="shared" si="51"/>
        <v>3300000</v>
      </c>
      <c r="F100" s="326">
        <f t="shared" si="51"/>
        <v>0</v>
      </c>
      <c r="G100" s="326">
        <f t="shared" si="51"/>
        <v>0</v>
      </c>
      <c r="H100" s="326">
        <f t="shared" si="51"/>
        <v>180600000</v>
      </c>
      <c r="I100" s="439"/>
      <c r="J100" s="439"/>
      <c r="K100" s="439"/>
      <c r="L100" s="443"/>
      <c r="M100" s="245">
        <f t="shared" si="35"/>
        <v>0</v>
      </c>
    </row>
    <row r="101" spans="1:13" outlineLevel="1" x14ac:dyDescent="0.25">
      <c r="A101" s="410" t="s">
        <v>467</v>
      </c>
      <c r="B101" s="422">
        <v>0.85</v>
      </c>
      <c r="C101" s="334" t="s">
        <v>667</v>
      </c>
      <c r="D101" s="274">
        <f>D103*B101</f>
        <v>4250000</v>
      </c>
      <c r="E101" s="310">
        <v>0</v>
      </c>
      <c r="F101" s="310">
        <v>0</v>
      </c>
      <c r="G101" s="310">
        <v>0</v>
      </c>
      <c r="H101" s="310">
        <f t="shared" si="42"/>
        <v>4250000</v>
      </c>
      <c r="I101" s="427" t="s">
        <v>664</v>
      </c>
      <c r="J101" s="427" t="s">
        <v>59</v>
      </c>
      <c r="K101" s="427" t="s">
        <v>637</v>
      </c>
      <c r="L101" s="436" t="s">
        <v>694</v>
      </c>
      <c r="M101" s="245">
        <f t="shared" si="35"/>
        <v>0</v>
      </c>
    </row>
    <row r="102" spans="1:13" ht="30" outlineLevel="1" x14ac:dyDescent="0.25">
      <c r="A102" s="411"/>
      <c r="B102" s="423"/>
      <c r="C102" s="330" t="s">
        <v>680</v>
      </c>
      <c r="D102" s="281">
        <f>D103-D101</f>
        <v>750000</v>
      </c>
      <c r="E102" s="311">
        <v>0</v>
      </c>
      <c r="F102" s="311">
        <v>0</v>
      </c>
      <c r="G102" s="311">
        <v>0</v>
      </c>
      <c r="H102" s="311">
        <f t="shared" si="42"/>
        <v>750000</v>
      </c>
      <c r="I102" s="423"/>
      <c r="J102" s="423"/>
      <c r="K102" s="423"/>
      <c r="L102" s="431"/>
      <c r="M102" s="245">
        <f t="shared" si="35"/>
        <v>0</v>
      </c>
    </row>
    <row r="103" spans="1:13" ht="15.75" outlineLevel="1" thickBot="1" x14ac:dyDescent="0.3">
      <c r="A103" s="413"/>
      <c r="B103" s="426"/>
      <c r="C103" s="341" t="s">
        <v>631</v>
      </c>
      <c r="D103" s="308">
        <v>5000000</v>
      </c>
      <c r="E103" s="342">
        <f t="shared" ref="E103:G103" si="52">SUM(E101:E102)</f>
        <v>0</v>
      </c>
      <c r="F103" s="342">
        <f t="shared" si="52"/>
        <v>0</v>
      </c>
      <c r="G103" s="342">
        <f t="shared" si="52"/>
        <v>0</v>
      </c>
      <c r="H103" s="342">
        <f t="shared" si="42"/>
        <v>5000000</v>
      </c>
      <c r="I103" s="428"/>
      <c r="J103" s="428"/>
      <c r="K103" s="428"/>
      <c r="L103" s="434"/>
      <c r="M103" s="245">
        <f t="shared" si="35"/>
        <v>0</v>
      </c>
    </row>
    <row r="104" spans="1:13" x14ac:dyDescent="0.25">
      <c r="A104" s="404" t="s">
        <v>678</v>
      </c>
      <c r="B104" s="416"/>
      <c r="C104" s="331" t="s">
        <v>667</v>
      </c>
      <c r="D104" s="349">
        <f>SUMIF($C$101:$C$103,$C104,D$101:D$103)</f>
        <v>4250000</v>
      </c>
      <c r="E104" s="350">
        <f t="shared" ref="E104:G106" si="53">SUMIF($C$101:$C$103,$C104,E$101:E$103)</f>
        <v>0</v>
      </c>
      <c r="F104" s="350">
        <f t="shared" si="53"/>
        <v>0</v>
      </c>
      <c r="G104" s="350">
        <f t="shared" si="53"/>
        <v>0</v>
      </c>
      <c r="H104" s="350">
        <f t="shared" si="42"/>
        <v>4250000</v>
      </c>
      <c r="I104" s="437"/>
      <c r="J104" s="440"/>
      <c r="K104" s="440"/>
      <c r="L104" s="441"/>
      <c r="M104" s="245">
        <f t="shared" si="35"/>
        <v>0</v>
      </c>
    </row>
    <row r="105" spans="1:13" ht="30" x14ac:dyDescent="0.25">
      <c r="A105" s="405"/>
      <c r="B105" s="417"/>
      <c r="C105" s="332" t="s">
        <v>680</v>
      </c>
      <c r="D105" s="351">
        <f t="shared" ref="D105:D106" si="54">SUMIF($C$101:$C$103,$C105,D$101:D$103)</f>
        <v>750000</v>
      </c>
      <c r="E105" s="352">
        <f t="shared" si="53"/>
        <v>0</v>
      </c>
      <c r="F105" s="352">
        <f t="shared" si="53"/>
        <v>0</v>
      </c>
      <c r="G105" s="352">
        <f t="shared" si="53"/>
        <v>0</v>
      </c>
      <c r="H105" s="352">
        <f t="shared" si="42"/>
        <v>750000</v>
      </c>
      <c r="I105" s="438"/>
      <c r="J105" s="438"/>
      <c r="K105" s="438"/>
      <c r="L105" s="442"/>
      <c r="M105" s="245">
        <f t="shared" si="35"/>
        <v>0</v>
      </c>
    </row>
    <row r="106" spans="1:13" ht="15.75" thickBot="1" x14ac:dyDescent="0.3">
      <c r="A106" s="406"/>
      <c r="B106" s="418"/>
      <c r="C106" s="343" t="s">
        <v>631</v>
      </c>
      <c r="D106" s="325">
        <f t="shared" si="54"/>
        <v>5000000</v>
      </c>
      <c r="E106" s="326">
        <f t="shared" si="53"/>
        <v>0</v>
      </c>
      <c r="F106" s="326">
        <f t="shared" si="53"/>
        <v>0</v>
      </c>
      <c r="G106" s="326">
        <f t="shared" si="53"/>
        <v>0</v>
      </c>
      <c r="H106" s="326">
        <f t="shared" si="42"/>
        <v>5000000</v>
      </c>
      <c r="I106" s="439"/>
      <c r="J106" s="439"/>
      <c r="K106" s="439"/>
      <c r="L106" s="443"/>
      <c r="M106" s="245">
        <f t="shared" si="35"/>
        <v>0</v>
      </c>
    </row>
    <row r="107" spans="1:13" x14ac:dyDescent="0.25">
      <c r="A107" s="407" t="s">
        <v>311</v>
      </c>
      <c r="B107" s="419"/>
      <c r="C107" s="336" t="s">
        <v>667</v>
      </c>
      <c r="D107" s="353">
        <f t="shared" ref="D107:G109" si="55">D8+D14+D35+D98+D41+D50+D56+D68+D77+D86+D104</f>
        <v>389977429.59000003</v>
      </c>
      <c r="E107" s="353">
        <f t="shared" si="55"/>
        <v>18388117.59</v>
      </c>
      <c r="F107" s="353">
        <f t="shared" si="55"/>
        <v>20322500</v>
      </c>
      <c r="G107" s="353">
        <f t="shared" si="55"/>
        <v>21305500</v>
      </c>
      <c r="H107" s="353">
        <f t="shared" si="42"/>
        <v>329961312</v>
      </c>
      <c r="I107" s="444"/>
      <c r="J107" s="447"/>
      <c r="K107" s="447"/>
      <c r="L107" s="448"/>
      <c r="M107" s="245">
        <f t="shared" si="35"/>
        <v>0</v>
      </c>
    </row>
    <row r="108" spans="1:13" ht="30" x14ac:dyDescent="0.25">
      <c r="A108" s="408"/>
      <c r="B108" s="420"/>
      <c r="C108" s="337" t="s">
        <v>680</v>
      </c>
      <c r="D108" s="354">
        <f t="shared" si="55"/>
        <v>55181100</v>
      </c>
      <c r="E108" s="355">
        <f t="shared" si="55"/>
        <v>5316692</v>
      </c>
      <c r="F108" s="355">
        <f t="shared" si="55"/>
        <v>3095000</v>
      </c>
      <c r="G108" s="355">
        <f t="shared" si="55"/>
        <v>3480000</v>
      </c>
      <c r="H108" s="355">
        <f t="shared" si="42"/>
        <v>43289408</v>
      </c>
      <c r="I108" s="445"/>
      <c r="J108" s="445"/>
      <c r="K108" s="445"/>
      <c r="L108" s="449"/>
      <c r="M108" s="245">
        <f t="shared" si="35"/>
        <v>0</v>
      </c>
    </row>
    <row r="109" spans="1:13" ht="15.75" thickBot="1" x14ac:dyDescent="0.3">
      <c r="A109" s="409"/>
      <c r="B109" s="421"/>
      <c r="C109" s="348" t="s">
        <v>631</v>
      </c>
      <c r="D109" s="327">
        <f t="shared" si="55"/>
        <v>445158529.59000003</v>
      </c>
      <c r="E109" s="328">
        <f t="shared" si="55"/>
        <v>23704809.59</v>
      </c>
      <c r="F109" s="328">
        <f t="shared" si="55"/>
        <v>23417500</v>
      </c>
      <c r="G109" s="328">
        <f t="shared" si="55"/>
        <v>24785500</v>
      </c>
      <c r="H109" s="328">
        <f t="shared" si="42"/>
        <v>373250720</v>
      </c>
      <c r="I109" s="446"/>
      <c r="J109" s="446"/>
      <c r="K109" s="446"/>
      <c r="L109" s="450"/>
      <c r="M109" s="245">
        <f t="shared" si="35"/>
        <v>0</v>
      </c>
    </row>
    <row r="111" spans="1:13" x14ac:dyDescent="0.25">
      <c r="J111" s="284"/>
    </row>
    <row r="112" spans="1:13" x14ac:dyDescent="0.25">
      <c r="D112" s="247">
        <f>SUM(D1:D109)/6-D109</f>
        <v>0</v>
      </c>
      <c r="E112" s="247">
        <f t="shared" ref="E112:H112" si="56">SUM(E1:E109)/6-E109</f>
        <v>0</v>
      </c>
      <c r="F112" s="247">
        <f t="shared" si="56"/>
        <v>0</v>
      </c>
      <c r="G112" s="247">
        <f t="shared" si="56"/>
        <v>0</v>
      </c>
      <c r="H112" s="247">
        <f t="shared" si="56"/>
        <v>0</v>
      </c>
    </row>
  </sheetData>
  <mergeCells count="216">
    <mergeCell ref="A107:A109"/>
    <mergeCell ref="B107:B109"/>
    <mergeCell ref="I107:I109"/>
    <mergeCell ref="J107:J109"/>
    <mergeCell ref="K107:K109"/>
    <mergeCell ref="L107:L109"/>
    <mergeCell ref="A104:A106"/>
    <mergeCell ref="B104:B106"/>
    <mergeCell ref="I104:I106"/>
    <mergeCell ref="J104:J106"/>
    <mergeCell ref="K104:K106"/>
    <mergeCell ref="L104:L106"/>
    <mergeCell ref="A101:A103"/>
    <mergeCell ref="B101:B103"/>
    <mergeCell ref="I101:I103"/>
    <mergeCell ref="J101:J103"/>
    <mergeCell ref="K101:K103"/>
    <mergeCell ref="L101:L103"/>
    <mergeCell ref="A98:A100"/>
    <mergeCell ref="B98:B100"/>
    <mergeCell ref="I98:I100"/>
    <mergeCell ref="J98:J100"/>
    <mergeCell ref="K98:K100"/>
    <mergeCell ref="L98:L100"/>
    <mergeCell ref="A95:A97"/>
    <mergeCell ref="B95:B97"/>
    <mergeCell ref="I95:I97"/>
    <mergeCell ref="J95:J97"/>
    <mergeCell ref="K95:K97"/>
    <mergeCell ref="L95:L97"/>
    <mergeCell ref="A92:A94"/>
    <mergeCell ref="B92:B94"/>
    <mergeCell ref="I92:I94"/>
    <mergeCell ref="J92:J94"/>
    <mergeCell ref="K92:K94"/>
    <mergeCell ref="L92:L94"/>
    <mergeCell ref="A89:A91"/>
    <mergeCell ref="B89:B91"/>
    <mergeCell ref="I89:I91"/>
    <mergeCell ref="J89:J91"/>
    <mergeCell ref="K89:K91"/>
    <mergeCell ref="L89:L91"/>
    <mergeCell ref="A86:A88"/>
    <mergeCell ref="B86:B88"/>
    <mergeCell ref="I86:I88"/>
    <mergeCell ref="J86:J88"/>
    <mergeCell ref="K86:K88"/>
    <mergeCell ref="L86:L88"/>
    <mergeCell ref="A83:A85"/>
    <mergeCell ref="B83:B85"/>
    <mergeCell ref="I83:I85"/>
    <mergeCell ref="J83:J85"/>
    <mergeCell ref="K83:K85"/>
    <mergeCell ref="L83:L85"/>
    <mergeCell ref="A80:A82"/>
    <mergeCell ref="B80:B82"/>
    <mergeCell ref="I80:I82"/>
    <mergeCell ref="J80:J82"/>
    <mergeCell ref="K80:K82"/>
    <mergeCell ref="L80:L82"/>
    <mergeCell ref="A77:A79"/>
    <mergeCell ref="B77:B79"/>
    <mergeCell ref="I77:I79"/>
    <mergeCell ref="J77:J79"/>
    <mergeCell ref="K77:K79"/>
    <mergeCell ref="L77:L79"/>
    <mergeCell ref="A74:A76"/>
    <mergeCell ref="B74:B76"/>
    <mergeCell ref="I74:I76"/>
    <mergeCell ref="J74:J76"/>
    <mergeCell ref="K74:K76"/>
    <mergeCell ref="L74:L76"/>
    <mergeCell ref="A71:A73"/>
    <mergeCell ref="B71:B73"/>
    <mergeCell ref="I71:I73"/>
    <mergeCell ref="J71:J73"/>
    <mergeCell ref="K71:K73"/>
    <mergeCell ref="L71:L73"/>
    <mergeCell ref="A68:A70"/>
    <mergeCell ref="B68:B70"/>
    <mergeCell ref="I68:I70"/>
    <mergeCell ref="J68:J70"/>
    <mergeCell ref="K68:K70"/>
    <mergeCell ref="L68:L70"/>
    <mergeCell ref="A65:A67"/>
    <mergeCell ref="B65:B67"/>
    <mergeCell ref="I65:I67"/>
    <mergeCell ref="J65:J67"/>
    <mergeCell ref="K65:K67"/>
    <mergeCell ref="L65:L67"/>
    <mergeCell ref="A62:A64"/>
    <mergeCell ref="B62:B64"/>
    <mergeCell ref="I62:I64"/>
    <mergeCell ref="J62:J64"/>
    <mergeCell ref="K62:K64"/>
    <mergeCell ref="L62:L64"/>
    <mergeCell ref="A59:A61"/>
    <mergeCell ref="B59:B61"/>
    <mergeCell ref="I59:I61"/>
    <mergeCell ref="J59:J61"/>
    <mergeCell ref="K59:K61"/>
    <mergeCell ref="L59:L61"/>
    <mergeCell ref="A56:A58"/>
    <mergeCell ref="B56:B58"/>
    <mergeCell ref="I56:I58"/>
    <mergeCell ref="J56:J58"/>
    <mergeCell ref="K56:K58"/>
    <mergeCell ref="L56:L58"/>
    <mergeCell ref="A53:A55"/>
    <mergeCell ref="B53:B55"/>
    <mergeCell ref="I53:I55"/>
    <mergeCell ref="J53:J55"/>
    <mergeCell ref="K53:K55"/>
    <mergeCell ref="L53:L55"/>
    <mergeCell ref="A50:A52"/>
    <mergeCell ref="B50:B52"/>
    <mergeCell ref="I50:I52"/>
    <mergeCell ref="J50:J52"/>
    <mergeCell ref="K50:K52"/>
    <mergeCell ref="L50:L52"/>
    <mergeCell ref="A47:A49"/>
    <mergeCell ref="B47:B49"/>
    <mergeCell ref="I47:I49"/>
    <mergeCell ref="J47:J49"/>
    <mergeCell ref="K47:K49"/>
    <mergeCell ref="L47:L49"/>
    <mergeCell ref="A44:A46"/>
    <mergeCell ref="B44:B46"/>
    <mergeCell ref="I44:I46"/>
    <mergeCell ref="J44:J46"/>
    <mergeCell ref="K44:K46"/>
    <mergeCell ref="L44:L46"/>
    <mergeCell ref="A41:A43"/>
    <mergeCell ref="B41:B43"/>
    <mergeCell ref="I41:I43"/>
    <mergeCell ref="J41:J43"/>
    <mergeCell ref="K41:K43"/>
    <mergeCell ref="L41:L43"/>
    <mergeCell ref="A38:A40"/>
    <mergeCell ref="B38:B40"/>
    <mergeCell ref="I38:I40"/>
    <mergeCell ref="J38:J40"/>
    <mergeCell ref="K38:K40"/>
    <mergeCell ref="L38:L40"/>
    <mergeCell ref="A35:A37"/>
    <mergeCell ref="B35:B37"/>
    <mergeCell ref="I35:I37"/>
    <mergeCell ref="J35:J37"/>
    <mergeCell ref="K35:K37"/>
    <mergeCell ref="L35:L37"/>
    <mergeCell ref="A32:A34"/>
    <mergeCell ref="B32:B34"/>
    <mergeCell ref="I32:I34"/>
    <mergeCell ref="J32:J34"/>
    <mergeCell ref="K32:K34"/>
    <mergeCell ref="L32:L34"/>
    <mergeCell ref="A29:A31"/>
    <mergeCell ref="B29:B31"/>
    <mergeCell ref="I29:I31"/>
    <mergeCell ref="J29:J31"/>
    <mergeCell ref="K29:K31"/>
    <mergeCell ref="L29:L31"/>
    <mergeCell ref="A26:A28"/>
    <mergeCell ref="B26:B28"/>
    <mergeCell ref="I26:I28"/>
    <mergeCell ref="J26:J28"/>
    <mergeCell ref="K26:K28"/>
    <mergeCell ref="L26:L28"/>
    <mergeCell ref="A23:A25"/>
    <mergeCell ref="B23:B25"/>
    <mergeCell ref="I23:I25"/>
    <mergeCell ref="J23:J25"/>
    <mergeCell ref="K23:K25"/>
    <mergeCell ref="L23:L25"/>
    <mergeCell ref="A20:A22"/>
    <mergeCell ref="B20:B22"/>
    <mergeCell ref="I20:I22"/>
    <mergeCell ref="J20:J22"/>
    <mergeCell ref="K20:K22"/>
    <mergeCell ref="L20:L22"/>
    <mergeCell ref="A17:A19"/>
    <mergeCell ref="B17:B19"/>
    <mergeCell ref="I17:I19"/>
    <mergeCell ref="J17:J19"/>
    <mergeCell ref="K17:K19"/>
    <mergeCell ref="L17:L19"/>
    <mergeCell ref="A14:A16"/>
    <mergeCell ref="B14:B16"/>
    <mergeCell ref="I14:I16"/>
    <mergeCell ref="J14:J16"/>
    <mergeCell ref="K14:K16"/>
    <mergeCell ref="L14:L16"/>
    <mergeCell ref="A11:A13"/>
    <mergeCell ref="B11:B13"/>
    <mergeCell ref="I11:I13"/>
    <mergeCell ref="J11:J13"/>
    <mergeCell ref="K11:K13"/>
    <mergeCell ref="L11:L13"/>
    <mergeCell ref="A8:A10"/>
    <mergeCell ref="B8:B10"/>
    <mergeCell ref="I8:I10"/>
    <mergeCell ref="J8:J10"/>
    <mergeCell ref="K8:K10"/>
    <mergeCell ref="L8:L10"/>
    <mergeCell ref="A5:A7"/>
    <mergeCell ref="B5:B7"/>
    <mergeCell ref="I5:I7"/>
    <mergeCell ref="J5:J7"/>
    <mergeCell ref="K5:K7"/>
    <mergeCell ref="L5:L7"/>
    <mergeCell ref="A2:A4"/>
    <mergeCell ref="B2:B4"/>
    <mergeCell ref="I2:I4"/>
    <mergeCell ref="J2:J4"/>
    <mergeCell ref="K2:K4"/>
    <mergeCell ref="L2:L4"/>
  </mergeCells>
  <printOptions horizontalCentered="1"/>
  <pageMargins left="0" right="0" top="0.51181102362204722" bottom="0.31496062992125984" header="0.27559055118110237" footer="0"/>
  <pageSetup paperSize="9" scale="65" fitToHeight="0" orientation="landscape" horizontalDpi="1200" verticalDpi="1200" r:id="rId1"/>
  <headerFooter>
    <oddHeader>&amp;C&amp;"Arial,Podebljano"&amp;16Tablični prikaz projekata za financiranje iz fondova Europske unije</oddHeader>
    <oddFooter>&amp;C&amp;P/&amp;N&amp;Rtravanj 2019. godine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pane ySplit="1" topLeftCell="A2" activePane="bottomLeft" state="frozen"/>
      <selection pane="bottomLeft" activeCell="J15" sqref="J15"/>
    </sheetView>
  </sheetViews>
  <sheetFormatPr defaultRowHeight="12.75" x14ac:dyDescent="0.2"/>
  <cols>
    <col min="2" max="2" width="14.7109375" bestFit="1" customWidth="1"/>
    <col min="3" max="3" width="68" bestFit="1" customWidth="1"/>
    <col min="8" max="8" width="9" bestFit="1" customWidth="1"/>
    <col min="9" max="9" width="10.7109375" customWidth="1"/>
    <col min="10" max="10" width="13.28515625" customWidth="1"/>
  </cols>
  <sheetData>
    <row r="1" spans="1:10" x14ac:dyDescent="0.2">
      <c r="A1" t="s">
        <v>206</v>
      </c>
      <c r="B1" t="s">
        <v>611</v>
      </c>
      <c r="C1" t="s">
        <v>471</v>
      </c>
    </row>
    <row r="2" spans="1:10" x14ac:dyDescent="0.2">
      <c r="A2">
        <v>1</v>
      </c>
      <c r="B2" t="s">
        <v>608</v>
      </c>
      <c r="C2" t="s">
        <v>500</v>
      </c>
    </row>
    <row r="3" spans="1:10" x14ac:dyDescent="0.2">
      <c r="A3">
        <v>2</v>
      </c>
      <c r="B3" t="s">
        <v>585</v>
      </c>
      <c r="C3" t="s">
        <v>543</v>
      </c>
    </row>
    <row r="4" spans="1:10" x14ac:dyDescent="0.2">
      <c r="A4">
        <v>3</v>
      </c>
      <c r="B4" t="s">
        <v>595</v>
      </c>
      <c r="C4" t="s">
        <v>501</v>
      </c>
    </row>
    <row r="5" spans="1:10" x14ac:dyDescent="0.2">
      <c r="A5">
        <v>4</v>
      </c>
      <c r="B5" t="s">
        <v>472</v>
      </c>
      <c r="C5" t="s">
        <v>502</v>
      </c>
    </row>
    <row r="6" spans="1:10" x14ac:dyDescent="0.2">
      <c r="A6">
        <v>31</v>
      </c>
      <c r="B6" t="s">
        <v>586</v>
      </c>
      <c r="C6" t="s">
        <v>503</v>
      </c>
    </row>
    <row r="7" spans="1:10" x14ac:dyDescent="0.2">
      <c r="A7">
        <v>32</v>
      </c>
      <c r="B7" t="s">
        <v>596</v>
      </c>
      <c r="C7" t="s">
        <v>504</v>
      </c>
    </row>
    <row r="8" spans="1:10" x14ac:dyDescent="0.2">
      <c r="A8">
        <v>33</v>
      </c>
      <c r="B8" t="s">
        <v>473</v>
      </c>
      <c r="C8" t="s">
        <v>505</v>
      </c>
    </row>
    <row r="9" spans="1:10" x14ac:dyDescent="0.2">
      <c r="A9">
        <v>60</v>
      </c>
      <c r="B9" t="s">
        <v>609</v>
      </c>
      <c r="C9" t="s">
        <v>506</v>
      </c>
    </row>
    <row r="10" spans="1:10" x14ac:dyDescent="0.2">
      <c r="A10">
        <v>61</v>
      </c>
      <c r="B10" t="s">
        <v>585</v>
      </c>
      <c r="C10" t="s">
        <v>506</v>
      </c>
    </row>
    <row r="11" spans="1:10" x14ac:dyDescent="0.2">
      <c r="A11">
        <v>62</v>
      </c>
      <c r="B11" t="s">
        <v>597</v>
      </c>
      <c r="C11" t="s">
        <v>507</v>
      </c>
    </row>
    <row r="12" spans="1:10" x14ac:dyDescent="0.2">
      <c r="A12">
        <v>63</v>
      </c>
      <c r="B12" t="s">
        <v>474</v>
      </c>
      <c r="C12" t="s">
        <v>508</v>
      </c>
      <c r="H12" s="136" t="s">
        <v>643</v>
      </c>
      <c r="I12">
        <v>3.6</v>
      </c>
      <c r="J12" s="136" t="s">
        <v>644</v>
      </c>
    </row>
    <row r="13" spans="1:10" x14ac:dyDescent="0.2">
      <c r="A13">
        <v>90</v>
      </c>
      <c r="B13" t="s">
        <v>475</v>
      </c>
      <c r="C13" t="s">
        <v>509</v>
      </c>
      <c r="H13" s="297" t="s">
        <v>645</v>
      </c>
      <c r="I13" s="297" t="s">
        <v>644</v>
      </c>
      <c r="J13" s="297" t="s">
        <v>646</v>
      </c>
    </row>
    <row r="14" spans="1:10" x14ac:dyDescent="0.2">
      <c r="A14">
        <v>117</v>
      </c>
      <c r="B14" t="s">
        <v>587</v>
      </c>
      <c r="C14" t="s">
        <v>510</v>
      </c>
      <c r="H14" s="4">
        <v>3006</v>
      </c>
      <c r="I14" s="4">
        <f>+H14*I12</f>
        <v>10821.6</v>
      </c>
      <c r="J14" s="296">
        <f>+I14*20</f>
        <v>216432</v>
      </c>
    </row>
    <row r="15" spans="1:10" x14ac:dyDescent="0.2">
      <c r="A15">
        <v>118</v>
      </c>
      <c r="B15" t="s">
        <v>598</v>
      </c>
      <c r="C15" t="s">
        <v>511</v>
      </c>
      <c r="H15" s="4"/>
      <c r="I15" s="4"/>
      <c r="J15" s="4"/>
    </row>
    <row r="16" spans="1:10" x14ac:dyDescent="0.2">
      <c r="A16">
        <v>119</v>
      </c>
      <c r="B16" t="s">
        <v>476</v>
      </c>
      <c r="C16" t="s">
        <v>512</v>
      </c>
      <c r="H16" s="4"/>
      <c r="I16" s="4"/>
      <c r="J16" s="4"/>
    </row>
    <row r="17" spans="1:10" x14ac:dyDescent="0.2">
      <c r="A17">
        <v>146</v>
      </c>
      <c r="B17" t="s">
        <v>475</v>
      </c>
      <c r="C17" t="s">
        <v>493</v>
      </c>
      <c r="H17" s="4"/>
      <c r="I17" s="4"/>
      <c r="J17" s="4"/>
    </row>
    <row r="18" spans="1:10" x14ac:dyDescent="0.2">
      <c r="A18">
        <v>173</v>
      </c>
      <c r="B18" t="s">
        <v>588</v>
      </c>
      <c r="C18" t="s">
        <v>544</v>
      </c>
      <c r="H18" s="4"/>
      <c r="I18" s="4"/>
      <c r="J18" s="4"/>
    </row>
    <row r="19" spans="1:10" x14ac:dyDescent="0.2">
      <c r="A19">
        <v>174</v>
      </c>
      <c r="B19" t="s">
        <v>599</v>
      </c>
      <c r="C19" t="s">
        <v>513</v>
      </c>
      <c r="H19" s="4"/>
      <c r="I19" s="4"/>
      <c r="J19" s="4"/>
    </row>
    <row r="20" spans="1:10" x14ac:dyDescent="0.2">
      <c r="A20">
        <v>175</v>
      </c>
      <c r="B20" t="s">
        <v>477</v>
      </c>
      <c r="C20" t="s">
        <v>490</v>
      </c>
      <c r="H20" s="4"/>
      <c r="I20" s="4"/>
      <c r="J20" s="4"/>
    </row>
    <row r="21" spans="1:10" x14ac:dyDescent="0.2">
      <c r="A21">
        <v>202</v>
      </c>
      <c r="B21" t="s">
        <v>478</v>
      </c>
      <c r="C21" t="s">
        <v>555</v>
      </c>
      <c r="H21" s="4"/>
      <c r="I21" s="4"/>
      <c r="J21" s="4"/>
    </row>
    <row r="22" spans="1:10" x14ac:dyDescent="0.2">
      <c r="A22">
        <v>229</v>
      </c>
      <c r="B22" t="s">
        <v>479</v>
      </c>
      <c r="C22" t="s">
        <v>556</v>
      </c>
      <c r="H22" s="4"/>
      <c r="I22" s="4"/>
      <c r="J22" s="4"/>
    </row>
    <row r="23" spans="1:10" x14ac:dyDescent="0.2">
      <c r="A23">
        <v>256</v>
      </c>
      <c r="B23" t="s">
        <v>478</v>
      </c>
      <c r="C23" t="s">
        <v>514</v>
      </c>
      <c r="H23" s="4"/>
      <c r="I23" s="4"/>
      <c r="J23" s="4"/>
    </row>
    <row r="24" spans="1:10" x14ac:dyDescent="0.2">
      <c r="A24">
        <v>283</v>
      </c>
      <c r="B24" t="s">
        <v>589</v>
      </c>
      <c r="C24" t="s">
        <v>545</v>
      </c>
      <c r="H24" s="4"/>
      <c r="I24" s="4"/>
      <c r="J24" s="4"/>
    </row>
    <row r="25" spans="1:10" x14ac:dyDescent="0.2">
      <c r="A25">
        <v>284</v>
      </c>
      <c r="B25" t="s">
        <v>600</v>
      </c>
      <c r="C25" t="s">
        <v>494</v>
      </c>
      <c r="H25" s="4"/>
      <c r="I25" s="4"/>
      <c r="J25" s="4"/>
    </row>
    <row r="26" spans="1:10" x14ac:dyDescent="0.2">
      <c r="A26">
        <v>285</v>
      </c>
      <c r="B26" t="s">
        <v>480</v>
      </c>
      <c r="C26" t="s">
        <v>495</v>
      </c>
      <c r="H26" s="4"/>
      <c r="I26" s="4"/>
      <c r="J26" s="4"/>
    </row>
    <row r="27" spans="1:10" x14ac:dyDescent="0.2">
      <c r="A27">
        <v>312</v>
      </c>
      <c r="B27" t="s">
        <v>481</v>
      </c>
      <c r="C27" t="s">
        <v>557</v>
      </c>
      <c r="H27" s="4"/>
      <c r="I27" s="4"/>
      <c r="J27" s="4"/>
    </row>
    <row r="28" spans="1:10" x14ac:dyDescent="0.2">
      <c r="A28">
        <v>339</v>
      </c>
      <c r="B28" t="s">
        <v>481</v>
      </c>
      <c r="C28" t="s">
        <v>515</v>
      </c>
      <c r="H28" s="4"/>
      <c r="I28" s="4"/>
      <c r="J28" s="4"/>
    </row>
    <row r="29" spans="1:10" x14ac:dyDescent="0.2">
      <c r="A29">
        <v>366</v>
      </c>
      <c r="B29" t="s">
        <v>482</v>
      </c>
      <c r="C29" t="s">
        <v>496</v>
      </c>
      <c r="H29" s="4"/>
      <c r="I29" s="4"/>
      <c r="J29" s="4"/>
    </row>
    <row r="30" spans="1:10" x14ac:dyDescent="0.2">
      <c r="A30">
        <v>393</v>
      </c>
      <c r="B30" t="s">
        <v>472</v>
      </c>
      <c r="C30" t="s">
        <v>546</v>
      </c>
    </row>
    <row r="31" spans="1:10" x14ac:dyDescent="0.2">
      <c r="A31">
        <v>420</v>
      </c>
      <c r="B31" t="s">
        <v>483</v>
      </c>
      <c r="C31" t="s">
        <v>491</v>
      </c>
    </row>
    <row r="32" spans="1:10" x14ac:dyDescent="0.2">
      <c r="A32">
        <v>447</v>
      </c>
      <c r="B32" t="s">
        <v>476</v>
      </c>
      <c r="C32" t="s">
        <v>425</v>
      </c>
    </row>
    <row r="33" spans="1:3" x14ac:dyDescent="0.2">
      <c r="A33">
        <v>474</v>
      </c>
      <c r="B33" t="s">
        <v>483</v>
      </c>
      <c r="C33" t="s">
        <v>558</v>
      </c>
    </row>
    <row r="34" spans="1:3" x14ac:dyDescent="0.2">
      <c r="A34">
        <v>501</v>
      </c>
      <c r="B34" t="s">
        <v>473</v>
      </c>
      <c r="C34" t="s">
        <v>559</v>
      </c>
    </row>
    <row r="35" spans="1:3" x14ac:dyDescent="0.2">
      <c r="A35">
        <v>528</v>
      </c>
      <c r="B35" t="s">
        <v>483</v>
      </c>
      <c r="C35" t="s">
        <v>560</v>
      </c>
    </row>
    <row r="36" spans="1:3" x14ac:dyDescent="0.2">
      <c r="A36">
        <v>555</v>
      </c>
      <c r="B36" t="s">
        <v>590</v>
      </c>
      <c r="C36" t="s">
        <v>547</v>
      </c>
    </row>
    <row r="37" spans="1:3" x14ac:dyDescent="0.2">
      <c r="A37">
        <v>556</v>
      </c>
      <c r="B37" t="s">
        <v>601</v>
      </c>
      <c r="C37" t="s">
        <v>516</v>
      </c>
    </row>
    <row r="38" spans="1:3" x14ac:dyDescent="0.2">
      <c r="A38">
        <v>557</v>
      </c>
      <c r="B38" t="s">
        <v>475</v>
      </c>
      <c r="C38" t="s">
        <v>517</v>
      </c>
    </row>
    <row r="39" spans="1:3" x14ac:dyDescent="0.2">
      <c r="A39">
        <v>584</v>
      </c>
      <c r="B39" t="s">
        <v>472</v>
      </c>
      <c r="C39" t="s">
        <v>518</v>
      </c>
    </row>
    <row r="40" spans="1:3" x14ac:dyDescent="0.2">
      <c r="A40">
        <v>611</v>
      </c>
      <c r="B40" t="s">
        <v>476</v>
      </c>
      <c r="C40" t="s">
        <v>561</v>
      </c>
    </row>
    <row r="41" spans="1:3" x14ac:dyDescent="0.2">
      <c r="A41">
        <v>638</v>
      </c>
      <c r="B41" t="s">
        <v>473</v>
      </c>
      <c r="C41" t="s">
        <v>519</v>
      </c>
    </row>
    <row r="42" spans="1:3" x14ac:dyDescent="0.2">
      <c r="A42">
        <v>665</v>
      </c>
      <c r="B42" t="s">
        <v>478</v>
      </c>
      <c r="C42" t="s">
        <v>562</v>
      </c>
    </row>
    <row r="43" spans="1:3" x14ac:dyDescent="0.2">
      <c r="A43">
        <v>692</v>
      </c>
      <c r="B43" t="s">
        <v>591</v>
      </c>
      <c r="C43" t="s">
        <v>548</v>
      </c>
    </row>
    <row r="44" spans="1:3" x14ac:dyDescent="0.2">
      <c r="A44">
        <v>693</v>
      </c>
      <c r="B44" t="s">
        <v>602</v>
      </c>
      <c r="C44" t="s">
        <v>520</v>
      </c>
    </row>
    <row r="45" spans="1:3" x14ac:dyDescent="0.2">
      <c r="A45">
        <v>694</v>
      </c>
      <c r="B45" t="s">
        <v>477</v>
      </c>
      <c r="C45" t="s">
        <v>563</v>
      </c>
    </row>
    <row r="46" spans="1:3" x14ac:dyDescent="0.2">
      <c r="A46">
        <v>721</v>
      </c>
      <c r="B46" t="s">
        <v>474</v>
      </c>
      <c r="C46" t="s">
        <v>521</v>
      </c>
    </row>
    <row r="47" spans="1:3" x14ac:dyDescent="0.2">
      <c r="A47">
        <v>748</v>
      </c>
      <c r="B47" t="s">
        <v>475</v>
      </c>
      <c r="C47" t="s">
        <v>564</v>
      </c>
    </row>
    <row r="48" spans="1:3" x14ac:dyDescent="0.2">
      <c r="A48">
        <v>775</v>
      </c>
      <c r="B48" t="s">
        <v>610</v>
      </c>
      <c r="C48" t="s">
        <v>497</v>
      </c>
    </row>
    <row r="49" spans="1:3" x14ac:dyDescent="0.2">
      <c r="A49">
        <v>776</v>
      </c>
      <c r="B49" t="s">
        <v>592</v>
      </c>
      <c r="C49" t="s">
        <v>549</v>
      </c>
    </row>
    <row r="50" spans="1:3" x14ac:dyDescent="0.2">
      <c r="A50">
        <v>777</v>
      </c>
      <c r="B50" t="s">
        <v>603</v>
      </c>
      <c r="C50" t="s">
        <v>522</v>
      </c>
    </row>
    <row r="51" spans="1:3" x14ac:dyDescent="0.2">
      <c r="A51">
        <v>778</v>
      </c>
      <c r="B51" t="s">
        <v>474</v>
      </c>
      <c r="C51" t="s">
        <v>565</v>
      </c>
    </row>
    <row r="52" spans="1:3" x14ac:dyDescent="0.2">
      <c r="A52">
        <v>805</v>
      </c>
      <c r="B52" t="s">
        <v>481</v>
      </c>
      <c r="C52" t="s">
        <v>498</v>
      </c>
    </row>
    <row r="53" spans="1:3" x14ac:dyDescent="0.2">
      <c r="A53">
        <v>832</v>
      </c>
      <c r="B53" t="s">
        <v>479</v>
      </c>
      <c r="C53" t="s">
        <v>523</v>
      </c>
    </row>
    <row r="54" spans="1:3" x14ac:dyDescent="0.2">
      <c r="A54">
        <v>859</v>
      </c>
      <c r="B54" t="s">
        <v>477</v>
      </c>
      <c r="C54" t="s">
        <v>524</v>
      </c>
    </row>
    <row r="55" spans="1:3" x14ac:dyDescent="0.2">
      <c r="A55">
        <v>886</v>
      </c>
      <c r="B55" t="s">
        <v>484</v>
      </c>
      <c r="C55" t="s">
        <v>550</v>
      </c>
    </row>
    <row r="56" spans="1:3" x14ac:dyDescent="0.2">
      <c r="A56">
        <v>913</v>
      </c>
      <c r="B56" t="s">
        <v>593</v>
      </c>
      <c r="C56" t="s">
        <v>551</v>
      </c>
    </row>
    <row r="57" spans="1:3" x14ac:dyDescent="0.2">
      <c r="A57">
        <v>914</v>
      </c>
      <c r="B57" t="s">
        <v>604</v>
      </c>
      <c r="C57" t="s">
        <v>525</v>
      </c>
    </row>
    <row r="58" spans="1:3" x14ac:dyDescent="0.2">
      <c r="A58">
        <v>915</v>
      </c>
      <c r="B58" t="s">
        <v>480</v>
      </c>
      <c r="C58" t="s">
        <v>526</v>
      </c>
    </row>
    <row r="59" spans="1:3" x14ac:dyDescent="0.2">
      <c r="A59">
        <v>942</v>
      </c>
      <c r="B59" t="s">
        <v>479</v>
      </c>
      <c r="C59" t="s">
        <v>527</v>
      </c>
    </row>
    <row r="60" spans="1:3" x14ac:dyDescent="0.2">
      <c r="A60">
        <v>969</v>
      </c>
      <c r="B60" t="s">
        <v>477</v>
      </c>
      <c r="C60" t="s">
        <v>528</v>
      </c>
    </row>
    <row r="61" spans="1:3" x14ac:dyDescent="0.2">
      <c r="A61">
        <v>996</v>
      </c>
      <c r="B61" t="s">
        <v>474</v>
      </c>
      <c r="C61" t="s">
        <v>529</v>
      </c>
    </row>
    <row r="62" spans="1:3" x14ac:dyDescent="0.2">
      <c r="A62">
        <v>1023</v>
      </c>
      <c r="B62" t="s">
        <v>475</v>
      </c>
      <c r="C62" t="s">
        <v>566</v>
      </c>
    </row>
    <row r="63" spans="1:3" x14ac:dyDescent="0.2">
      <c r="A63">
        <v>1050</v>
      </c>
      <c r="B63" t="s">
        <v>478</v>
      </c>
      <c r="C63" t="s">
        <v>567</v>
      </c>
    </row>
    <row r="64" spans="1:3" x14ac:dyDescent="0.2">
      <c r="A64">
        <v>1077</v>
      </c>
      <c r="B64" t="s">
        <v>476</v>
      </c>
      <c r="C64" t="s">
        <v>568</v>
      </c>
    </row>
    <row r="65" spans="1:3" x14ac:dyDescent="0.2">
      <c r="A65">
        <v>1104</v>
      </c>
      <c r="B65" t="s">
        <v>473</v>
      </c>
      <c r="C65" t="s">
        <v>20</v>
      </c>
    </row>
    <row r="66" spans="1:3" x14ac:dyDescent="0.2">
      <c r="A66">
        <v>1131</v>
      </c>
      <c r="B66" t="s">
        <v>483</v>
      </c>
      <c r="C66" t="s">
        <v>530</v>
      </c>
    </row>
    <row r="67" spans="1:3" x14ac:dyDescent="0.2">
      <c r="A67">
        <v>1158</v>
      </c>
      <c r="B67" t="s">
        <v>481</v>
      </c>
      <c r="C67" t="s">
        <v>531</v>
      </c>
    </row>
    <row r="68" spans="1:3" x14ac:dyDescent="0.2">
      <c r="A68">
        <v>1185</v>
      </c>
      <c r="B68" t="s">
        <v>485</v>
      </c>
      <c r="C68" t="s">
        <v>569</v>
      </c>
    </row>
    <row r="69" spans="1:3" x14ac:dyDescent="0.2">
      <c r="A69">
        <v>1212</v>
      </c>
      <c r="B69" t="s">
        <v>486</v>
      </c>
      <c r="C69" t="s">
        <v>492</v>
      </c>
    </row>
    <row r="70" spans="1:3" x14ac:dyDescent="0.2">
      <c r="A70">
        <v>1239</v>
      </c>
      <c r="B70" t="s">
        <v>487</v>
      </c>
      <c r="C70" t="s">
        <v>570</v>
      </c>
    </row>
    <row r="71" spans="1:3" x14ac:dyDescent="0.2">
      <c r="A71">
        <v>1266</v>
      </c>
      <c r="B71" t="s">
        <v>484</v>
      </c>
      <c r="C71" t="s">
        <v>571</v>
      </c>
    </row>
    <row r="72" spans="1:3" x14ac:dyDescent="0.2">
      <c r="A72">
        <v>1293</v>
      </c>
      <c r="B72" t="s">
        <v>478</v>
      </c>
      <c r="C72" t="s">
        <v>572</v>
      </c>
    </row>
    <row r="73" spans="1:3" x14ac:dyDescent="0.2">
      <c r="A73">
        <v>1320</v>
      </c>
      <c r="B73" t="s">
        <v>478</v>
      </c>
      <c r="C73" t="s">
        <v>573</v>
      </c>
    </row>
    <row r="74" spans="1:3" x14ac:dyDescent="0.2">
      <c r="A74">
        <v>1347</v>
      </c>
      <c r="B74" t="s">
        <v>488</v>
      </c>
      <c r="C74" t="s">
        <v>574</v>
      </c>
    </row>
    <row r="75" spans="1:3" x14ac:dyDescent="0.2">
      <c r="A75">
        <v>1374</v>
      </c>
      <c r="B75" t="s">
        <v>478</v>
      </c>
      <c r="C75" t="s">
        <v>575</v>
      </c>
    </row>
    <row r="76" spans="1:3" x14ac:dyDescent="0.2">
      <c r="A76">
        <v>1401</v>
      </c>
      <c r="B76" t="s">
        <v>478</v>
      </c>
      <c r="C76" t="s">
        <v>576</v>
      </c>
    </row>
    <row r="77" spans="1:3" x14ac:dyDescent="0.2">
      <c r="A77">
        <v>1428</v>
      </c>
      <c r="B77" t="s">
        <v>478</v>
      </c>
      <c r="C77" t="s">
        <v>577</v>
      </c>
    </row>
    <row r="78" spans="1:3" x14ac:dyDescent="0.2">
      <c r="A78">
        <v>1455</v>
      </c>
      <c r="B78" t="s">
        <v>478</v>
      </c>
      <c r="C78" t="s">
        <v>578</v>
      </c>
    </row>
    <row r="79" spans="1:3" x14ac:dyDescent="0.2">
      <c r="A79">
        <v>1482</v>
      </c>
      <c r="B79" t="s">
        <v>478</v>
      </c>
      <c r="C79" t="s">
        <v>579</v>
      </c>
    </row>
    <row r="80" spans="1:3" x14ac:dyDescent="0.2">
      <c r="A80">
        <v>1509</v>
      </c>
      <c r="B80" t="s">
        <v>478</v>
      </c>
      <c r="C80" t="s">
        <v>580</v>
      </c>
    </row>
    <row r="81" spans="1:3" x14ac:dyDescent="0.2">
      <c r="A81">
        <v>1536</v>
      </c>
      <c r="B81" t="s">
        <v>478</v>
      </c>
      <c r="C81" t="s">
        <v>581</v>
      </c>
    </row>
    <row r="82" spans="1:3" x14ac:dyDescent="0.2">
      <c r="A82">
        <v>1563</v>
      </c>
      <c r="B82" t="s">
        <v>488</v>
      </c>
      <c r="C82" t="s">
        <v>532</v>
      </c>
    </row>
    <row r="83" spans="1:3" x14ac:dyDescent="0.2">
      <c r="A83">
        <v>1590</v>
      </c>
      <c r="B83" t="s">
        <v>605</v>
      </c>
      <c r="C83" t="s">
        <v>533</v>
      </c>
    </row>
    <row r="84" spans="1:3" x14ac:dyDescent="0.2">
      <c r="A84">
        <v>1591</v>
      </c>
      <c r="B84" t="s">
        <v>475</v>
      </c>
      <c r="C84" t="s">
        <v>582</v>
      </c>
    </row>
    <row r="85" spans="1:3" x14ac:dyDescent="0.2">
      <c r="A85">
        <v>1618</v>
      </c>
      <c r="B85" t="s">
        <v>478</v>
      </c>
      <c r="C85" t="s">
        <v>583</v>
      </c>
    </row>
    <row r="86" spans="1:3" x14ac:dyDescent="0.2">
      <c r="A86">
        <v>1645</v>
      </c>
      <c r="B86" t="s">
        <v>483</v>
      </c>
      <c r="C86" t="s">
        <v>552</v>
      </c>
    </row>
    <row r="87" spans="1:3" x14ac:dyDescent="0.2">
      <c r="A87">
        <v>1672</v>
      </c>
      <c r="B87" t="s">
        <v>482</v>
      </c>
      <c r="C87" t="s">
        <v>534</v>
      </c>
    </row>
    <row r="88" spans="1:3" x14ac:dyDescent="0.2">
      <c r="A88">
        <v>1699</v>
      </c>
      <c r="B88" t="s">
        <v>482</v>
      </c>
      <c r="C88" t="s">
        <v>553</v>
      </c>
    </row>
    <row r="89" spans="1:3" x14ac:dyDescent="0.2">
      <c r="A89">
        <v>1726</v>
      </c>
      <c r="B89" t="s">
        <v>489</v>
      </c>
      <c r="C89" t="s">
        <v>535</v>
      </c>
    </row>
    <row r="90" spans="1:3" x14ac:dyDescent="0.2">
      <c r="A90">
        <v>1753</v>
      </c>
      <c r="B90" t="s">
        <v>606</v>
      </c>
      <c r="C90" t="s">
        <v>536</v>
      </c>
    </row>
    <row r="91" spans="1:3" x14ac:dyDescent="0.2">
      <c r="A91">
        <v>1754</v>
      </c>
      <c r="B91" t="s">
        <v>480</v>
      </c>
      <c r="C91" t="s">
        <v>537</v>
      </c>
    </row>
    <row r="92" spans="1:3" x14ac:dyDescent="0.2">
      <c r="A92">
        <v>1781</v>
      </c>
      <c r="B92" t="s">
        <v>479</v>
      </c>
      <c r="C92" t="s">
        <v>584</v>
      </c>
    </row>
    <row r="93" spans="1:3" x14ac:dyDescent="0.2">
      <c r="A93">
        <v>1808</v>
      </c>
      <c r="B93" t="s">
        <v>479</v>
      </c>
      <c r="C93" t="s">
        <v>538</v>
      </c>
    </row>
    <row r="94" spans="1:3" x14ac:dyDescent="0.2">
      <c r="A94">
        <v>1835</v>
      </c>
      <c r="B94" t="s">
        <v>478</v>
      </c>
      <c r="C94" t="s">
        <v>539</v>
      </c>
    </row>
    <row r="95" spans="1:3" x14ac:dyDescent="0.2">
      <c r="A95">
        <v>1862</v>
      </c>
      <c r="B95" t="s">
        <v>478</v>
      </c>
      <c r="C95" t="s">
        <v>499</v>
      </c>
    </row>
    <row r="96" spans="1:3" x14ac:dyDescent="0.2">
      <c r="A96">
        <v>1889</v>
      </c>
      <c r="B96" t="s">
        <v>594</v>
      </c>
      <c r="C96" t="s">
        <v>554</v>
      </c>
    </row>
    <row r="97" spans="1:3" x14ac:dyDescent="0.2">
      <c r="A97">
        <v>1890</v>
      </c>
      <c r="B97" t="s">
        <v>607</v>
      </c>
      <c r="C97" t="s">
        <v>540</v>
      </c>
    </row>
    <row r="98" spans="1:3" x14ac:dyDescent="0.2">
      <c r="A98">
        <v>1891</v>
      </c>
      <c r="B98" t="s">
        <v>480</v>
      </c>
      <c r="C98" t="s">
        <v>541</v>
      </c>
    </row>
    <row r="99" spans="1:3" x14ac:dyDescent="0.2">
      <c r="A99">
        <v>1918</v>
      </c>
      <c r="B99" t="s">
        <v>479</v>
      </c>
      <c r="C99" t="s">
        <v>542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Popis natječaja</vt:lpstr>
      <vt:lpstr>Plan 2018-2021</vt:lpstr>
      <vt:lpstr>Projekti</vt:lpstr>
      <vt:lpstr>EU Projekti 06-2019</vt:lpstr>
      <vt:lpstr>EU Projekti 06-2019 (2)</vt:lpstr>
      <vt:lpstr>List1</vt:lpstr>
      <vt:lpstr>'Popis natječaja'!_FilterDatabase</vt:lpstr>
      <vt:lpstr>'EU Projekti 06-2019'!Print_Area</vt:lpstr>
      <vt:lpstr>'EU Projekti 06-2019 (2)'!Print_Area</vt:lpstr>
      <vt:lpstr>'Plan 2018-2021'!Print_Area</vt:lpstr>
      <vt:lpstr>'Popis natječaja'!Print_Area</vt:lpstr>
      <vt:lpstr>'EU Projekti 06-2019'!Print_Titles</vt:lpstr>
      <vt:lpstr>'EU Projekti 06-2019 (2)'!Print_Titles</vt:lpstr>
      <vt:lpstr>'Plan 2018-2021'!Print_Titles</vt:lpstr>
      <vt:lpstr>'Popis natječaja'!Print_Titles</vt:lpstr>
      <vt:lpstr>Projekti!Print_Titles</vt:lpstr>
    </vt:vector>
  </TitlesOfParts>
  <Manager>JBP</Manager>
  <Company>MZOPUG - UIUN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Postupanje po ZPNIZ-u (NN, br. 90/11)</dc:title>
  <dc:subject>Evidencija rješenja o izvedenom stanju (čl. 27)</dc:subject>
  <dc:creator>Marina</dc:creator>
  <cp:keywords>zakon, postupanju, nezakonito, zgradama, zgrada, rješenje, predložak</cp:keywords>
  <cp:lastModifiedBy>Dubravko Belančić</cp:lastModifiedBy>
  <cp:lastPrinted>2019-06-10T05:56:42Z</cp:lastPrinted>
  <dcterms:created xsi:type="dcterms:W3CDTF">2011-12-07T10:02:36Z</dcterms:created>
  <dcterms:modified xsi:type="dcterms:W3CDTF">2019-07-09T07:55:43Z</dcterms:modified>
  <cp:category>Obrazloženja - ZPNIZ</cp:category>
</cp:coreProperties>
</file>